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Christina/Desktop/"/>
    </mc:Choice>
  </mc:AlternateContent>
  <bookViews>
    <workbookView xWindow="1160" yWindow="480" windowWidth="26900" windowHeight="16420" activeTab="2"/>
  </bookViews>
  <sheets>
    <sheet name="country" sheetId="2" r:id="rId1"/>
    <sheet name="country.category" sheetId="4" r:id="rId2"/>
    <sheet name="Category.years" sheetId="5" r:id="rId3"/>
    <sheet name="Bonus" sheetId="6" r:id="rId4"/>
    <sheet name="Sheet1" sheetId="1" r:id="rId5"/>
  </sheets>
  <calcPr calcId="150001" concurrentCalc="0"/>
  <pivotCaches>
    <pivotCache cacheId="0" r:id="rId6"/>
    <pivotCache cacheId="8" r:id="rId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13" i="6"/>
  <c r="G3" i="6"/>
  <c r="G4" i="6"/>
  <c r="G5" i="6"/>
  <c r="G6" i="6"/>
  <c r="G7" i="6"/>
  <c r="G8" i="6"/>
  <c r="G9" i="6"/>
  <c r="G10" i="6"/>
  <c r="G11" i="6"/>
  <c r="G1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6" i="6"/>
  <c r="D5" i="6"/>
  <c r="D4" i="6"/>
  <c r="D3" i="6"/>
  <c r="B2" i="6"/>
  <c r="D2" i="6"/>
  <c r="C2" i="6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B8" i="6"/>
  <c r="D8" i="6"/>
  <c r="C8" i="6"/>
  <c r="D7" i="6"/>
  <c r="C7" i="6"/>
  <c r="B7" i="6"/>
  <c r="C6" i="6"/>
  <c r="B6" i="6"/>
  <c r="C5" i="6"/>
  <c r="B5" i="6"/>
  <c r="C4" i="6"/>
  <c r="B4" i="6"/>
  <c r="C3" i="6"/>
  <c r="B3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<sst xmlns="http://schemas.openxmlformats.org/spreadsheetml/2006/main" count="33049" uniqueCount="8400">
  <si>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</si>
  <si>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</si>
  <si>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</si>
  <si>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</si>
  <si>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</si>
  <si>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</si>
  <si>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</si>
  <si>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</si>
  <si>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</si>
  <si>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</si>
  <si>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</si>
  <si>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</si>
  <si>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</si>
  <si>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</si>
  <si>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</si>
  <si>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</si>
  <si>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</si>
  <si>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</si>
  <si>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</si>
  <si>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</si>
  <si>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</si>
  <si>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</si>
  <si>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</si>
  <si>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</si>
  <si>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</si>
  <si>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</si>
  <si>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</si>
  <si>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</si>
  <si>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</si>
  <si>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</si>
  <si>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</si>
  <si>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</si>
  <si>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</si>
  <si>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</si>
  <si>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</si>
  <si>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</si>
  <si>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</si>
  <si>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</si>
  <si>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</si>
  <si>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</si>
  <si>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</si>
  <si>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</si>
  <si>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</si>
  <si>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</si>
  <si>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</si>
  <si>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</si>
  <si>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</si>
  <si>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</si>
  <si>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</si>
  <si>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</si>
  <si>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</si>
  <si>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</si>
  <si>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</si>
  <si>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</si>
  <si>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</si>
  <si>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</si>
  <si>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</si>
  <si>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</si>
  <si>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</si>
  <si>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</si>
  <si>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</si>
  <si>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</si>
  <si>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</si>
  <si>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</si>
  <si>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</si>
  <si>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</si>
  <si>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</si>
  <si>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</si>
  <si>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</si>
  <si>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</si>
  <si>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</si>
  <si>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</si>
  <si>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</si>
  <si>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</si>
  <si>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</si>
  <si>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</si>
  <si>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</si>
  <si>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</si>
  <si>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</si>
  <si>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</si>
  <si>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</si>
  <si>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</si>
  <si>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</si>
  <si>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</si>
  <si>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</si>
  <si>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</si>
  <si>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</si>
  <si>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</si>
  <si>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</si>
  <si>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</si>
  <si>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</si>
  <si>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</si>
  <si>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</si>
  <si>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</si>
  <si>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</si>
  <si>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</si>
  <si>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</si>
  <si>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</si>
  <si>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</si>
  <si>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</si>
  <si>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</si>
  <si>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</si>
  <si>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</si>
  <si>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</si>
  <si>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</si>
  <si>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</si>
  <si>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</si>
  <si>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</si>
  <si>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</si>
  <si>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</si>
  <si>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</si>
  <si>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</si>
  <si>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</si>
  <si>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</si>
  <si>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</si>
  <si>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</si>
  <si>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</si>
  <si>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</si>
  <si>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</si>
  <si>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</si>
  <si>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</si>
  <si>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</si>
  <si>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</si>
  <si>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</si>
  <si>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</si>
  <si>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</si>
  <si>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</si>
  <si>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</si>
  <si>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</si>
  <si>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</si>
  <si>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</si>
  <si>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</si>
  <si>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</si>
  <si>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</si>
  <si>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</si>
  <si>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</si>
  <si>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</si>
  <si>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</si>
  <si>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</si>
  <si>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</si>
  <si>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</si>
  <si>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</si>
  <si>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</si>
  <si>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</si>
  <si>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</si>
  <si>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</si>
  <si>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</si>
  <si>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</si>
  <si>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</si>
  <si>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</si>
  <si>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</si>
  <si>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</si>
  <si>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</si>
  <si>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</si>
  <si>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</si>
  <si>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</si>
  <si>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</si>
  <si>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</si>
  <si>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</si>
  <si>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</si>
  <si>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</si>
  <si>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</si>
  <si>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</si>
  <si>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</si>
  <si>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</si>
  <si>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</si>
  <si>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</si>
  <si>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</si>
  <si>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</si>
  <si>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</si>
  <si>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</si>
  <si>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</si>
  <si>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</si>
  <si>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</si>
  <si>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</si>
  <si>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</si>
  <si>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</si>
  <si>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</si>
  <si>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</si>
  <si>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</si>
  <si>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</si>
  <si>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</si>
  <si>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</si>
  <si>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</si>
  <si>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</si>
  <si>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</si>
  <si>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</si>
  <si>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</si>
  <si>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</si>
  <si>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</si>
  <si>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</si>
  <si>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</si>
  <si>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</si>
  <si>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</si>
  <si>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</si>
  <si>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</si>
  <si>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</si>
  <si>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</si>
  <si>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</si>
  <si>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</si>
  <si>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</si>
  <si>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</si>
  <si>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</si>
  <si>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</si>
  <si>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</si>
  <si>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</si>
  <si>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</si>
  <si>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</si>
  <si>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</si>
  <si>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</si>
  <si>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</si>
  <si>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</si>
  <si>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</si>
  <si>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</si>
  <si>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</si>
  <si>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</si>
  <si>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</si>
  <si>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</si>
  <si>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</si>
  <si>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</si>
  <si>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</si>
  <si>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</si>
  <si>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</si>
  <si>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</si>
  <si>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</si>
  <si>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</si>
  <si>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</si>
  <si>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</si>
  <si>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</si>
  <si>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</si>
  <si>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</si>
  <si>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</si>
  <si>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</si>
  <si>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</si>
  <si>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</si>
  <si>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</si>
  <si>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</si>
  <si>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</si>
  <si>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</si>
  <si>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</si>
  <si>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</si>
  <si>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</si>
  <si>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</si>
  <si>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</si>
  <si>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</si>
  <si>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</si>
  <si>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</si>
  <si>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</si>
  <si>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</si>
  <si>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</si>
  <si>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</si>
  <si>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</si>
  <si>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</si>
  <si>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</si>
  <si>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</si>
  <si>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</si>
  <si>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</si>
  <si>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</si>
  <si>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</si>
  <si>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</si>
  <si>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</si>
  <si>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</si>
  <si>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</si>
  <si>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</si>
  <si>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</si>
  <si>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</si>
  <si>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</si>
  <si>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</si>
  <si>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</si>
  <si>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</si>
  <si>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</si>
  <si>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</si>
  <si>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</si>
  <si>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</si>
  <si>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</si>
  <si>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</si>
  <si>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</si>
  <si>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</si>
  <si>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</si>
  <si>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</si>
  <si>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</si>
  <si>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</si>
  <si>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</si>
  <si>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</si>
  <si>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</si>
  <si>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</si>
  <si>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</si>
  <si>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</si>
  <si>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</si>
  <si>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</si>
  <si>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</si>
  <si>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</si>
  <si>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</si>
  <si>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</si>
  <si>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</si>
  <si>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</si>
  <si>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</si>
  <si>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</si>
  <si>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</si>
  <si>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</si>
  <si>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</si>
  <si>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</si>
  <si>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</si>
  <si>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</si>
  <si>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</si>
  <si>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</si>
  <si>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</si>
  <si>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</si>
  <si>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</si>
  <si>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</si>
  <si>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</si>
  <si>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</si>
  <si>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</si>
  <si>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</si>
  <si>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</si>
  <si>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</si>
  <si>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</si>
  <si>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</si>
  <si>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</si>
  <si>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</si>
  <si>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</si>
  <si>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</si>
  <si>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</si>
  <si>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</si>
  <si>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</si>
  <si>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</si>
  <si>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</si>
  <si>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</si>
  <si>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</si>
  <si>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</si>
  <si>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</si>
  <si>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</si>
  <si>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</si>
  <si>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</si>
  <si>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</si>
  <si>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</si>
  <si>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</si>
  <si>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</si>
  <si>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</si>
  <si>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</si>
  <si>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</si>
  <si>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</si>
  <si>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</si>
  <si>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</si>
  <si>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</si>
  <si>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</si>
  <si>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</si>
  <si>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</si>
  <si>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</si>
  <si>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</si>
  <si>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</si>
  <si>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</si>
  <si>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</si>
  <si>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</si>
  <si>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</si>
  <si>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</si>
  <si>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</si>
  <si>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</si>
  <si>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</si>
  <si>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</si>
  <si>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</si>
  <si>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</si>
  <si>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</si>
  <si>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</si>
  <si>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</si>
  <si>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</si>
  <si>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</si>
  <si>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</si>
  <si>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</si>
  <si>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</si>
  <si>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</si>
  <si>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</si>
  <si>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</si>
  <si>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</si>
  <si>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</si>
  <si>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</si>
  <si>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</si>
  <si>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</si>
  <si>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</si>
  <si>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</si>
  <si>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</si>
  <si>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</si>
  <si>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</si>
  <si>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</si>
  <si>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</si>
  <si>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</si>
  <si>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</si>
  <si>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</si>
  <si>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</si>
  <si>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</si>
  <si>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</si>
  <si>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</si>
  <si>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</si>
  <si>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</si>
  <si>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</si>
  <si>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</si>
  <si>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</si>
  <si>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</si>
  <si>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</si>
  <si>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</si>
  <si>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</si>
  <si>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</si>
  <si>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</si>
  <si>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</si>
  <si>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</si>
  <si>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</si>
  <si>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</si>
  <si>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</si>
  <si>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</si>
  <si>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</si>
  <si>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</si>
  <si>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</si>
  <si>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</si>
  <si>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</si>
  <si>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</si>
  <si>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</si>
  <si>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</si>
  <si>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</si>
  <si>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</si>
  <si>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</si>
  <si>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</si>
  <si>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</si>
  <si>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</si>
  <si>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</si>
  <si>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</si>
  <si>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</si>
  <si>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</si>
  <si>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</si>
  <si>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</si>
  <si>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</si>
  <si>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</si>
  <si>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</si>
  <si>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</si>
  <si>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</si>
  <si>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</si>
  <si>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</si>
  <si>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</si>
  <si>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</si>
  <si>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</si>
  <si>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</si>
  <si>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</si>
  <si>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</si>
  <si>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</si>
  <si>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</si>
  <si>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</si>
  <si>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</si>
  <si>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</si>
  <si>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</si>
  <si>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</si>
  <si>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</si>
  <si>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</si>
  <si>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</si>
  <si>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</si>
  <si>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</si>
  <si>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</si>
  <si>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</si>
  <si>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</si>
  <si>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</si>
  <si>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</si>
  <si>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</si>
  <si>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</si>
  <si>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</si>
  <si>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</si>
  <si>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</si>
  <si>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</si>
  <si>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</si>
  <si>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</si>
  <si>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</si>
  <si>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</si>
  <si>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</si>
  <si>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</si>
  <si>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</si>
  <si>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</si>
  <si>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</si>
  <si>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</si>
  <si>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</si>
  <si>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</si>
  <si>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</si>
  <si>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</si>
  <si>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</si>
  <si>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</si>
  <si>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</si>
  <si>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</si>
  <si>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</si>
  <si>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</si>
  <si>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</si>
  <si>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</si>
  <si>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</si>
  <si>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</si>
  <si>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</si>
  <si>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</si>
  <si>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</si>
  <si>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</si>
  <si>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</si>
  <si>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</si>
  <si>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</si>
  <si>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</si>
  <si>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</si>
  <si>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</si>
  <si>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</si>
  <si>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</si>
  <si>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</si>
  <si>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</si>
  <si>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</si>
  <si>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</si>
  <si>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</si>
  <si>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</si>
  <si>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</si>
  <si>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</si>
  <si>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</si>
  <si>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</si>
  <si>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</si>
  <si>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</si>
  <si>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</si>
  <si>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</si>
  <si>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</si>
  <si>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</si>
  <si>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</si>
  <si>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</si>
  <si>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</si>
  <si>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</si>
  <si>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</si>
  <si>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</si>
  <si>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</si>
  <si>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</si>
  <si>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</si>
  <si>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</si>
  <si>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</si>
  <si>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</si>
  <si>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</si>
  <si>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</si>
  <si>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</si>
  <si>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</si>
  <si>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</si>
  <si>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</si>
  <si>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</si>
  <si>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</si>
  <si>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</si>
  <si>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</si>
  <si>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</si>
  <si>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</si>
  <si>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</si>
  <si>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</si>
  <si>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</si>
  <si>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</si>
  <si>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</si>
  <si>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</si>
  <si>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</si>
  <si>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</si>
  <si>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</si>
  <si>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</si>
  <si>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</si>
  <si>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</si>
  <si>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</si>
  <si>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</si>
  <si>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</si>
  <si>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</si>
  <si>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</si>
  <si>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</si>
  <si>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</si>
  <si>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</si>
  <si>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</si>
  <si>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</si>
  <si>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</si>
  <si>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</si>
  <si>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</si>
  <si>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</si>
  <si>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</si>
  <si>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</si>
  <si>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</si>
  <si>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</si>
  <si>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</si>
  <si>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</si>
  <si>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</si>
  <si>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</si>
  <si>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</si>
  <si>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</si>
  <si>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</si>
  <si>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</si>
  <si>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</si>
  <si>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</si>
  <si>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</si>
  <si>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</si>
  <si>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</si>
  <si>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</si>
  <si>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</si>
  <si>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</si>
  <si>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</si>
  <si>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</si>
  <si>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</si>
  <si>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</si>
  <si>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</si>
  <si>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</si>
  <si>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</si>
  <si>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</si>
  <si>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</si>
  <si>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</si>
  <si>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</si>
  <si>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</si>
  <si>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</si>
  <si>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</si>
  <si>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</si>
  <si>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</si>
  <si>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</si>
  <si>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</si>
  <si>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</si>
  <si>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</si>
  <si>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</si>
  <si>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</si>
  <si>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</si>
  <si>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</si>
  <si>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</si>
  <si>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</si>
  <si>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</si>
  <si>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</si>
  <si>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</si>
  <si>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</si>
  <si>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</si>
  <si>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</si>
  <si>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</si>
  <si>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</si>
  <si>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</si>
  <si>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</si>
  <si>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</si>
  <si>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</si>
  <si>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</si>
  <si>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</si>
  <si>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</si>
  <si>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</si>
  <si>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</si>
  <si>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</si>
  <si>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</si>
  <si>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</si>
  <si>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</si>
  <si>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</si>
  <si>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</si>
  <si>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</si>
  <si>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</si>
  <si>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</si>
  <si>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</si>
  <si>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</si>
  <si>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</si>
  <si>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</si>
  <si>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</si>
  <si>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</si>
  <si>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</si>
  <si>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</si>
  <si>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</si>
  <si>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</si>
  <si>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</si>
  <si>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</si>
  <si>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</si>
  <si>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</si>
  <si>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</si>
  <si>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</si>
  <si>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</si>
  <si>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</si>
  <si>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</si>
  <si>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</si>
  <si>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</si>
  <si>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</si>
  <si>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</si>
  <si>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</si>
  <si>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</si>
  <si>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</si>
  <si>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</si>
  <si>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</si>
  <si>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</si>
  <si>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</si>
  <si>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</si>
  <si>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</si>
  <si>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</si>
  <si>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</si>
  <si>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</si>
  <si>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</si>
  <si>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</si>
  <si>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</si>
  <si>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</si>
  <si>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</si>
  <si>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</si>
  <si>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</si>
  <si>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</si>
  <si>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</si>
  <si>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</si>
  <si>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</si>
  <si>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</si>
  <si>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</si>
  <si>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</si>
  <si>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</si>
  <si>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</si>
  <si>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</si>
  <si>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</si>
  <si>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</si>
  <si>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</si>
  <si>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</si>
  <si>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</si>
  <si>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</si>
  <si>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</si>
  <si>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</si>
  <si>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</si>
  <si>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</si>
  <si>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</si>
  <si>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</si>
  <si>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</si>
  <si>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</si>
  <si>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</si>
  <si>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</si>
  <si>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</si>
  <si>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</si>
  <si>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</si>
  <si>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</si>
  <si>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</si>
  <si>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</si>
  <si>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</si>
  <si>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</si>
  <si>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</si>
  <si>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</si>
  <si>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</si>
  <si>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</si>
  <si>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</si>
  <si>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</si>
  <si>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</si>
  <si>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</si>
  <si>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</si>
  <si>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</si>
  <si>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</si>
  <si>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</si>
  <si>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</si>
  <si>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</si>
  <si>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</si>
  <si>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</si>
  <si>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</si>
  <si>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</si>
  <si>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</si>
  <si>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</si>
  <si>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</si>
  <si>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</si>
  <si>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</si>
  <si>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</si>
  <si>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</si>
  <si>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</si>
  <si>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</si>
  <si>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</si>
  <si>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</si>
  <si>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</si>
  <si>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</si>
  <si>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</si>
  <si>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</si>
  <si>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</si>
  <si>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</si>
  <si>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</si>
  <si>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</si>
  <si>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</si>
  <si>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</si>
  <si>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</si>
  <si>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</si>
  <si>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</si>
  <si>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</si>
  <si>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</si>
  <si>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</si>
  <si>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</si>
  <si>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</si>
  <si>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</si>
  <si>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</si>
  <si>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</si>
  <si>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</si>
  <si>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</si>
  <si>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</si>
  <si>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</si>
  <si>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</si>
  <si>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</si>
  <si>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</si>
  <si>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</si>
  <si>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</si>
  <si>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</si>
  <si>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</si>
  <si>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</si>
  <si>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</si>
  <si>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</si>
  <si>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</si>
  <si>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</si>
  <si>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</si>
  <si>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</si>
  <si>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</si>
  <si>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</si>
  <si>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</si>
  <si>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</si>
  <si>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</si>
  <si>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</si>
  <si>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</si>
  <si>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</si>
  <si>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</si>
  <si>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</si>
  <si>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</si>
  <si>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</si>
  <si>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</si>
  <si>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</si>
  <si>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</si>
  <si>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</si>
  <si>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</si>
  <si>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</si>
  <si>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</si>
  <si>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</si>
  <si>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</si>
  <si>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</si>
  <si>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</si>
  <si>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</si>
  <si>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</si>
  <si>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</si>
  <si>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</si>
  <si>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</si>
  <si>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</si>
  <si>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</si>
  <si>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</si>
  <si>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</si>
  <si>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</si>
  <si>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</si>
  <si>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</si>
  <si>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</si>
  <si>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</si>
  <si>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</si>
  <si>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</si>
  <si>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</si>
  <si>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</si>
  <si>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</si>
  <si>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</si>
  <si>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</si>
  <si>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</si>
  <si>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</si>
  <si>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</si>
  <si>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</si>
  <si>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</si>
  <si>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</si>
  <si>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</si>
  <si>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</si>
  <si>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</si>
  <si>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</si>
  <si>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</si>
  <si>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</si>
  <si>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</si>
  <si>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</si>
  <si>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</si>
  <si>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</si>
  <si>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</si>
  <si>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</si>
  <si>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</si>
  <si>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</si>
  <si>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</si>
  <si>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</si>
  <si>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</si>
  <si>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</si>
  <si>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</si>
  <si>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</si>
  <si>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</si>
  <si>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</si>
  <si>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</si>
  <si>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</si>
  <si>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</si>
  <si>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</si>
  <si>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</si>
  <si>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</si>
  <si>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</si>
  <si>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</si>
  <si>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</si>
  <si>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</si>
  <si>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</si>
  <si>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</si>
  <si>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</si>
  <si>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</si>
  <si>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</si>
  <si>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</si>
  <si>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</si>
  <si>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</si>
  <si>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</si>
  <si>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</si>
  <si>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</si>
  <si>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</si>
  <si>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</si>
  <si>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</si>
  <si>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</si>
  <si>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</si>
  <si>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</si>
  <si>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</si>
  <si>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</si>
  <si>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</si>
  <si>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</si>
  <si>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</si>
  <si>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</si>
  <si>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</si>
  <si>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</si>
  <si>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</si>
  <si>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</si>
  <si>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</si>
  <si>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</si>
  <si>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</si>
  <si>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</si>
  <si>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</si>
  <si>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</si>
  <si>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</si>
  <si>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</si>
  <si>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</si>
  <si>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</si>
  <si>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</si>
  <si>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</si>
  <si>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</si>
  <si>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</si>
  <si>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</si>
  <si>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</si>
  <si>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</si>
  <si>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</si>
  <si>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</si>
  <si>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</si>
  <si>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</si>
  <si>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</si>
  <si>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</si>
  <si>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</si>
  <si>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</si>
  <si>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</si>
  <si>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</si>
  <si>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</si>
  <si>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</si>
  <si>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</si>
  <si>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</si>
  <si>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</si>
  <si>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</si>
  <si>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</si>
  <si>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</si>
  <si>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</si>
  <si>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</si>
  <si>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</si>
  <si>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</si>
  <si>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</si>
  <si>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</si>
  <si>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</si>
  <si>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</si>
  <si>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</si>
  <si>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</si>
  <si>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</si>
  <si>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</si>
  <si>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</si>
  <si>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</si>
  <si>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</si>
  <si>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</si>
  <si>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</si>
  <si>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</si>
  <si>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</si>
  <si>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</si>
  <si>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</si>
  <si>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</si>
  <si>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</si>
  <si>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</si>
  <si>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</si>
  <si>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</si>
  <si>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</si>
  <si>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</si>
  <si>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</si>
  <si>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</si>
  <si>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</si>
  <si>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</si>
  <si>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</si>
  <si>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</si>
  <si>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</si>
  <si>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</si>
  <si>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</si>
  <si>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</si>
  <si>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</si>
  <si>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</si>
  <si>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</si>
  <si>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</si>
  <si>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</si>
  <si>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</si>
  <si>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</si>
  <si>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</si>
  <si>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</si>
  <si>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</si>
  <si>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</si>
  <si>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</si>
  <si>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</si>
  <si>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</si>
  <si>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</si>
  <si>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</si>
  <si>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</si>
  <si>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</si>
  <si>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</si>
  <si>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</si>
  <si>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</si>
  <si>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</si>
  <si>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</si>
  <si>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</si>
  <si>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</si>
  <si>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</si>
  <si>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</si>
  <si>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</si>
  <si>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</si>
  <si>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</si>
  <si>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</si>
  <si>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</si>
  <si>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</si>
  <si>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</si>
  <si>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</si>
  <si>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</si>
  <si>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</si>
  <si>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</si>
  <si>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</si>
  <si>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</si>
  <si>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</si>
  <si>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</si>
  <si>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</si>
  <si>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</si>
  <si>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</si>
  <si>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</si>
  <si>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</si>
  <si>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</si>
  <si>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</si>
  <si>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</si>
  <si>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</si>
  <si>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</si>
  <si>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</si>
  <si>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</si>
  <si>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</si>
  <si>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</si>
  <si>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</si>
  <si>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</si>
  <si>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</si>
  <si>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</si>
  <si>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</si>
  <si>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</si>
  <si>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</si>
  <si>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</si>
  <si>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</si>
  <si>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</si>
  <si>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</si>
  <si>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</si>
  <si>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</si>
  <si>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</si>
  <si>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</si>
  <si>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</si>
  <si>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</si>
  <si>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</si>
  <si>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</si>
  <si>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</si>
  <si>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</si>
  <si>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</si>
  <si>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</si>
  <si>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</si>
  <si>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</si>
  <si>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</si>
  <si>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</si>
  <si>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</si>
  <si>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</si>
  <si>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</si>
  <si>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</si>
  <si>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</si>
  <si>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</si>
  <si>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</si>
  <si>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</si>
  <si>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</si>
  <si>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</si>
  <si>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</si>
  <si>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</si>
  <si>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</si>
  <si>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</si>
  <si>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</si>
  <si>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</si>
  <si>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</si>
  <si>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</si>
  <si>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</si>
  <si>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</si>
  <si>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</si>
  <si>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</si>
  <si>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</si>
  <si>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</si>
  <si>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</si>
  <si>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</si>
  <si>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</si>
  <si>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</si>
  <si>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</si>
  <si>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</si>
  <si>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</si>
  <si>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</si>
  <si>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</si>
  <si>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</si>
  <si>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</si>
  <si>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</si>
  <si>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</si>
  <si>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</si>
  <si>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</si>
  <si>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</si>
  <si>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</si>
  <si>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</si>
  <si>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</si>
  <si>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</si>
  <si>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</si>
  <si>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</si>
  <si>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</si>
  <si>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</si>
  <si>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</si>
  <si>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</si>
  <si>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</si>
  <si>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</si>
  <si>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</si>
  <si>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</si>
  <si>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</si>
  <si>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</si>
  <si>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</si>
  <si>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</si>
  <si>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</si>
  <si>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</si>
  <si>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</si>
  <si>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</si>
  <si>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</si>
  <si>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</si>
  <si>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</si>
  <si>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</si>
  <si>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</si>
  <si>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</si>
  <si>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</si>
  <si>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</si>
  <si>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</si>
  <si>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</si>
  <si>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</si>
  <si>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</si>
  <si>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</si>
  <si>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</si>
  <si>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</si>
  <si>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</si>
  <si>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</si>
  <si>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</si>
  <si>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</si>
  <si>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</si>
  <si>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</si>
  <si>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</si>
  <si>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</si>
  <si>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</si>
  <si>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</si>
  <si>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</si>
  <si>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</si>
  <si>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</si>
  <si>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</si>
  <si>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</si>
  <si>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</si>
  <si>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</si>
  <si>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</si>
  <si>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</si>
  <si>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</si>
  <si>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</si>
  <si>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</si>
  <si>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</si>
  <si>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</si>
  <si>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</si>
  <si>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</si>
  <si>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</si>
  <si>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</si>
  <si>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</si>
  <si>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</si>
  <si>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</si>
  <si>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</si>
  <si>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</si>
  <si>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</si>
  <si>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</si>
  <si>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</si>
  <si>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</si>
  <si>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</si>
  <si>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</si>
  <si>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</si>
  <si>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</si>
  <si>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</si>
  <si>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</si>
  <si>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</si>
  <si>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</si>
  <si>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</si>
  <si>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</si>
  <si>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</si>
  <si>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</si>
  <si>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</si>
  <si>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</si>
  <si>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</si>
  <si>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</si>
  <si>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</si>
  <si>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</si>
  <si>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</si>
  <si>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</si>
  <si>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</si>
  <si>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</si>
  <si>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</si>
  <si>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</si>
  <si>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</si>
  <si>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</si>
  <si>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</si>
  <si>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</si>
  <si>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</si>
  <si>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</si>
  <si>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</si>
  <si>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</si>
  <si>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</si>
  <si>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</si>
  <si>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</si>
  <si>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</si>
  <si>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</si>
  <si>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</si>
  <si>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</si>
  <si>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</si>
  <si>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</si>
  <si>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</si>
  <si>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</si>
  <si>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</si>
  <si>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</si>
  <si>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</si>
  <si>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</si>
  <si>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</si>
  <si>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</si>
  <si>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</si>
  <si>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</si>
  <si>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</si>
  <si>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</si>
  <si>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</si>
  <si>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</si>
  <si>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</si>
  <si>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</si>
  <si>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</si>
  <si>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</si>
  <si>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</si>
  <si>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</si>
  <si>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</si>
  <si>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</si>
  <si>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</si>
  <si>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</si>
  <si>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</si>
  <si>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</si>
  <si>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</si>
  <si>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</si>
  <si>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</si>
  <si>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</si>
  <si>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</si>
  <si>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</si>
  <si>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</si>
  <si>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</si>
  <si>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</si>
  <si>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</si>
  <si>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</si>
  <si>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</si>
  <si>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</si>
  <si>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</si>
  <si>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</si>
  <si>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</si>
  <si>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</si>
  <si>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</si>
  <si>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</si>
  <si>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</si>
  <si>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</si>
  <si>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</si>
  <si>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</si>
  <si>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</si>
  <si>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</si>
  <si>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</si>
  <si>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</si>
  <si>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</si>
  <si>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</si>
  <si>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</si>
  <si>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</si>
  <si>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</si>
  <si>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</si>
  <si>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</si>
  <si>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</si>
  <si>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</si>
  <si>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</si>
  <si>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</si>
  <si>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</si>
  <si>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</si>
  <si>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</si>
  <si>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</si>
  <si>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</si>
  <si>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</si>
  <si>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</si>
  <si>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</si>
  <si>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</si>
  <si>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</si>
  <si>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</si>
  <si>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</si>
  <si>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</si>
  <si>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</si>
  <si>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</si>
  <si>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</si>
  <si>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</si>
  <si>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</si>
  <si>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</si>
  <si>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</si>
  <si>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</si>
  <si>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</si>
  <si>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</si>
  <si>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</si>
  <si>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</si>
  <si>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</si>
  <si>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</si>
  <si>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</si>
  <si>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</si>
  <si>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</si>
  <si>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</si>
  <si>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</si>
  <si>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</si>
  <si>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</si>
  <si>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</si>
  <si>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</si>
  <si>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</si>
  <si>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</si>
  <si>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</si>
  <si>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</si>
  <si>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</si>
  <si>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</si>
  <si>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</si>
  <si>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</si>
  <si>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</si>
  <si>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</si>
  <si>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</si>
  <si>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</si>
  <si>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</si>
  <si>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</si>
  <si>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</si>
  <si>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</si>
  <si>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</si>
  <si>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</si>
  <si>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</si>
  <si>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</si>
  <si>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</si>
  <si>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</si>
  <si>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</si>
  <si>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</si>
  <si>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</si>
  <si>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</si>
  <si>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</si>
  <si>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</si>
  <si>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</si>
  <si>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</si>
  <si>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</si>
  <si>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</si>
  <si>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</si>
  <si>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</si>
  <si>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</si>
  <si>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</si>
  <si>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</si>
  <si>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</si>
  <si>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</si>
  <si>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</si>
  <si>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</si>
  <si>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</si>
  <si>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</si>
  <si>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</si>
  <si>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</si>
  <si>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</si>
  <si>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</si>
  <si>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</si>
  <si>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</si>
  <si>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</si>
  <si>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</si>
  <si>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</si>
  <si>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</si>
  <si>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</si>
  <si>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</si>
  <si>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</si>
  <si>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</si>
  <si>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</si>
  <si>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</si>
  <si>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</si>
  <si>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</si>
  <si>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</si>
  <si>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</si>
  <si>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</si>
  <si>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</si>
  <si>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</si>
  <si>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</si>
  <si>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</si>
  <si>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</si>
  <si>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</si>
  <si>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</si>
  <si>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</si>
  <si>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</si>
  <si>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</si>
  <si>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</si>
  <si>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</si>
  <si>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</si>
  <si>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</si>
  <si>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</si>
  <si>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</si>
  <si>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</si>
  <si>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</si>
  <si>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</si>
  <si>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</si>
  <si>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</si>
  <si>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</si>
  <si>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</si>
  <si>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</si>
  <si>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</si>
  <si>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</si>
  <si>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</si>
  <si>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</si>
  <si>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</si>
  <si>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</si>
  <si>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</si>
  <si>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</si>
  <si>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</si>
  <si>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</si>
  <si>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</si>
  <si>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</si>
  <si>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</si>
  <si>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</si>
  <si>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</si>
  <si>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</si>
  <si>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</si>
  <si>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</si>
  <si>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</si>
  <si>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</si>
  <si>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</si>
  <si>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</si>
  <si>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</si>
  <si>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</si>
  <si>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</si>
  <si>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</si>
  <si>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</si>
  <si>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</si>
  <si>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</si>
  <si>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</si>
  <si>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</si>
  <si>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</si>
  <si>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</si>
  <si>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</si>
  <si>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</si>
  <si>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</si>
  <si>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</si>
  <si>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</si>
  <si>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</si>
  <si>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</si>
  <si>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</si>
  <si>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</si>
  <si>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</si>
  <si>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</si>
  <si>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</si>
  <si>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</si>
  <si>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</si>
  <si>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</si>
  <si>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</si>
  <si>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</si>
  <si>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</si>
  <si>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</si>
  <si>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</si>
  <si>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</si>
  <si>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</si>
  <si>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</si>
  <si>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</si>
  <si>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</si>
  <si>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</si>
  <si>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</si>
  <si>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</si>
  <si>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</si>
  <si>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</si>
  <si>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</si>
  <si>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</si>
  <si>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</si>
  <si>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</si>
  <si>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</si>
  <si>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</si>
  <si>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</si>
  <si>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</si>
  <si>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</si>
  <si>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</si>
  <si>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</si>
  <si>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</si>
  <si>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</si>
  <si>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</si>
  <si>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</si>
  <si>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</si>
  <si>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</si>
  <si>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</si>
  <si>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</si>
  <si>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</si>
  <si>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</si>
  <si>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</si>
  <si>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</si>
  <si>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</si>
  <si>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</si>
  <si>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</si>
  <si>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</si>
  <si>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</si>
  <si>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</si>
  <si>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</si>
  <si>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</si>
  <si>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</si>
  <si>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</si>
  <si>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</si>
  <si>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</si>
  <si>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</si>
  <si>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</si>
  <si>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</si>
  <si>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</si>
  <si>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</si>
  <si>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</si>
  <si>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</si>
  <si>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</si>
  <si>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</si>
  <si>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</si>
  <si>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</si>
  <si>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</si>
  <si>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</si>
  <si>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</si>
  <si>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</si>
  <si>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</si>
  <si>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</si>
  <si>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</si>
  <si>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</si>
  <si>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</si>
  <si>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</si>
  <si>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</si>
  <si>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</si>
  <si>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</si>
  <si>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</si>
  <si>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</si>
  <si>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</si>
  <si>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</si>
  <si>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</si>
  <si>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</si>
  <si>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</si>
  <si>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</si>
  <si>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</si>
  <si>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</si>
  <si>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</si>
  <si>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</si>
  <si>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</si>
  <si>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</si>
  <si>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</si>
  <si>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</si>
  <si>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</si>
  <si>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</si>
  <si>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</si>
  <si>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</si>
  <si>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</si>
  <si>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</si>
  <si>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</si>
  <si>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</si>
  <si>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</si>
  <si>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</si>
  <si>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</si>
  <si>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</si>
  <si>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</si>
  <si>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</si>
  <si>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</si>
  <si>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</si>
  <si>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</si>
  <si>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</si>
  <si>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</si>
  <si>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</si>
  <si>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</si>
  <si>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</si>
  <si>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</si>
  <si>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</si>
  <si>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</si>
  <si>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</si>
  <si>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</si>
  <si>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</si>
  <si>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</si>
  <si>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</si>
  <si>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</si>
  <si>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</si>
  <si>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</si>
  <si>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</si>
  <si>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</si>
  <si>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</si>
  <si>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</si>
  <si>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</si>
  <si>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</si>
  <si>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</si>
  <si>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</si>
  <si>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</si>
  <si>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</si>
  <si>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</si>
  <si>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</si>
  <si>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</si>
  <si>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</si>
  <si>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</si>
  <si>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</si>
  <si>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</si>
  <si>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</si>
  <si>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</si>
  <si>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</si>
  <si>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</si>
  <si>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</si>
  <si>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</si>
  <si>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</si>
  <si>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</si>
  <si>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</si>
  <si>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</si>
  <si>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</si>
  <si>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</si>
  <si>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</si>
  <si>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</si>
  <si>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</si>
  <si>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</si>
  <si>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</si>
  <si>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</si>
  <si>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</si>
  <si>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</si>
  <si>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</si>
  <si>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</si>
  <si>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</si>
  <si>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</si>
  <si>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</si>
  <si>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</si>
  <si>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</si>
  <si>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</si>
  <si>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</si>
  <si>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</si>
  <si>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</si>
  <si>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</si>
  <si>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</si>
  <si>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</si>
  <si>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</si>
  <si>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</si>
  <si>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</si>
  <si>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</si>
  <si>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</si>
  <si>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</si>
  <si>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</si>
  <si>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</si>
  <si>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</si>
  <si>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</si>
  <si>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</si>
  <si>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</si>
  <si>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</si>
  <si>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</si>
  <si>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</si>
  <si>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</si>
  <si>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</si>
  <si>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</si>
  <si>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</si>
  <si>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</si>
  <si>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</si>
  <si>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</si>
  <si>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</si>
  <si>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</si>
  <si>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</si>
  <si>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</si>
  <si>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</si>
  <si>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</si>
  <si>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</si>
  <si>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</si>
  <si>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</si>
  <si>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</si>
  <si>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</si>
  <si>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</si>
  <si>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</si>
  <si>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</si>
  <si>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</si>
  <si>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</si>
  <si>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</si>
  <si>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</si>
  <si>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</si>
  <si>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</si>
  <si>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</si>
  <si>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</si>
  <si>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</si>
  <si>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</si>
  <si>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</si>
  <si>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</si>
  <si>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</si>
  <si>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</si>
  <si>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</si>
  <si>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</si>
  <si>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</si>
  <si>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</si>
  <si>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</si>
  <si>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</si>
  <si>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</si>
  <si>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</si>
  <si>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</si>
  <si>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</si>
  <si>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</si>
  <si>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</si>
  <si>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</si>
  <si>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</si>
  <si>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</si>
  <si>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</si>
  <si>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</si>
  <si>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</si>
  <si>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</si>
  <si>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</si>
  <si>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</si>
  <si>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</si>
  <si>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</si>
  <si>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</si>
  <si>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</si>
  <si>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</si>
  <si>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</si>
  <si>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</si>
  <si>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</si>
  <si>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</si>
  <si>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</si>
  <si>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</si>
  <si>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</si>
  <si>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</si>
  <si>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</si>
  <si>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</si>
  <si>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</si>
  <si>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</si>
  <si>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</si>
  <si>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</si>
  <si>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</si>
  <si>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</si>
  <si>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</si>
  <si>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</si>
  <si>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</si>
  <si>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</si>
  <si>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</si>
  <si>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</si>
  <si>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</si>
  <si>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</si>
  <si>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</si>
  <si>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</si>
  <si>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</si>
  <si>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</si>
  <si>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</si>
  <si>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</si>
  <si>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</si>
  <si>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</si>
  <si>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</si>
  <si>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</si>
  <si>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</si>
  <si>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</si>
  <si>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</si>
  <si>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</si>
  <si>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</si>
  <si>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</si>
  <si>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</si>
  <si>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</si>
  <si>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</si>
  <si>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</si>
  <si>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</si>
  <si>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</si>
  <si>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</si>
  <si>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</si>
  <si>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</si>
  <si>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</si>
  <si>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</si>
  <si>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</si>
  <si>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</si>
  <si>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</si>
  <si>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</si>
  <si>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</si>
  <si>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</si>
  <si>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</si>
  <si>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</si>
  <si>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</si>
  <si>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</si>
  <si>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</si>
  <si>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</si>
  <si>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</si>
  <si>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</si>
  <si>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</si>
  <si>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</si>
  <si>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</si>
  <si>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</si>
  <si>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</si>
  <si>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</si>
  <si>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</si>
  <si>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</si>
  <si>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</si>
  <si>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</si>
  <si>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</si>
  <si>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</si>
  <si>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</si>
  <si>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</si>
  <si>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</si>
  <si>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</si>
  <si>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</si>
  <si>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</si>
  <si>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</si>
  <si>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</si>
  <si>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</si>
  <si>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</si>
  <si>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</si>
  <si>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</si>
  <si>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</si>
  <si>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</si>
  <si>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</si>
  <si>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</si>
  <si>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</si>
  <si>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</si>
  <si>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</si>
  <si>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</si>
  <si>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</si>
  <si>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</si>
  <si>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</si>
  <si>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</si>
  <si>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</si>
  <si>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</si>
  <si>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</si>
  <si>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</si>
  <si>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</si>
  <si>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</si>
  <si>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</si>
  <si>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</si>
  <si>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</si>
  <si>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</si>
  <si>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</si>
  <si>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</si>
  <si>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</si>
  <si>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</si>
  <si>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</si>
  <si>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</si>
  <si>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</si>
  <si>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</si>
  <si>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</si>
  <si>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</si>
  <si>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</si>
  <si>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</si>
  <si>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</si>
  <si>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</si>
  <si>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</si>
  <si>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</si>
  <si>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</si>
  <si>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</si>
  <si>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</si>
  <si>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</si>
  <si>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</si>
  <si>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</si>
  <si>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</si>
  <si>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</si>
  <si>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</si>
  <si>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</si>
  <si>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</si>
  <si>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</si>
  <si>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</si>
  <si>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</si>
  <si>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</si>
  <si>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</si>
  <si>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</si>
  <si>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</si>
  <si>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</si>
  <si>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</si>
  <si>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</si>
  <si>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</si>
  <si>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</si>
  <si>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</si>
  <si>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</si>
  <si>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</si>
  <si>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</si>
  <si>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</si>
  <si>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</si>
  <si>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</si>
  <si>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</si>
  <si>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</si>
  <si>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</si>
  <si>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</si>
  <si>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</si>
  <si>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</si>
  <si>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</si>
  <si>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</si>
  <si>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</si>
  <si>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</si>
  <si>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</si>
  <si>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</si>
  <si>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</si>
  <si>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</si>
  <si>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</si>
  <si>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</si>
  <si>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</si>
  <si>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</si>
  <si>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</si>
  <si>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</si>
  <si>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</si>
  <si>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</si>
  <si>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</si>
  <si>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</si>
  <si>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</si>
  <si>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</si>
  <si>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</si>
  <si>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</si>
  <si>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</si>
  <si>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</si>
  <si>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</si>
  <si>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</si>
  <si>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</si>
  <si>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</si>
  <si>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</si>
  <si>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</si>
  <si>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</si>
  <si>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</si>
  <si>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</si>
  <si>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</si>
  <si>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</si>
  <si>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</si>
  <si>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</si>
  <si>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</si>
  <si>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</si>
  <si>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</si>
  <si>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</si>
  <si>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</si>
  <si>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</si>
  <si>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</si>
  <si>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</si>
  <si>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</si>
  <si>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</si>
  <si>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</si>
  <si>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</si>
  <si>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</si>
  <si>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</si>
  <si>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</si>
  <si>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</si>
  <si>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</si>
  <si>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</si>
  <si>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</si>
  <si>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</si>
  <si>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</si>
  <si>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</si>
  <si>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</si>
  <si>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</si>
  <si>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</si>
  <si>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</si>
  <si>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</si>
  <si>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</si>
  <si>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</si>
  <si>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</si>
  <si>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</si>
  <si>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</si>
  <si>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</si>
  <si>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</si>
  <si>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</si>
  <si>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</si>
  <si>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</si>
  <si>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</si>
  <si>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</si>
  <si>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</si>
  <si>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</si>
  <si>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</si>
  <si>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</si>
  <si>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</si>
  <si>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</si>
  <si>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</si>
  <si>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</si>
  <si>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</si>
  <si>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</si>
  <si>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</si>
  <si>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</si>
  <si>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</si>
  <si>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</si>
  <si>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</si>
  <si>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</si>
  <si>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</si>
  <si>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</si>
  <si>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</si>
  <si>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</si>
  <si>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</si>
  <si>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</si>
  <si>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</si>
  <si>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</si>
  <si>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</si>
  <si>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</si>
  <si>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</si>
  <si>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</si>
  <si>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</si>
  <si>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</si>
  <si>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</si>
  <si>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</si>
  <si>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</si>
  <si>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</si>
  <si>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</si>
  <si>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</si>
  <si>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</si>
  <si>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</si>
  <si>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</si>
  <si>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</si>
  <si>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</si>
  <si>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</si>
  <si>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</si>
  <si>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</si>
  <si>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</si>
  <si>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</si>
  <si>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</si>
  <si>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</si>
  <si>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</si>
  <si>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</si>
  <si>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</si>
  <si>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</si>
  <si>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</si>
  <si>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</si>
  <si>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</si>
  <si>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</si>
  <si>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</si>
  <si>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</si>
  <si>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</si>
  <si>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</si>
  <si>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</si>
  <si>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</si>
  <si>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</si>
  <si>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</si>
  <si>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</si>
  <si>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</si>
  <si>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</si>
  <si>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</si>
  <si>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</si>
  <si>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</si>
  <si>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</si>
  <si>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</si>
  <si>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</si>
  <si>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</si>
  <si>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</si>
  <si>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</si>
  <si>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</si>
  <si>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</si>
  <si>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</si>
  <si>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</si>
  <si>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</si>
  <si>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</si>
  <si>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</si>
  <si>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</si>
  <si>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</si>
  <si>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</si>
  <si>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</si>
  <si>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</si>
  <si>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</si>
  <si>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</si>
  <si>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</si>
  <si>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</si>
  <si>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</si>
  <si>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</si>
  <si>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</si>
  <si>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</si>
  <si>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</si>
  <si>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</si>
  <si>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</si>
  <si>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</si>
  <si>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</si>
  <si>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</si>
  <si>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</si>
  <si>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</si>
  <si>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</si>
  <si>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</si>
  <si>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</si>
  <si>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</si>
  <si>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</si>
  <si>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</si>
  <si>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</si>
  <si>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</si>
  <si>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</si>
  <si>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</si>
  <si>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</si>
  <si>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</si>
  <si>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</si>
  <si>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</si>
  <si>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</si>
  <si>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</si>
  <si>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</si>
  <si>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</si>
  <si>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</si>
  <si>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</si>
  <si>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</si>
  <si>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</si>
  <si>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</si>
  <si>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</si>
  <si>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</si>
  <si>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</si>
  <si>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</si>
  <si>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</si>
  <si>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</si>
  <si>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</si>
  <si>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</si>
  <si>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</si>
  <si>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</si>
  <si>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</si>
  <si>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</si>
  <si>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</si>
  <si>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</si>
  <si>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</si>
  <si>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</si>
  <si>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</si>
  <si>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</si>
  <si>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</si>
  <si>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</si>
  <si>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</si>
  <si>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</si>
  <si>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</si>
  <si>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</si>
  <si>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</si>
  <si>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</si>
  <si>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</si>
  <si>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</si>
  <si>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</si>
  <si>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</si>
  <si>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</si>
  <si>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</si>
  <si>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</si>
  <si>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</si>
  <si>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</si>
  <si>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</si>
  <si>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</si>
  <si>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</si>
  <si>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</si>
  <si>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</si>
  <si>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</si>
  <si>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</si>
  <si>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</si>
  <si>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</si>
  <si>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</si>
  <si>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</si>
  <si>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</si>
  <si>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</si>
  <si>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</si>
  <si>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</si>
  <si>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</si>
  <si>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</si>
  <si>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</si>
  <si>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</si>
  <si>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</si>
  <si>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</si>
  <si>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</si>
  <si>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</si>
  <si>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</si>
  <si>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</si>
  <si>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</si>
  <si>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</si>
  <si>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</si>
  <si>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</si>
  <si>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</si>
  <si>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</si>
  <si>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</si>
  <si>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</si>
  <si>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</si>
  <si>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</si>
  <si>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</si>
  <si>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</si>
  <si>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</si>
  <si>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</si>
  <si>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</si>
  <si>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</si>
  <si>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</si>
  <si>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</si>
  <si>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</si>
  <si>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</si>
  <si>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</si>
  <si>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</si>
  <si>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</si>
  <si>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</si>
  <si>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</si>
  <si>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</si>
  <si>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</si>
  <si>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</si>
  <si>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</si>
  <si>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</si>
  <si>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</si>
  <si>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</si>
  <si>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</si>
  <si>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</si>
  <si>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</si>
  <si>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</si>
  <si>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</si>
  <si>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</si>
  <si>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</si>
  <si>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</si>
  <si>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</si>
  <si>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</si>
  <si>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</si>
  <si>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</si>
  <si>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</si>
  <si>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</si>
  <si>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</si>
  <si>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</si>
  <si>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</si>
  <si>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</si>
  <si>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</si>
  <si>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</si>
  <si>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</si>
  <si>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</si>
  <si>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</si>
  <si>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</si>
  <si>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</si>
  <si>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</si>
  <si>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</si>
  <si>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</si>
  <si>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</si>
  <si>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</si>
  <si>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</si>
  <si>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</si>
  <si>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</si>
  <si>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</si>
  <si>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</si>
  <si>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</si>
  <si>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</si>
  <si>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</si>
  <si>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</si>
  <si>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</si>
  <si>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</si>
  <si>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</si>
  <si>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</si>
  <si>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</si>
  <si>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</si>
  <si>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</si>
  <si>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</si>
  <si>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</si>
  <si>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</si>
  <si>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</si>
  <si>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</si>
  <si>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</si>
  <si>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</si>
  <si>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</si>
  <si>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</si>
  <si>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</si>
  <si>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</si>
  <si>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</si>
  <si>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</si>
  <si>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</si>
  <si>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</si>
  <si>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</si>
  <si>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</si>
  <si>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</si>
  <si>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</si>
  <si>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</si>
  <si>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</si>
  <si>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</si>
  <si>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</si>
  <si>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</si>
  <si>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</si>
  <si>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</si>
  <si>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</si>
  <si>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</si>
  <si>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</si>
  <si>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</si>
  <si>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</si>
  <si>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</si>
  <si>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</si>
  <si>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</si>
  <si>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</si>
  <si>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</si>
  <si>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</si>
  <si>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</si>
  <si>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</si>
  <si>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</si>
  <si>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</si>
  <si>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</si>
  <si>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</si>
  <si>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</si>
  <si>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</si>
  <si>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</si>
  <si>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</si>
  <si>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</si>
  <si>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</si>
  <si>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</si>
  <si>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</si>
  <si>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</si>
  <si>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</si>
  <si>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</si>
  <si>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</si>
  <si>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</si>
  <si>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</si>
  <si>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</si>
  <si>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</si>
  <si>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</si>
  <si>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</si>
  <si>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</si>
  <si>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</si>
  <si>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</si>
  <si>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</si>
  <si>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</si>
  <si>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</si>
  <si>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</si>
  <si>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</si>
  <si>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</si>
  <si>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</si>
  <si>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</si>
  <si>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</si>
  <si>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</si>
  <si>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</si>
  <si>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</si>
  <si>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</si>
  <si>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</si>
  <si>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</si>
  <si>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</si>
  <si>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</si>
  <si>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</si>
  <si>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</si>
  <si>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</si>
  <si>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</si>
  <si>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</si>
  <si>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</si>
  <si>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</si>
  <si>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</si>
  <si>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</si>
  <si>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</si>
  <si>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</si>
  <si>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</si>
  <si>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</si>
  <si>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</si>
  <si>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</si>
  <si>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</si>
  <si>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</si>
  <si>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</si>
  <si>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</si>
  <si>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</si>
  <si>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</si>
  <si>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</si>
  <si>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</si>
  <si>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</si>
  <si>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</si>
  <si>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</si>
  <si>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</si>
  <si>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</si>
  <si>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</si>
  <si>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</si>
  <si>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</si>
  <si>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</si>
  <si>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</si>
  <si>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</si>
  <si>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</si>
  <si>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</si>
  <si>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</si>
  <si>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</si>
  <si>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</si>
  <si>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</si>
  <si>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</si>
  <si>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</si>
  <si>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</si>
  <si>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</si>
  <si>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</si>
  <si>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</si>
  <si>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</si>
  <si>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</si>
  <si>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</si>
  <si>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</si>
  <si>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</si>
  <si>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</si>
  <si>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</si>
  <si>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</si>
  <si>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</si>
  <si>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</si>
  <si>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</si>
  <si>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</si>
  <si>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</si>
  <si>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</si>
  <si>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</si>
  <si>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</si>
  <si>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</si>
  <si>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</si>
  <si>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</si>
  <si>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</si>
  <si>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</si>
  <si>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</si>
  <si>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</si>
  <si>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</si>
  <si>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</si>
  <si>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</si>
  <si>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</si>
  <si>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</si>
  <si>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</si>
  <si>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</si>
  <si>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</si>
  <si>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</si>
  <si>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</si>
  <si>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</si>
  <si>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</si>
  <si>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</si>
  <si>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</si>
  <si>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</si>
  <si>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</si>
  <si>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</si>
  <si>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</si>
  <si>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</si>
  <si>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</si>
  <si>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</si>
  <si>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</si>
  <si>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</si>
  <si>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</si>
  <si>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</si>
  <si>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</si>
  <si>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</si>
  <si>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</si>
  <si>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</si>
  <si>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</si>
  <si>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</si>
  <si>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</si>
  <si>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</si>
  <si>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</si>
  <si>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</si>
  <si>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</si>
  <si>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</si>
  <si>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</si>
  <si>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</si>
  <si>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</si>
  <si>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</si>
  <si>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</si>
  <si>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</si>
  <si>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</si>
  <si>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</si>
  <si>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</si>
  <si>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</si>
  <si>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</si>
  <si>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</si>
  <si>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</si>
  <si>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</si>
  <si>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</si>
  <si>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</si>
  <si>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</si>
  <si>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</si>
  <si>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</si>
  <si>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</si>
  <si>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</si>
  <si>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</si>
  <si>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</si>
  <si>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</si>
  <si>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</si>
  <si>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</si>
  <si>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</si>
  <si>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</si>
  <si>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</si>
  <si>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</si>
  <si>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</si>
  <si>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</si>
  <si>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</si>
  <si>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</si>
  <si>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</si>
  <si>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</si>
  <si>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</si>
  <si>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</si>
  <si>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</si>
  <si>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</si>
  <si>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</si>
  <si>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</si>
  <si>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</si>
  <si>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</si>
  <si>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</si>
  <si>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</si>
  <si>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</si>
  <si>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</si>
  <si>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</si>
  <si>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</si>
  <si>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</si>
  <si>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</si>
  <si>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</si>
  <si>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</si>
  <si>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</si>
  <si>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</si>
  <si>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</si>
  <si>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</si>
  <si>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</si>
  <si>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</si>
  <si>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</si>
  <si>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</si>
  <si>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</si>
  <si>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</si>
  <si>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</si>
  <si>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</si>
  <si>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</si>
  <si>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</si>
  <si>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</si>
  <si>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</si>
  <si>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</si>
  <si>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</si>
  <si>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</si>
  <si>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</si>
  <si>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</si>
  <si>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</si>
  <si>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</si>
  <si>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</si>
  <si>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</si>
  <si>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</si>
  <si>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</si>
  <si>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</si>
  <si>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</si>
  <si>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</si>
  <si>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</si>
  <si>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</si>
  <si>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</si>
  <si>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</si>
  <si>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</si>
  <si>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</si>
  <si>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</si>
  <si>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</si>
  <si>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</si>
  <si>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</si>
  <si>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</si>
  <si>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</si>
  <si>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</si>
  <si>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</si>
  <si>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</si>
  <si>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</si>
  <si>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</si>
  <si>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</si>
  <si>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</si>
  <si>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</si>
  <si>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</si>
  <si>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</si>
  <si>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</si>
  <si>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</si>
  <si>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</si>
  <si>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</si>
  <si>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</si>
  <si>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</si>
  <si>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</si>
  <si>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</si>
  <si>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</si>
  <si>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</si>
  <si>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</si>
  <si>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</si>
  <si>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</si>
  <si>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</si>
  <si>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</si>
  <si>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</si>
  <si>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</si>
  <si>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</si>
  <si>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</si>
  <si>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</si>
  <si>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</si>
  <si>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</si>
  <si>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</si>
  <si>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</si>
  <si>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</si>
  <si>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</si>
  <si>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</si>
  <si>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</si>
  <si>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</si>
  <si>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</si>
  <si>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</si>
  <si>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</si>
  <si>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</si>
  <si>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</si>
  <si>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</si>
  <si>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</si>
  <si>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</si>
  <si>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</si>
  <si>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</si>
  <si>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</si>
  <si>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</si>
  <si>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</si>
  <si>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</si>
  <si>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</si>
  <si>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</si>
  <si>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</si>
  <si>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</si>
  <si>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</si>
  <si>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</si>
  <si>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</si>
  <si>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</si>
  <si>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</si>
  <si>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</si>
  <si>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</si>
  <si>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</si>
  <si>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</si>
  <si>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</si>
  <si>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</si>
  <si>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</si>
  <si>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</si>
  <si>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</si>
  <si>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</si>
  <si>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</si>
  <si>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</si>
  <si>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</si>
  <si>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</si>
  <si>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</si>
  <si>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</si>
  <si>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</si>
  <si>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</si>
  <si>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</si>
  <si>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</si>
  <si>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</si>
  <si>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</si>
  <si>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</si>
  <si>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</si>
  <si>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</si>
  <si>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</si>
  <si>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</si>
  <si>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</si>
  <si>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</si>
  <si>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</si>
  <si>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</si>
  <si>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</si>
  <si>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</si>
  <si>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</si>
  <si>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</si>
  <si>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</si>
  <si>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</si>
  <si>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</si>
  <si>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</si>
  <si>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</si>
  <si>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</si>
  <si>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</si>
  <si>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</si>
  <si>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</si>
  <si>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</si>
  <si>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</si>
  <si>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</si>
  <si>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</si>
  <si>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</si>
  <si>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</si>
  <si>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</si>
  <si>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</si>
  <si>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</si>
  <si>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</si>
  <si>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</si>
  <si>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</si>
  <si>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</si>
  <si>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</si>
  <si>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</si>
  <si>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</si>
  <si>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</si>
  <si>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</si>
  <si>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</si>
  <si>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</si>
  <si>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</si>
  <si>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</si>
  <si>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</si>
  <si>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</si>
  <si>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</si>
  <si>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</si>
  <si>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</si>
  <si>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</si>
  <si>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</si>
  <si>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</si>
  <si>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</si>
  <si>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</si>
  <si>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</si>
  <si>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</si>
  <si>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</si>
  <si>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</si>
  <si>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</si>
  <si>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</si>
  <si>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</si>
  <si>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</si>
  <si>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</si>
  <si>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</si>
  <si>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</si>
  <si>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</si>
  <si>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</si>
  <si>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</si>
  <si>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</si>
  <si>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</si>
  <si>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</si>
  <si>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</si>
  <si>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</si>
  <si>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</si>
  <si>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</si>
  <si>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</si>
  <si>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</si>
  <si>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</si>
  <si>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</si>
  <si>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</si>
  <si>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</si>
  <si>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</si>
  <si>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</si>
  <si>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</si>
  <si>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</si>
  <si>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</si>
  <si>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</si>
  <si>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</si>
  <si>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</si>
  <si>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</si>
  <si>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</si>
  <si>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</si>
  <si>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</si>
  <si>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</si>
  <si>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</si>
  <si>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</si>
  <si>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</si>
  <si>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</si>
  <si>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</si>
  <si>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</si>
  <si>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</si>
  <si>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</si>
  <si>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</si>
  <si>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</si>
  <si>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</si>
  <si>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</si>
  <si>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</si>
  <si>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</si>
  <si>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</si>
  <si>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</si>
  <si>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</si>
  <si>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</si>
  <si>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</si>
  <si>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</si>
  <si>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</si>
  <si>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</si>
  <si>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</si>
  <si>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</si>
  <si>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</si>
  <si>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</si>
  <si>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</si>
  <si>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</si>
  <si>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</si>
  <si>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</si>
  <si>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</si>
  <si>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</si>
  <si>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</si>
  <si>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</si>
  <si>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</si>
  <si>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</si>
  <si>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</si>
  <si>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</si>
  <si>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</si>
  <si>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</si>
  <si>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</si>
  <si>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</si>
  <si>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</si>
  <si>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</si>
  <si>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</si>
  <si>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</si>
  <si>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</si>
  <si>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</si>
  <si>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</si>
  <si>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</si>
  <si>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</si>
  <si>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</si>
  <si>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</si>
  <si>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</si>
  <si>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</si>
  <si>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</si>
  <si>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</si>
  <si>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</si>
  <si>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</si>
  <si>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</si>
  <si>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</si>
  <si>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</si>
  <si>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</si>
  <si>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</si>
  <si>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</si>
  <si>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</si>
  <si>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</si>
  <si>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</si>
  <si>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</si>
  <si>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</si>
  <si>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</si>
  <si>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</si>
  <si>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</si>
  <si>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</si>
  <si>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</si>
  <si>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</si>
  <si>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</si>
  <si>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</si>
  <si>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</si>
  <si>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</si>
  <si>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</si>
  <si>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</si>
  <si>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</si>
  <si>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</si>
  <si>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</si>
  <si>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</si>
  <si>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</si>
  <si>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</si>
  <si>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</si>
  <si>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</si>
  <si>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</si>
  <si>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</si>
  <si>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</si>
  <si>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</si>
  <si>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</si>
  <si>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</si>
  <si>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</si>
  <si>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</si>
  <si>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</si>
  <si>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</si>
  <si>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</si>
  <si>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</si>
  <si>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</si>
  <si>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</si>
  <si>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</si>
  <si>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</si>
  <si>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</si>
  <si>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</si>
  <si>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</si>
  <si>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</si>
  <si>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</si>
  <si>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</si>
  <si>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</si>
  <si>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</si>
  <si>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</si>
  <si>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</si>
  <si>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</si>
  <si>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</si>
  <si>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</si>
  <si>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</si>
  <si>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</si>
  <si>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</si>
  <si>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</si>
  <si>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</si>
  <si>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</si>
  <si>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</si>
  <si>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</si>
  <si>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</si>
  <si>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</si>
  <si>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</si>
  <si>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</si>
  <si>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</si>
  <si>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</si>
  <si>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</si>
  <si>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</si>
  <si>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</si>
  <si>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</si>
  <si>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</si>
  <si>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</si>
  <si>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</si>
  <si>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</si>
  <si>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</si>
  <si>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</si>
  <si>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</si>
  <si>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</si>
  <si>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</si>
  <si>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</si>
  <si>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</si>
  <si>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</si>
  <si>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</si>
  <si>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</si>
  <si>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</si>
  <si>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</si>
  <si>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</si>
  <si>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</si>
  <si>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</si>
  <si>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</si>
  <si>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</si>
  <si>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</si>
  <si>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</si>
  <si>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</si>
  <si>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</si>
  <si>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</si>
  <si>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</si>
  <si>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</si>
  <si>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</si>
  <si>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</si>
  <si>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</si>
  <si>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</si>
  <si>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</si>
  <si>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</si>
  <si>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</si>
  <si>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</si>
  <si>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</si>
  <si>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</si>
  <si>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</si>
  <si>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</si>
  <si>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</si>
  <si>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</si>
  <si>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</si>
  <si>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</si>
  <si>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</si>
  <si>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</si>
  <si>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</si>
  <si>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</si>
  <si>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</si>
  <si>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</si>
  <si>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</si>
  <si>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</si>
  <si>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</si>
  <si>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</si>
  <si>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</si>
  <si>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</si>
  <si>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</si>
  <si>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</si>
  <si>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</si>
  <si>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</si>
  <si>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</si>
  <si>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</si>
  <si>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</si>
  <si>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</si>
  <si>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</si>
  <si>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</si>
  <si>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</si>
  <si>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</si>
  <si>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</si>
  <si>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</si>
  <si>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</si>
  <si>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</si>
  <si>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</si>
  <si>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</si>
  <si>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</si>
  <si>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</si>
  <si>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</si>
  <si>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</si>
  <si>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</si>
  <si>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</si>
  <si>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</si>
  <si>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</si>
  <si>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</si>
  <si>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</si>
  <si>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</si>
  <si>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</si>
  <si>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</si>
  <si>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</si>
  <si>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</si>
  <si>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</si>
  <si>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</si>
  <si>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</si>
  <si>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</si>
  <si>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</si>
  <si>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</si>
  <si>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</si>
  <si>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</si>
  <si>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</si>
  <si>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</si>
  <si>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</si>
  <si>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</si>
  <si>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</si>
  <si>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</si>
  <si>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</si>
  <si>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</si>
  <si>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</si>
  <si>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</si>
  <si>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</si>
  <si>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</si>
  <si>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</si>
  <si>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</si>
  <si>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</si>
  <si>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</si>
  <si>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</si>
  <si>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</si>
  <si>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</si>
  <si>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</si>
  <si>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</si>
  <si>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</si>
  <si>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</si>
  <si>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</si>
  <si>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</si>
  <si>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</si>
  <si>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</si>
  <si>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</si>
  <si>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</si>
  <si>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</si>
  <si>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</si>
  <si>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</si>
  <si>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</si>
  <si>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</si>
  <si>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</si>
  <si>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</si>
  <si>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</si>
  <si>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</si>
  <si>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</si>
  <si>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</si>
  <si>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</si>
  <si>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</si>
  <si>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</si>
  <si>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</si>
  <si>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</si>
  <si>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</si>
  <si>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</si>
  <si>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</si>
  <si>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</si>
  <si>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</si>
  <si>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</si>
  <si>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</si>
  <si>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</si>
  <si>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</si>
  <si>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</si>
  <si>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</si>
  <si>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</si>
  <si>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</si>
  <si>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</si>
  <si>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</si>
  <si>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</si>
  <si>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</si>
  <si>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</si>
  <si>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</si>
  <si>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</si>
  <si>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</si>
  <si>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</si>
  <si>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</si>
  <si>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</si>
  <si>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</si>
  <si>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</si>
  <si>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</si>
  <si>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</si>
  <si>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</si>
  <si>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</si>
  <si>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</si>
  <si>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</si>
  <si>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</si>
  <si>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</si>
  <si>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</si>
  <si>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</si>
  <si>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</si>
  <si>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</si>
  <si>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</si>
  <si>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</si>
  <si>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</si>
  <si>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</si>
  <si>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</si>
  <si>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</si>
  <si>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</si>
  <si>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</si>
  <si>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</si>
  <si>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</si>
  <si>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</si>
  <si>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</si>
  <si>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</si>
  <si>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</si>
  <si>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</si>
  <si>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</si>
  <si>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</si>
  <si>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</si>
  <si>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</si>
  <si>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</si>
  <si>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</si>
  <si>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</si>
  <si>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</si>
  <si>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</si>
  <si>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</si>
  <si>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</si>
  <si>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</si>
  <si>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</si>
  <si>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</si>
  <si>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</si>
  <si>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</si>
  <si>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</si>
  <si>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</si>
  <si>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</si>
  <si>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</si>
  <si>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</si>
  <si>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</si>
  <si>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</si>
  <si>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</si>
  <si>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</si>
  <si>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</si>
  <si>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</si>
  <si>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</si>
  <si>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</si>
  <si>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</si>
  <si>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</si>
  <si>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</si>
  <si>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</si>
  <si>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</si>
  <si>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</si>
  <si>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</si>
  <si>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</si>
  <si>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</si>
  <si>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</si>
  <si>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</si>
  <si>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</si>
  <si>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</si>
  <si>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</si>
  <si>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</si>
  <si>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</si>
  <si>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</si>
  <si>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</si>
  <si>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</si>
  <si>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</si>
  <si>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</si>
  <si>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</si>
  <si>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</si>
  <si>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</si>
  <si>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</si>
  <si>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</si>
  <si>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</si>
  <si>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</si>
  <si>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</si>
  <si>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</si>
  <si>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</si>
  <si>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</si>
  <si>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</si>
  <si>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</si>
  <si>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</si>
  <si>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</si>
  <si>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</si>
  <si>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</si>
  <si>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</si>
  <si>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</si>
  <si>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</si>
  <si>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</si>
  <si>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</si>
  <si>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</si>
  <si>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</si>
  <si>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</si>
  <si>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</si>
  <si>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</si>
  <si>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</si>
  <si>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</si>
  <si>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</si>
  <si>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</si>
  <si>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</si>
  <si>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</si>
  <si>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</si>
  <si>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</si>
  <si>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</si>
  <si>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</si>
  <si>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</si>
  <si>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</si>
  <si>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</si>
  <si>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</si>
  <si>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</si>
  <si>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</si>
  <si>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</si>
  <si>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</si>
  <si>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</si>
  <si>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</si>
  <si>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</si>
  <si>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</si>
  <si>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</si>
  <si>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</si>
  <si>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</si>
  <si>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</si>
  <si>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</si>
  <si>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</si>
  <si>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</si>
  <si>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</si>
  <si>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</si>
  <si>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</si>
  <si>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</si>
  <si>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</si>
  <si>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</si>
  <si>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</si>
  <si>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</si>
  <si>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</si>
  <si>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</si>
  <si>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</si>
  <si>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</si>
  <si>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</si>
  <si>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</si>
  <si>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</si>
  <si>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</si>
  <si>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</si>
  <si>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</si>
  <si>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</si>
  <si>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</si>
  <si>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</si>
  <si>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</si>
  <si>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</si>
  <si>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</si>
  <si>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</si>
  <si>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</si>
  <si>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</si>
  <si>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</si>
  <si>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</si>
  <si>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</si>
  <si>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</si>
  <si>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</si>
  <si>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</si>
  <si>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</si>
  <si>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</si>
  <si>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</si>
  <si>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</si>
  <si>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</si>
  <si>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</si>
  <si>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</si>
  <si>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</si>
  <si>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</si>
  <si>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</si>
  <si>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</si>
  <si>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</si>
  <si>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</si>
  <si>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</si>
  <si>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</si>
  <si>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</si>
  <si>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</si>
  <si>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</si>
  <si>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</si>
  <si>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</si>
  <si>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</si>
  <si>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</si>
  <si>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</si>
  <si>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</si>
  <si>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</si>
  <si>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</si>
  <si>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</si>
  <si>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</si>
  <si>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</si>
  <si>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</si>
  <si>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</si>
  <si>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</si>
  <si>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</si>
  <si>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</si>
  <si>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</si>
  <si>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</si>
  <si>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</si>
  <si>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</si>
  <si>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</si>
  <si>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</si>
  <si>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</si>
  <si>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</si>
  <si>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</si>
  <si>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</si>
  <si>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</si>
  <si>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</si>
  <si>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</si>
  <si>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</si>
  <si>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</si>
  <si>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</si>
  <si>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</si>
  <si>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</si>
  <si>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</si>
  <si>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</si>
  <si>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</si>
  <si>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</si>
  <si>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</si>
  <si>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</si>
  <si>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</si>
  <si>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</si>
  <si>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</si>
  <si>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</si>
  <si>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</si>
  <si>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</si>
  <si>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</si>
  <si>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</si>
  <si>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</si>
  <si>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</si>
  <si>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</si>
  <si>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</si>
  <si>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</si>
  <si>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</si>
  <si>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</si>
  <si>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</si>
  <si>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</si>
  <si>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</si>
  <si>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</si>
  <si>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</si>
  <si>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</si>
  <si>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</si>
  <si>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</si>
  <si>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</si>
  <si>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</si>
  <si>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</si>
  <si>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</si>
  <si>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</si>
  <si>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</si>
  <si>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</si>
  <si>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</si>
  <si>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</si>
  <si>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</si>
  <si>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</si>
  <si>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</si>
  <si>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</si>
  <si>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</si>
  <si>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</si>
  <si>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</si>
  <si>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</si>
  <si>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</si>
  <si>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</si>
  <si>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</si>
  <si>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</si>
  <si>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</si>
  <si>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</si>
  <si>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</si>
  <si>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</si>
  <si>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</si>
  <si>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</si>
  <si>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</si>
  <si>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</si>
  <si>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</si>
  <si>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</si>
  <si>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</si>
  <si>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</si>
  <si>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</si>
  <si>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</si>
  <si>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</si>
  <si>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</si>
  <si>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</si>
  <si>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</si>
  <si>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</si>
  <si>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</si>
  <si>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</si>
  <si>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</si>
  <si>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</si>
  <si>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</si>
  <si>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</si>
  <si>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</si>
  <si>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</si>
  <si>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</si>
  <si>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</si>
  <si>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</si>
  <si>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</si>
  <si>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</si>
  <si>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</si>
  <si>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</si>
  <si>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</si>
  <si>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</si>
  <si>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</si>
  <si>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</si>
  <si>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</si>
  <si>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</si>
  <si>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</si>
  <si>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</si>
  <si>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</si>
  <si>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</si>
  <si>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</si>
  <si>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</si>
  <si>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</si>
  <si>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</si>
  <si>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</si>
  <si>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</si>
  <si>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</si>
  <si>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</si>
  <si>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</si>
  <si>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</si>
  <si>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</si>
  <si>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</si>
  <si>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</si>
  <si>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</si>
  <si>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</si>
  <si>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</si>
  <si>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</si>
  <si>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</si>
  <si>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</si>
  <si>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</si>
  <si>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</si>
  <si>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</si>
  <si>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</si>
  <si>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</si>
  <si>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</si>
  <si>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</si>
  <si>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</si>
  <si>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</si>
  <si>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</si>
  <si>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</si>
  <si>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</si>
  <si>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</si>
  <si>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</si>
  <si>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</si>
  <si>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</si>
  <si>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</si>
  <si>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</si>
  <si>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</si>
  <si>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</si>
  <si>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</si>
  <si>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</si>
  <si>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</si>
  <si>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</si>
  <si>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</si>
  <si>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</si>
  <si>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</si>
  <si>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</si>
  <si>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</si>
  <si>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</si>
  <si>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</si>
  <si>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</si>
  <si>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</si>
  <si>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</si>
  <si>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</si>
  <si>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</si>
  <si>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</si>
  <si>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</si>
  <si>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</si>
  <si>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</si>
  <si>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</si>
  <si>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</si>
  <si>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</si>
  <si>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</si>
  <si>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</si>
  <si>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</si>
  <si>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</si>
  <si>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</si>
  <si>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</si>
  <si>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</si>
  <si>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</si>
  <si>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</si>
  <si>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</si>
  <si>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</si>
  <si>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</si>
  <si>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</si>
  <si>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</si>
  <si>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</si>
  <si>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</si>
  <si>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</si>
  <si>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</si>
  <si>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</si>
  <si>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</si>
  <si>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</si>
  <si>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</si>
  <si>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</si>
  <si>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</si>
  <si>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</si>
  <si>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</si>
  <si>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</si>
  <si>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</si>
  <si>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</si>
  <si>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</si>
  <si>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</si>
  <si>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</si>
  <si>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</si>
  <si>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</si>
  <si>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</si>
  <si>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</si>
  <si>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</si>
  <si>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</si>
  <si>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</si>
  <si>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</si>
  <si>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</si>
  <si>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</si>
  <si>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</si>
  <si>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</si>
  <si>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</si>
  <si>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</si>
  <si>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</si>
  <si>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</si>
  <si>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</si>
  <si>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</si>
  <si>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</si>
  <si>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</si>
  <si>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</si>
  <si>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</si>
  <si>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</si>
  <si>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</si>
  <si>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</si>
  <si>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</si>
  <si>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</si>
  <si>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</si>
  <si>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</si>
  <si>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</si>
  <si>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</si>
  <si>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</si>
  <si>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</si>
  <si>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</si>
  <si>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</si>
  <si>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</si>
  <si>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</si>
  <si>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</si>
  <si>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</si>
  <si>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</si>
  <si>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</si>
  <si>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</si>
  <si>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</si>
  <si>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</si>
  <si>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</si>
  <si>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</si>
  <si>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</si>
  <si>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</si>
  <si>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</si>
  <si>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</si>
  <si>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</si>
  <si>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</si>
  <si>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</si>
  <si>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</si>
  <si>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</si>
  <si>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</si>
  <si>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</si>
  <si>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</si>
  <si>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</si>
  <si>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</si>
  <si>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</si>
  <si>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</si>
  <si>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</si>
  <si>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</si>
  <si>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</si>
  <si>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</si>
  <si>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</si>
  <si>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</si>
  <si>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</si>
  <si>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</si>
  <si>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</si>
  <si>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</si>
  <si>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</si>
  <si>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</si>
  <si>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</si>
  <si>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</si>
  <si>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</si>
  <si>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</si>
  <si>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</si>
  <si>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</si>
  <si>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</si>
  <si>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</si>
  <si>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</si>
  <si>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</si>
  <si>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</si>
  <si>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</si>
  <si>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</si>
  <si>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</si>
  <si>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</si>
  <si>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</si>
  <si>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</si>
  <si>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</si>
  <si>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</si>
  <si>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</si>
  <si>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</si>
  <si>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</si>
  <si>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</si>
  <si>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</si>
  <si>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</si>
  <si>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</si>
  <si>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</si>
  <si>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</si>
  <si>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</si>
  <si>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</si>
  <si>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</si>
  <si>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</si>
  <si>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</si>
  <si>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</si>
  <si>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</si>
  <si>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</si>
  <si>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</si>
  <si>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</si>
  <si>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</si>
  <si>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</si>
  <si>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</si>
  <si>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</si>
  <si>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</si>
  <si>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</si>
  <si>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</si>
  <si>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</si>
  <si>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</si>
  <si>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</si>
  <si>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</si>
  <si>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</si>
  <si>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</si>
  <si>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</si>
  <si>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</si>
  <si>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</si>
  <si>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</si>
  <si>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</si>
  <si>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</si>
  <si>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</si>
  <si>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</si>
  <si>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</si>
  <si>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</si>
  <si>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</si>
  <si>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</si>
  <si>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</si>
  <si>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</si>
  <si>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</si>
  <si>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</si>
  <si>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</si>
  <si>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</si>
  <si>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</si>
  <si>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</si>
  <si>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</si>
  <si>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</si>
  <si>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</si>
  <si>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</si>
  <si>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</si>
  <si>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</si>
  <si>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</si>
  <si>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</si>
  <si>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</si>
  <si>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</si>
  <si>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</si>
  <si>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</si>
  <si>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</si>
  <si>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</si>
  <si>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</si>
  <si>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</si>
  <si>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</si>
  <si>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</si>
  <si>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</si>
  <si>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</si>
  <si>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</si>
  <si>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</si>
  <si>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</si>
  <si>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</si>
  <si>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</si>
  <si>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</si>
  <si>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</si>
  <si>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</si>
  <si>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</si>
  <si>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</si>
  <si>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</si>
  <si>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</si>
  <si>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</si>
  <si>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</si>
  <si>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</si>
  <si>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</si>
  <si>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</si>
  <si>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</si>
  <si>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</si>
  <si>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</si>
  <si>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</si>
  <si>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</si>
  <si>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</si>
  <si>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</si>
  <si>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</si>
  <si>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</si>
  <si>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</si>
  <si>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</si>
  <si>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</si>
  <si>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</si>
  <si>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</si>
  <si>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</si>
  <si>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</si>
  <si>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</si>
  <si>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</si>
  <si>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</si>
  <si>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</si>
  <si>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</si>
  <si>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</si>
  <si>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</si>
  <si>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</si>
  <si>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</si>
  <si>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</si>
  <si>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</si>
  <si>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</si>
  <si>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</si>
  <si>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</si>
  <si>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</si>
  <si>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</si>
  <si>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</si>
  <si>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</si>
  <si>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</si>
  <si>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</si>
  <si>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</si>
  <si>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</si>
  <si>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</si>
  <si>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</si>
  <si>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</si>
  <si>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</si>
  <si>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</si>
  <si>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</si>
  <si>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</si>
  <si>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</si>
  <si>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</si>
  <si>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</si>
  <si>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</si>
  <si>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</si>
  <si>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</si>
  <si>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</si>
  <si>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</si>
  <si>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</si>
  <si>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</si>
  <si>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</si>
  <si>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</si>
  <si>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</si>
  <si>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</si>
  <si>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</si>
  <si>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</si>
  <si>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</si>
  <si>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</si>
  <si>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</si>
  <si>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</si>
  <si>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</si>
  <si>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</si>
  <si>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</si>
  <si>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</si>
  <si>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</si>
  <si>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</si>
  <si>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</si>
  <si>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</si>
  <si>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</si>
  <si>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</si>
  <si>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</si>
  <si>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</si>
  <si>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</si>
  <si>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</si>
  <si>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</si>
  <si>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</si>
  <si>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</si>
  <si>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</si>
  <si>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</si>
  <si>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</si>
  <si>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</si>
  <si>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</si>
  <si>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</si>
  <si>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</si>
  <si>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</si>
  <si>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</si>
  <si>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</si>
  <si>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</si>
  <si>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</si>
  <si>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</si>
  <si>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</si>
  <si>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</si>
  <si>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</si>
  <si>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</si>
  <si>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</si>
  <si>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</si>
  <si>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</si>
  <si>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</si>
  <si>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</si>
  <si>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</si>
  <si>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</si>
  <si>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</si>
  <si>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</si>
  <si>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</si>
  <si>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</si>
  <si>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</si>
  <si>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</si>
  <si>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</si>
  <si>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</si>
  <si>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</si>
  <si>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</si>
  <si>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</si>
  <si>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</si>
  <si>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</si>
  <si>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</si>
  <si>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</si>
  <si>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</si>
  <si>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</si>
  <si>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</si>
  <si>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</si>
  <si>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</si>
  <si>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</si>
  <si>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</si>
  <si>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</si>
  <si>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</si>
  <si>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</si>
  <si>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</si>
  <si>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</si>
  <si>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</si>
  <si>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</si>
  <si>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</si>
  <si>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</si>
  <si>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</si>
  <si>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</si>
  <si>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</si>
  <si>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</si>
  <si>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</si>
  <si>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</si>
  <si>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</si>
  <si>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</si>
  <si>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</si>
  <si>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</si>
  <si>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</si>
  <si>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</si>
  <si>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</si>
  <si>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</si>
  <si>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</si>
  <si>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</si>
  <si>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</si>
  <si>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</si>
  <si>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</si>
  <si>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</si>
  <si>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</si>
  <si>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</si>
  <si>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</si>
  <si>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</si>
  <si>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</si>
  <si>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</si>
  <si>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</si>
  <si>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</si>
  <si>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</si>
  <si>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</si>
  <si>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</si>
  <si>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</si>
  <si>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</si>
  <si>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</si>
  <si>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</si>
  <si>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</si>
  <si>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</si>
  <si>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</si>
  <si>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</si>
  <si>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</si>
  <si>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</si>
  <si>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</si>
  <si>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</si>
  <si>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</si>
  <si>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</si>
  <si>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</si>
  <si>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</si>
  <si>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</si>
  <si>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</si>
  <si>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</si>
  <si>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</si>
  <si>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</si>
  <si>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</si>
  <si>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</si>
  <si>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</si>
  <si>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</si>
  <si>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</si>
  <si>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</si>
  <si>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</si>
  <si>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</si>
  <si>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</si>
  <si>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</si>
  <si>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</si>
  <si>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</si>
  <si>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</si>
  <si>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</si>
  <si>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</si>
  <si>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</si>
  <si>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</si>
  <si>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</si>
  <si>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</si>
  <si>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</si>
  <si>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</si>
  <si>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</si>
  <si>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</si>
  <si>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</si>
  <si>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</si>
  <si>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</si>
  <si>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</si>
  <si>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</si>
  <si>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</si>
  <si>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</si>
  <si>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</si>
  <si>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</si>
  <si>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</si>
  <si>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</si>
  <si>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</si>
  <si>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</si>
  <si>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</si>
  <si>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</si>
  <si>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</si>
  <si>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</si>
  <si>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</si>
  <si>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</si>
  <si>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</si>
  <si>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</si>
  <si>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</si>
  <si>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</si>
  <si>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</si>
  <si>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</si>
  <si>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</si>
  <si>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</si>
  <si>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</si>
  <si>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</si>
  <si>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</si>
  <si>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</si>
  <si>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</si>
  <si>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</si>
  <si>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</si>
  <si>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</si>
  <si>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</si>
  <si>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</si>
  <si>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</si>
  <si>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</si>
  <si>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</si>
  <si>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</si>
  <si>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</si>
  <si>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</si>
  <si>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</si>
  <si>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</si>
  <si>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</si>
  <si>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</si>
  <si>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</si>
  <si>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</si>
  <si>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</si>
  <si>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</si>
  <si>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</si>
  <si>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</si>
  <si>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</si>
  <si>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</si>
  <si>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</si>
  <si>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</si>
  <si>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</si>
  <si>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</si>
  <si>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</si>
  <si>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</si>
  <si>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</si>
  <si>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</si>
  <si>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</si>
  <si>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</si>
  <si>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</si>
  <si>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</si>
  <si>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</si>
  <si>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</si>
  <si>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</si>
  <si>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</si>
  <si>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</si>
  <si>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</si>
  <si>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</si>
  <si>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</si>
  <si>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</si>
  <si>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</si>
  <si>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</si>
  <si>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</si>
  <si>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</si>
  <si>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</si>
  <si>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</si>
  <si>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</si>
  <si>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</si>
  <si>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</si>
  <si>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</si>
  <si>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</si>
  <si>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</si>
  <si>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</si>
  <si>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</si>
  <si>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</si>
  <si>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</si>
  <si>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</si>
  <si>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</si>
  <si>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</si>
  <si>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</si>
  <si>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</si>
  <si>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</si>
  <si>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</si>
  <si>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</si>
  <si>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</si>
  <si>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</si>
  <si>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</si>
  <si>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</si>
  <si>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</si>
  <si>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</si>
  <si>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</si>
  <si>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</si>
  <si>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</si>
  <si>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</si>
  <si>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</si>
  <si>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</si>
  <si>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</si>
  <si>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</si>
  <si>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</si>
  <si>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</si>
  <si>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</si>
  <si>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</si>
  <si>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</si>
  <si>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</si>
  <si>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</si>
  <si>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</si>
  <si>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</si>
  <si>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</si>
  <si>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</si>
  <si>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</si>
  <si>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</si>
  <si>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</si>
  <si>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</si>
  <si>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</si>
  <si>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</si>
  <si>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</si>
  <si>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</si>
  <si>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</si>
  <si>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</si>
  <si>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</si>
  <si>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</si>
  <si>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</si>
  <si>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</si>
  <si>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</si>
  <si>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</si>
  <si>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</si>
  <si>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</si>
  <si>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</si>
  <si>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</si>
  <si>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</si>
  <si>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</si>
  <si>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</si>
  <si>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</si>
  <si>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</si>
  <si>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</si>
  <si>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</si>
  <si>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</si>
  <si>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</si>
  <si>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</si>
  <si>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</si>
  <si>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</si>
  <si>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</si>
  <si>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</si>
  <si>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</si>
  <si>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</si>
  <si>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</si>
  <si>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</si>
  <si>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</si>
  <si>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</si>
  <si>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</si>
  <si>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</si>
  <si>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</si>
  <si>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</si>
  <si>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</si>
  <si>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</si>
  <si>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</si>
  <si>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</si>
  <si>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</si>
  <si>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</si>
  <si>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</si>
  <si>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</si>
  <si>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</si>
  <si>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</si>
  <si>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</si>
  <si>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</si>
  <si>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</si>
  <si>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</si>
  <si>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</si>
  <si>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</si>
  <si>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</si>
  <si>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</si>
  <si>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</si>
  <si>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</si>
  <si>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</si>
  <si>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</si>
  <si>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</si>
  <si>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</si>
  <si>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</si>
  <si>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</si>
  <si>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</si>
  <si>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</si>
  <si>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</si>
  <si>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</si>
  <si>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</si>
  <si>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</si>
  <si>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</si>
  <si>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</si>
  <si>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</si>
  <si>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</si>
  <si>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</si>
  <si>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</si>
  <si>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</si>
  <si>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</si>
  <si>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</si>
  <si>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</si>
  <si>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</si>
  <si>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</si>
  <si>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</si>
  <si>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</si>
  <si>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</si>
  <si>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</si>
  <si>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</si>
  <si>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</si>
  <si>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</si>
  <si>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</si>
  <si>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</si>
  <si>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</si>
  <si>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</si>
  <si>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</si>
  <si>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</si>
  <si>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</si>
  <si>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</si>
  <si>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</si>
  <si>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</si>
  <si>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</si>
  <si>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</si>
  <si>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</si>
  <si>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</si>
  <si>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</si>
  <si>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</si>
  <si>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</si>
  <si>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</si>
  <si>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</si>
  <si>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</si>
  <si>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</si>
  <si>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</si>
  <si>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</si>
  <si>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</si>
  <si>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</si>
  <si>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</si>
  <si>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</si>
  <si>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</si>
  <si>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</si>
  <si>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</si>
  <si>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</si>
  <si>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</si>
  <si>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</si>
  <si>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</si>
  <si>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</si>
  <si>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</si>
  <si>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</si>
  <si>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</si>
  <si>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</si>
  <si>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</si>
  <si>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</si>
  <si>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</si>
  <si>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</si>
  <si>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</si>
  <si>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</si>
  <si>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</si>
  <si>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</si>
  <si>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</si>
  <si>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</si>
  <si>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</si>
  <si>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</si>
  <si>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</si>
  <si>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</si>
  <si>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</si>
  <si>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</si>
  <si>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</si>
  <si>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</si>
  <si>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</si>
  <si>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</si>
  <si>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</si>
  <si>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</si>
  <si>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</si>
  <si>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</si>
  <si>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</si>
  <si>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</si>
  <si>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</si>
  <si>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</si>
  <si>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</si>
  <si>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</si>
  <si>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</si>
  <si>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</si>
  <si>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</si>
  <si>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</si>
  <si>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</si>
  <si>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</si>
  <si>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</si>
  <si>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</si>
  <si>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</si>
  <si>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</si>
  <si>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</si>
  <si>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</si>
  <si>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</si>
  <si>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</si>
  <si>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</si>
  <si>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</si>
  <si>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</si>
  <si>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</si>
  <si>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</si>
  <si>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</si>
  <si>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</si>
  <si>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</si>
  <si>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</si>
  <si>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</si>
  <si>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</si>
  <si>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</si>
  <si>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</si>
  <si>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</si>
  <si>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</si>
  <si>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</si>
  <si>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</si>
  <si>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</si>
  <si>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</si>
  <si>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</si>
  <si>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</si>
  <si>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</si>
  <si>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</si>
  <si>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</si>
  <si>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</si>
  <si>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</si>
  <si>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</si>
  <si>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</si>
  <si>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</si>
  <si>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</si>
  <si>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</si>
  <si>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</si>
  <si>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</si>
  <si>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</si>
  <si>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</si>
  <si>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</si>
  <si>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</si>
  <si>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</si>
  <si>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</si>
  <si>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</si>
  <si>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</si>
  <si>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</si>
  <si>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</si>
  <si>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</si>
  <si>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</si>
  <si>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</si>
  <si>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</si>
  <si>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</si>
  <si>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</si>
  <si>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</si>
  <si>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</si>
  <si>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</si>
  <si>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</si>
  <si>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</si>
  <si>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</si>
  <si>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</si>
  <si>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</si>
  <si>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</si>
  <si>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</si>
  <si>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</si>
  <si>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</si>
  <si>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</si>
  <si>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</si>
  <si>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</si>
  <si>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</si>
  <si>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</si>
  <si>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</si>
  <si>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</si>
  <si>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</si>
  <si>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</si>
  <si>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</si>
  <si>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</si>
  <si>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</si>
  <si>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</si>
  <si>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</si>
  <si>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</si>
  <si>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</si>
  <si>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</si>
  <si>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</si>
  <si>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</si>
  <si>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</si>
  <si>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</si>
  <si>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</si>
  <si>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</si>
  <si>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</si>
  <si>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</si>
  <si>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</si>
  <si>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</si>
  <si>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</si>
  <si>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</si>
  <si>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</si>
  <si>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</si>
  <si>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</si>
  <si>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</si>
  <si>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</si>
  <si>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</si>
  <si>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</si>
  <si>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</si>
  <si>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</si>
  <si>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</si>
  <si>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</si>
  <si>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</si>
  <si>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</si>
  <si>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</si>
  <si>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</si>
  <si>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</si>
  <si>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</si>
  <si>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</si>
  <si>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</si>
  <si>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</si>
  <si>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</si>
  <si>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</si>
  <si>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</si>
  <si>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</si>
  <si>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</si>
  <si>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</si>
  <si>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</si>
  <si>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</si>
  <si>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</si>
  <si>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</si>
  <si>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</si>
  <si>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</si>
  <si>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</si>
  <si>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</si>
  <si>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</si>
  <si>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</si>
  <si>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</si>
  <si>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</si>
  <si>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</si>
  <si>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</si>
  <si>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</si>
  <si>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</si>
  <si>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</si>
  <si>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</si>
  <si>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</si>
  <si>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</si>
  <si>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</si>
  <si>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</si>
  <si>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</si>
  <si>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</si>
  <si>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</si>
  <si>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</si>
  <si>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</si>
  <si>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</si>
  <si>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</si>
  <si>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</si>
  <si>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</si>
  <si>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</si>
  <si>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</si>
  <si>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</si>
  <si>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</si>
  <si>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</si>
  <si>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</si>
  <si>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</si>
  <si>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</si>
  <si>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</si>
  <si>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</si>
  <si>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</si>
  <si>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</si>
  <si>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</si>
  <si>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</si>
  <si>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</si>
  <si>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</si>
  <si>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</si>
  <si>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</si>
  <si>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</si>
  <si>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</si>
  <si>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</si>
  <si>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</si>
  <si>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</si>
  <si>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</si>
  <si>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</si>
  <si>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</si>
  <si>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</si>
  <si>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</si>
  <si>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</si>
  <si>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</si>
  <si>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</si>
  <si>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</si>
  <si>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</si>
  <si>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</si>
  <si>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</si>
  <si>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</si>
  <si>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</si>
  <si>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</si>
  <si>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</si>
  <si>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</si>
  <si>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</si>
  <si>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</si>
  <si>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</si>
  <si>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</si>
  <si>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</si>
  <si>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</si>
  <si>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</si>
  <si>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</si>
  <si>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</si>
  <si>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</si>
  <si>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</si>
  <si>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</si>
  <si>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</si>
  <si>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</si>
  <si>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</si>
  <si>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</si>
  <si>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</si>
  <si>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</si>
  <si>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</si>
  <si>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</si>
  <si>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</si>
  <si>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</si>
  <si>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</si>
  <si>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</si>
  <si>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</si>
  <si>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</si>
  <si>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</si>
  <si>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</si>
  <si>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</si>
  <si>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</si>
  <si>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</si>
  <si>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</si>
  <si>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</si>
  <si>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</si>
  <si>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</si>
  <si>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</si>
  <si>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</si>
  <si>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</si>
  <si>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</si>
  <si>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</si>
  <si>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</si>
  <si>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</si>
  <si>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</si>
  <si>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</si>
  <si>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</si>
  <si>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</si>
  <si>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</si>
  <si>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</si>
  <si>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</si>
  <si>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</si>
  <si>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</si>
  <si>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</si>
  <si>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</si>
  <si>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</si>
  <si>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</si>
  <si>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</si>
  <si>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</si>
  <si>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</si>
  <si>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</si>
  <si>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</si>
  <si>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</si>
  <si>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</si>
  <si>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</si>
  <si>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</si>
  <si>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</si>
  <si>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</si>
  <si>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</si>
  <si>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</si>
  <si>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</si>
  <si>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</si>
  <si>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</si>
  <si>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</si>
  <si>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</si>
  <si>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</si>
  <si>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</si>
  <si>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</si>
  <si>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</si>
  <si>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</si>
  <si>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</si>
  <si>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</si>
  <si>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</si>
  <si>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</si>
  <si>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</si>
  <si>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</si>
  <si>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</si>
  <si>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</si>
  <si>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</si>
  <si>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</si>
  <si>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</si>
  <si>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</si>
  <si>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</si>
  <si>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</si>
  <si>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</si>
  <si>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</si>
  <si>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</si>
  <si>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</si>
  <si>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</si>
  <si>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</si>
  <si>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</si>
  <si>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</si>
  <si>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</si>
  <si>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</si>
  <si>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</si>
  <si>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</si>
  <si>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</si>
  <si>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</si>
  <si>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</si>
  <si>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</si>
  <si>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</si>
  <si>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</si>
  <si>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</si>
  <si>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</si>
  <si>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</si>
  <si>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</si>
  <si>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</si>
  <si>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</si>
  <si>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</si>
  <si>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</si>
  <si>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</si>
  <si>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</si>
  <si>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</si>
  <si>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</si>
  <si>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</si>
  <si>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</si>
  <si>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</si>
  <si>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</si>
  <si>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</si>
  <si>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</si>
  <si>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</si>
  <si>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</si>
  <si>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</si>
  <si>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</si>
  <si>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</si>
  <si>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</si>
  <si>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</si>
  <si>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</si>
  <si>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</si>
  <si>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</si>
  <si>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</si>
  <si>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</si>
  <si>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</si>
  <si>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</si>
  <si>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</si>
  <si>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</si>
  <si>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</si>
  <si>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</si>
  <si>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</si>
  <si>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</si>
  <si>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</si>
  <si>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</si>
  <si>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</si>
  <si>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</si>
  <si>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</si>
  <si>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</si>
  <si>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</si>
  <si>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</si>
  <si>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</si>
  <si>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</si>
  <si>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</si>
  <si>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</si>
  <si>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</si>
  <si>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</si>
  <si>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</si>
  <si>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</si>
  <si>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</si>
  <si>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</si>
  <si>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</si>
  <si>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</si>
  <si>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</si>
  <si>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</si>
  <si>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</si>
  <si>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</si>
  <si>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</si>
  <si>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</si>
  <si>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</si>
  <si>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</si>
  <si>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</si>
  <si>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</si>
  <si>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</si>
  <si>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</si>
  <si>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</si>
  <si>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</si>
  <si>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</si>
  <si>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</si>
  <si>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</si>
  <si>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</si>
  <si>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</si>
  <si>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</si>
  <si>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</si>
  <si>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</si>
  <si>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</si>
  <si>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</si>
  <si>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</si>
  <si>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</si>
  <si>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</si>
  <si>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</si>
  <si>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</si>
  <si>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</si>
  <si>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</si>
  <si>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</si>
  <si>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</si>
  <si>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</si>
  <si>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</si>
  <si>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</si>
  <si>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</si>
  <si>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</si>
  <si>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</si>
  <si>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</si>
  <si>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</si>
  <si>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</si>
  <si>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</si>
  <si>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</si>
  <si>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</si>
  <si>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</si>
  <si>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</si>
  <si>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</si>
  <si>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</si>
  <si>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</si>
  <si>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</si>
  <si>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</si>
  <si>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</si>
  <si>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</si>
  <si>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</si>
  <si>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</si>
  <si>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</si>
  <si>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</si>
  <si>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</si>
  <si>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</si>
  <si>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</si>
  <si>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</si>
  <si>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</si>
  <si>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</si>
  <si>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</si>
  <si>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</si>
  <si>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</si>
  <si>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</si>
  <si>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</si>
  <si>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</si>
  <si>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</si>
  <si>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</si>
  <si>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</si>
  <si>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</si>
  <si>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</si>
  <si>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</si>
  <si>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</si>
  <si>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</si>
  <si>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</si>
  <si>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</si>
  <si>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</si>
  <si>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</si>
  <si>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</si>
  <si>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</si>
  <si>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</si>
  <si>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</si>
  <si>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</si>
  <si>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</si>
  <si>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</si>
  <si>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</si>
  <si>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</si>
  <si>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</si>
  <si>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</si>
  <si>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</si>
  <si>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</si>
  <si>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</si>
  <si>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</si>
  <si>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</si>
  <si>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</si>
  <si>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</si>
  <si>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</si>
  <si>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</si>
  <si>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</si>
  <si>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</si>
  <si>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</si>
  <si>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</si>
  <si>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</si>
  <si>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</si>
  <si>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</si>
  <si>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</si>
  <si>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</si>
  <si>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</si>
  <si>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</si>
  <si>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</si>
  <si>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</si>
  <si>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</si>
  <si>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</si>
  <si>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</si>
  <si>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</si>
  <si>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</si>
  <si>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</si>
  <si>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</si>
  <si>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</si>
  <si>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</si>
  <si>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</si>
  <si>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</si>
  <si>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</si>
  <si>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</si>
  <si>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</si>
  <si>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</si>
  <si>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</si>
  <si>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</si>
  <si>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</si>
  <si>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</si>
  <si>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</si>
  <si>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</si>
  <si>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</si>
  <si>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</si>
  <si>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</si>
  <si>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</si>
  <si>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</si>
  <si>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</si>
  <si>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</si>
  <si>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</si>
  <si>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</si>
  <si>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</si>
  <si>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</si>
  <si>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</si>
  <si>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</si>
  <si>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</si>
  <si>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</si>
  <si>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</si>
  <si>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</si>
  <si>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</si>
  <si>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</si>
  <si>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</si>
  <si>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</si>
  <si>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</si>
  <si>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</si>
  <si>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</si>
  <si>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</si>
  <si>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</si>
  <si>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</si>
  <si>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</si>
  <si>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</si>
  <si>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</si>
  <si>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</si>
  <si>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</si>
  <si>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</si>
  <si>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</si>
  <si>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</si>
  <si>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</si>
  <si>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</si>
  <si>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</si>
  <si>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</si>
  <si>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</si>
  <si>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</si>
  <si>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</si>
  <si>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</si>
  <si>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</si>
  <si>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</si>
  <si>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</si>
  <si>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</si>
  <si>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</si>
  <si>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</si>
  <si>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</si>
  <si>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</si>
  <si>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</si>
  <si>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</si>
  <si>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</si>
  <si>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</si>
  <si>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</si>
  <si>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</si>
  <si>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</si>
  <si>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</si>
  <si>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</si>
  <si>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</si>
  <si>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</si>
  <si>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</si>
  <si>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</si>
  <si>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</si>
  <si>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</si>
  <si>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</si>
  <si>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</si>
  <si>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</si>
  <si>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</si>
  <si>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</si>
  <si>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</si>
  <si>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</si>
  <si>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</si>
  <si>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</si>
  <si>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</si>
  <si>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</si>
  <si>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</si>
  <si>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</si>
  <si>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</si>
  <si>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</si>
  <si>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</si>
  <si>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</si>
  <si>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</si>
  <si>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</si>
  <si>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</si>
  <si>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</si>
  <si>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</si>
  <si>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</si>
  <si>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</si>
  <si>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</si>
  <si>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</si>
  <si>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</si>
  <si>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</si>
  <si>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</si>
  <si>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</si>
  <si>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</si>
  <si>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</si>
  <si>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</si>
  <si>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</si>
  <si>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</si>
  <si>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</si>
  <si>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</si>
  <si>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</si>
  <si>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</si>
  <si>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</si>
  <si>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</si>
  <si>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</si>
  <si>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</si>
  <si>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</si>
  <si>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</si>
  <si>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</si>
  <si>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</si>
  <si>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</si>
  <si>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</si>
  <si>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</si>
  <si>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</si>
  <si>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</si>
  <si>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</si>
  <si>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</si>
  <si>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</si>
  <si>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</si>
  <si>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</si>
  <si>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</si>
  <si>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</si>
  <si>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</si>
  <si>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</si>
  <si>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</si>
  <si>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</si>
  <si>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</si>
  <si>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</si>
  <si>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</si>
  <si>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</si>
  <si>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</si>
  <si>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</si>
  <si>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</si>
  <si>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</si>
  <si>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</si>
  <si>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</si>
  <si>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</si>
  <si>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</si>
  <si>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</si>
  <si>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</si>
  <si>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</si>
  <si>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</si>
  <si>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</si>
  <si>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</si>
  <si>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</si>
  <si>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</si>
  <si>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</si>
  <si>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</si>
  <si>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</si>
  <si>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</si>
  <si>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</si>
  <si>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</si>
  <si>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</si>
  <si>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</si>
  <si>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</si>
  <si>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</si>
  <si>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</si>
  <si>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</si>
  <si>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</si>
  <si>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</si>
  <si>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</si>
  <si>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</si>
  <si>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</si>
  <si>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</si>
  <si>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</si>
  <si>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</si>
  <si>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</si>
  <si>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</si>
  <si>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</si>
  <si>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</si>
  <si>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</si>
  <si>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</si>
  <si>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</si>
  <si>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</si>
  <si>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</si>
  <si>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</si>
  <si>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</si>
  <si>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</si>
  <si>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</si>
  <si>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</si>
  <si>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</si>
  <si>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</si>
  <si>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</si>
  <si>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</si>
  <si>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</si>
  <si>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</si>
  <si>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</si>
  <si>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</si>
  <si>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</si>
  <si>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</si>
  <si>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</si>
  <si>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</si>
  <si>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</si>
  <si>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</si>
  <si>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</si>
  <si>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</si>
  <si>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</si>
  <si>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</si>
  <si>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</si>
  <si>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</si>
  <si>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</si>
  <si>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</si>
  <si>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</si>
  <si>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</si>
  <si>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</si>
  <si>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</si>
  <si>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</si>
  <si>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</si>
  <si>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</si>
  <si>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</si>
  <si>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</si>
  <si>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</si>
  <si>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</si>
  <si>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</si>
  <si>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</si>
  <si>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</si>
  <si>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</si>
  <si>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</si>
  <si>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</si>
  <si>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</si>
  <si>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</si>
  <si>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</si>
  <si>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</si>
  <si>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</si>
  <si>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</si>
  <si>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</si>
  <si>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</si>
  <si>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</si>
  <si>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</si>
  <si>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</si>
  <si>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</si>
  <si>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</si>
  <si>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</si>
  <si>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</si>
  <si>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</si>
  <si>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</si>
  <si>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</si>
  <si>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</si>
  <si>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</si>
  <si>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</si>
  <si>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</si>
  <si>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</si>
  <si>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</si>
  <si>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</si>
  <si>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</si>
  <si>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</si>
  <si>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</si>
  <si>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</si>
  <si>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</si>
  <si>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</si>
  <si>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</si>
  <si>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</si>
  <si>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</si>
  <si>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</si>
  <si>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</si>
  <si>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</si>
  <si>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</si>
  <si>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</si>
  <si>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</si>
  <si>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</si>
  <si>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</si>
  <si>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</si>
  <si>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</si>
  <si>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</si>
  <si>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</si>
  <si>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</si>
  <si>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</si>
  <si>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</si>
  <si>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</si>
  <si>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</si>
  <si>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</si>
  <si>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</si>
  <si>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</si>
  <si>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</si>
  <si>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</si>
  <si>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</si>
  <si>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</si>
  <si>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</si>
  <si>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</si>
  <si>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</si>
  <si>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</si>
  <si>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</si>
  <si>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</si>
  <si>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</si>
  <si>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</si>
  <si>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</si>
  <si>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</si>
  <si>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</si>
  <si>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</si>
  <si>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</si>
  <si>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</si>
  <si>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</si>
  <si>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</si>
  <si>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</si>
  <si>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</si>
  <si>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</si>
  <si>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</si>
  <si>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</si>
  <si>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</si>
  <si>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</si>
  <si>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</si>
  <si>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</si>
  <si>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</si>
  <si>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</si>
  <si>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</si>
  <si>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</si>
  <si>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</si>
  <si>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</si>
  <si>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</si>
  <si>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</si>
  <si>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</si>
  <si>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</si>
  <si>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</si>
  <si>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</si>
  <si>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</si>
  <si>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</si>
  <si>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</si>
  <si>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</si>
  <si>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</si>
  <si>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</si>
  <si>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</si>
  <si>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</si>
  <si>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</si>
  <si>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</si>
  <si>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</si>
  <si>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</si>
  <si>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</si>
  <si>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</si>
  <si>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</si>
  <si>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</si>
  <si>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</si>
  <si>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</si>
  <si>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</si>
  <si>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</si>
  <si>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</si>
  <si>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</si>
  <si>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</si>
  <si>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</si>
  <si>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</si>
  <si>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</si>
  <si>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</si>
  <si>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</si>
  <si>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</si>
  <si>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</si>
  <si>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</si>
  <si>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</si>
  <si>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</si>
  <si>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</si>
  <si>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</si>
  <si>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</si>
  <si>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</si>
  <si>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</si>
  <si>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</si>
  <si>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</si>
  <si>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</si>
  <si>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</si>
  <si>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</si>
  <si>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</si>
  <si>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</si>
  <si>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</si>
  <si>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</si>
  <si>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</si>
  <si>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</si>
  <si>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</si>
  <si>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</si>
  <si>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</si>
  <si>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</si>
  <si>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</si>
  <si>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</si>
  <si>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</si>
  <si>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</si>
  <si>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</si>
  <si>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</si>
  <si>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</si>
  <si>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</si>
  <si>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</si>
  <si>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</si>
  <si>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</si>
  <si>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</si>
  <si>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</si>
  <si>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</si>
  <si>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</si>
  <si>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</si>
  <si>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</si>
  <si>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</si>
  <si>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</si>
  <si>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</si>
  <si>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</si>
  <si>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</si>
  <si>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</si>
  <si>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</si>
  <si>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</si>
  <si>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</si>
  <si>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</si>
  <si>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</si>
  <si>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</si>
  <si>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</si>
  <si>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</si>
  <si>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</si>
  <si>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</si>
  <si>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</si>
  <si>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</si>
  <si>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</si>
  <si>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</si>
  <si>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</si>
  <si>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</si>
  <si>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</si>
  <si>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</si>
  <si>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</si>
  <si>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</si>
  <si>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</si>
  <si>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</si>
  <si>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</si>
  <si>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</si>
  <si>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</si>
  <si>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</si>
  <si>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</si>
  <si>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</si>
  <si>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</si>
  <si>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</si>
  <si>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</si>
  <si>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</si>
  <si>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</si>
  <si>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</si>
  <si>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</si>
  <si>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</si>
  <si>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</si>
  <si>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</si>
  <si>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</si>
  <si>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</si>
  <si>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</si>
  <si>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</si>
  <si>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</si>
  <si>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</si>
  <si>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</si>
  <si>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</si>
  <si>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</si>
  <si>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</si>
  <si>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</si>
  <si>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</si>
  <si>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</si>
  <si>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</si>
  <si>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</si>
  <si>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</si>
  <si>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</si>
  <si>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</si>
  <si>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</si>
  <si>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</si>
  <si>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</si>
  <si>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</si>
  <si>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</si>
  <si>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</si>
  <si>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</si>
  <si>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</si>
  <si>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</si>
  <si>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</si>
  <si>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</si>
  <si>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</si>
  <si>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</si>
  <si>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</si>
  <si>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</si>
  <si>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</si>
  <si>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</si>
  <si>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</si>
  <si>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</si>
  <si>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</si>
  <si>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</si>
  <si>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</si>
  <si>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</si>
  <si>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</si>
  <si>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</si>
  <si>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</si>
  <si>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</si>
  <si>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</si>
  <si>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</si>
  <si>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</si>
  <si>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</si>
  <si>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</si>
  <si>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</si>
  <si>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</si>
  <si>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</si>
  <si>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</si>
  <si>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</si>
  <si>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</si>
  <si>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</si>
  <si>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</si>
  <si>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</si>
  <si>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</si>
  <si>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</si>
  <si>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</si>
  <si>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</si>
  <si>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</si>
  <si>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</si>
  <si>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</si>
  <si>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</si>
  <si>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</si>
  <si>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</si>
  <si>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</si>
  <si>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</si>
  <si>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</si>
  <si>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</si>
  <si>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</si>
  <si>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</si>
  <si>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</si>
  <si>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</si>
  <si>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</si>
  <si>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</si>
  <si>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</si>
  <si>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</si>
  <si>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</si>
  <si>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</si>
  <si>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</si>
  <si>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</si>
  <si>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</si>
  <si>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</si>
  <si>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</si>
  <si>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</si>
  <si>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</si>
  <si>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</si>
  <si>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</si>
  <si>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</si>
  <si>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</si>
  <si>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</si>
  <si>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</si>
  <si>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</si>
  <si>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</si>
  <si>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</si>
  <si>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</si>
  <si>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</si>
  <si>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</si>
  <si>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</si>
  <si>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</si>
  <si>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</si>
  <si>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</si>
  <si>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</si>
  <si>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</si>
  <si>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</si>
  <si>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</si>
  <si>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</si>
  <si>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</si>
  <si>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</si>
  <si>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</si>
  <si>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</si>
  <si>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</si>
  <si>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</si>
  <si>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</si>
  <si>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</si>
  <si>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</si>
  <si>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</si>
  <si>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</si>
  <si>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</si>
  <si>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</si>
  <si>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</si>
  <si>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</si>
  <si>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</si>
  <si>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</si>
  <si>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</si>
  <si>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</si>
  <si>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</si>
  <si>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</si>
  <si>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</si>
  <si>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</si>
  <si>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</si>
  <si>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</si>
  <si>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</si>
  <si>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</si>
  <si>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</si>
  <si>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</si>
  <si>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</si>
  <si>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</si>
  <si>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</si>
  <si>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</si>
  <si>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</si>
  <si>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</si>
  <si>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</si>
  <si>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</si>
  <si>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</si>
  <si>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</si>
  <si>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</si>
  <si>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</si>
  <si>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</si>
  <si>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</si>
  <si>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</si>
  <si>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</si>
  <si>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</si>
  <si>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</si>
  <si>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</si>
  <si>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</si>
  <si>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</si>
  <si>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</si>
  <si>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</si>
  <si>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</si>
  <si>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</si>
  <si>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</si>
  <si>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</si>
  <si>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</si>
  <si>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</si>
  <si>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</si>
  <si>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</si>
  <si>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</si>
  <si>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</si>
  <si>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</si>
  <si>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</si>
  <si>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</si>
  <si>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</si>
  <si>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</si>
  <si>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</si>
  <si>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</si>
  <si>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</si>
  <si>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</si>
  <si>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</si>
  <si>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</si>
  <si>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</si>
  <si>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</si>
  <si>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</si>
  <si>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</si>
  <si>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</si>
  <si>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</si>
  <si>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</si>
  <si>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</si>
  <si>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</si>
  <si>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</si>
  <si>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</si>
  <si>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</si>
  <si>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</si>
  <si>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</si>
  <si>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</si>
  <si>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</si>
  <si>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</si>
  <si>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</si>
  <si>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</si>
  <si>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</si>
  <si>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</si>
  <si>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</si>
  <si>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</si>
  <si>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</si>
  <si>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</si>
  <si>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</si>
  <si>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</si>
  <si>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</si>
  <si>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</si>
  <si>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</si>
  <si>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</si>
  <si>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</si>
  <si>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</si>
  <si>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</si>
  <si>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</si>
  <si>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</si>
  <si>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</si>
  <si>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</si>
  <si>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</si>
  <si>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</si>
  <si>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</si>
  <si>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</si>
  <si>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</si>
  <si>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</si>
  <si>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</si>
  <si>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</si>
  <si>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</si>
  <si>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</si>
  <si>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</si>
  <si>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</si>
  <si>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</si>
  <si>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</si>
  <si>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</si>
  <si>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</si>
  <si>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</si>
  <si>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</si>
  <si>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</si>
  <si>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</si>
  <si>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</si>
  <si>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</si>
  <si>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</si>
  <si>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</si>
  <si>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</si>
  <si>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</si>
  <si>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</si>
  <si>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</si>
  <si>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</si>
  <si>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</si>
  <si>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</si>
  <si>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</si>
  <si>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</si>
  <si>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</si>
  <si>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</si>
  <si>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</si>
  <si>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</si>
  <si>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</si>
  <si>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</si>
  <si>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</si>
  <si>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</si>
  <si>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</si>
  <si>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</si>
  <si>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</si>
  <si>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</si>
  <si>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</si>
  <si>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</si>
  <si>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</si>
  <si>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</si>
  <si>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</si>
  <si>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</si>
  <si>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</si>
  <si>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</si>
  <si>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</si>
  <si>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</si>
  <si>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</si>
  <si>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</si>
  <si>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</si>
  <si>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</si>
  <si>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</si>
  <si>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</si>
  <si>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</si>
  <si>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</si>
  <si>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</si>
  <si>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</si>
  <si>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</si>
  <si>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</si>
  <si>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</si>
  <si>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</si>
  <si>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</si>
  <si>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</si>
  <si>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</si>
  <si>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</si>
  <si>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</si>
  <si>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</si>
  <si>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</si>
  <si>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</si>
  <si>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</si>
  <si>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</si>
  <si>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</si>
  <si>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</si>
  <si>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</si>
  <si>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</si>
  <si>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</si>
  <si>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</si>
  <si>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</si>
  <si>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</si>
  <si>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</si>
  <si>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</si>
  <si>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</si>
  <si>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</si>
  <si>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</si>
  <si>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</si>
  <si>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</si>
  <si>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</si>
  <si>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</si>
  <si>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</si>
  <si>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</si>
  <si>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</si>
  <si>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</si>
  <si>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</si>
  <si>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</si>
  <si>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</si>
  <si>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</si>
  <si>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</si>
  <si>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</si>
  <si>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</si>
  <si>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</si>
  <si>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</si>
  <si>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</si>
  <si>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</si>
  <si>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</si>
  <si>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</si>
  <si>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</si>
  <si>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</si>
  <si>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</si>
  <si>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</si>
  <si>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</si>
  <si>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</si>
  <si>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</si>
  <si>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</si>
  <si>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</si>
  <si>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</si>
  <si>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</si>
  <si>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</si>
  <si>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</si>
  <si>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</si>
  <si>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</si>
  <si>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</si>
  <si>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</si>
  <si>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</si>
  <si>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</si>
  <si>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</si>
  <si>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</si>
  <si>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</si>
  <si>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</si>
  <si>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</si>
  <si>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</si>
  <si>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</si>
  <si>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</si>
  <si>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</si>
  <si>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</si>
  <si>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</si>
  <si>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</si>
  <si>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</si>
  <si>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</si>
  <si>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</si>
  <si>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</si>
  <si>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</si>
  <si>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</si>
  <si>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</si>
  <si>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</si>
  <si>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</si>
  <si>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</si>
  <si>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</si>
  <si>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</si>
  <si>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</si>
  <si>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</si>
  <si>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</si>
  <si>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</si>
  <si>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</si>
  <si>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</si>
  <si>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</si>
  <si>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</si>
  <si>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</si>
  <si>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</si>
  <si>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</si>
  <si>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</si>
  <si>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</si>
  <si>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</si>
  <si>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</si>
  <si>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</si>
  <si>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</si>
  <si>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</si>
  <si>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</si>
  <si>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</si>
  <si>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</si>
  <si>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</si>
  <si>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</si>
  <si>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</si>
  <si>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</si>
  <si>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</si>
  <si>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</si>
  <si>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</si>
  <si>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</si>
  <si>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</si>
  <si>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</si>
  <si>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</si>
  <si>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</si>
  <si>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</si>
  <si>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</si>
  <si>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</si>
  <si>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</si>
  <si>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</si>
  <si>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</si>
  <si>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</si>
  <si>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</si>
  <si>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</si>
  <si>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</si>
  <si>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</si>
  <si>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</si>
  <si>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</si>
  <si>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</si>
  <si>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</si>
  <si>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</si>
  <si>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</si>
  <si>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</si>
  <si>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</si>
  <si>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</si>
  <si>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</si>
  <si>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</si>
  <si>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</si>
  <si>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</si>
  <si>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</si>
  <si>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</si>
  <si>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</si>
  <si>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</si>
  <si>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</si>
  <si>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</si>
  <si>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</si>
  <si>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</si>
  <si>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</si>
  <si>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</si>
  <si>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</si>
  <si>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</si>
  <si>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</si>
  <si>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</si>
  <si>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</si>
  <si>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</si>
  <si>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</si>
  <si>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</si>
  <si>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</si>
  <si>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</si>
  <si>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</si>
  <si>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</si>
  <si>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</si>
  <si>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</si>
  <si>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</si>
  <si>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</si>
  <si>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</si>
  <si>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</si>
  <si>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</si>
  <si>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</si>
  <si>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</si>
  <si>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</si>
  <si>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</si>
  <si>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</si>
  <si>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</si>
  <si>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</si>
  <si>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</si>
  <si>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</si>
  <si>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</si>
  <si>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</si>
  <si>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</si>
  <si>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</si>
  <si>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</si>
  <si>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</si>
  <si>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</si>
  <si>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</si>
  <si>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</si>
  <si>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</si>
  <si>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</si>
  <si>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</si>
  <si>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</si>
  <si>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</si>
  <si>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</si>
  <si>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</si>
  <si>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</si>
  <si>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</si>
  <si>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</si>
  <si>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</si>
  <si>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</si>
  <si>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</si>
  <si>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</si>
  <si>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</si>
  <si>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</si>
  <si>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</si>
  <si>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</si>
  <si>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</si>
  <si>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</si>
  <si>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</si>
  <si>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</si>
  <si>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</si>
  <si>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</si>
  <si>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</si>
  <si>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</si>
  <si>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</si>
  <si>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</si>
  <si>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</si>
  <si>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</si>
  <si>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</si>
  <si>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</si>
  <si>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</si>
  <si>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</si>
  <si>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</si>
  <si>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</si>
  <si>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</si>
  <si>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</si>
  <si>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</si>
  <si>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</si>
  <si>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</si>
  <si>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</si>
  <si>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</si>
  <si>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</si>
  <si>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</si>
  <si>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</si>
  <si>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</si>
  <si>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</si>
  <si>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</si>
  <si>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</si>
  <si>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</si>
  <si>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</si>
  <si>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</si>
  <si>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</si>
  <si>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</si>
  <si>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</si>
  <si>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</si>
  <si>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</si>
  <si>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</si>
  <si>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</si>
  <si>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</si>
  <si>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</si>
  <si>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</si>
  <si>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</si>
  <si>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</si>
  <si>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</si>
  <si>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</si>
  <si>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</si>
  <si>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</si>
  <si>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</si>
  <si>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</si>
  <si>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</si>
  <si>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</si>
  <si>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</si>
  <si>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</si>
  <si>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</si>
  <si>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</si>
  <si>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</si>
  <si>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</si>
  <si>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</si>
  <si>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</si>
  <si>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</si>
  <si>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</si>
  <si>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</si>
  <si>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</si>
  <si>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</si>
  <si>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</si>
  <si>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</si>
  <si>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</si>
  <si>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</si>
  <si>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</si>
  <si>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</si>
  <si>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</si>
  <si>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</si>
  <si>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</si>
  <si>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</si>
  <si>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</si>
  <si>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</si>
  <si>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</si>
  <si>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</si>
  <si>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</si>
  <si>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</si>
  <si>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</si>
  <si>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</si>
  <si>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</si>
  <si>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</si>
  <si>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</si>
  <si>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</si>
  <si>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</si>
  <si>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</si>
  <si>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</si>
  <si>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</si>
  <si>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</si>
  <si>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</si>
  <si>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</si>
  <si>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</si>
  <si>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</si>
  <si>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</si>
  <si>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</si>
  <si>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</si>
  <si>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</si>
  <si>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</si>
  <si>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</si>
  <si>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</si>
  <si>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</si>
  <si>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</si>
  <si>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</si>
  <si>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</si>
  <si>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</si>
  <si>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</si>
  <si>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</si>
  <si>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</si>
  <si>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</si>
  <si>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</si>
  <si>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</si>
  <si>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</si>
  <si>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</si>
  <si>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</si>
  <si>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</si>
  <si>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</si>
  <si>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</si>
  <si>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</si>
  <si>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</si>
  <si>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</si>
  <si>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</si>
  <si>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</si>
  <si>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</si>
  <si>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</si>
  <si>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</si>
  <si>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</si>
  <si>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</si>
  <si>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</si>
  <si>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</si>
  <si>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</si>
  <si>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</si>
  <si>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</si>
  <si>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</si>
  <si>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</si>
  <si>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</si>
  <si>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</si>
  <si>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</si>
  <si>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</si>
  <si>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</si>
  <si>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</si>
  <si>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</si>
  <si>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</si>
  <si>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</si>
  <si>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</si>
  <si>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</si>
  <si>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</si>
  <si>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</si>
  <si>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</si>
  <si>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</si>
  <si>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</si>
  <si>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</si>
  <si>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</si>
  <si>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</si>
  <si>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</si>
  <si>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</si>
  <si>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</si>
  <si>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</si>
  <si>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</si>
  <si>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</si>
  <si>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</si>
  <si>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</si>
  <si>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</si>
  <si>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</si>
  <si>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</si>
  <si>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</si>
  <si>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</si>
  <si>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</si>
  <si>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</si>
  <si>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</si>
  <si>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</si>
  <si>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</si>
  <si>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</si>
  <si>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</si>
  <si>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</si>
  <si>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</si>
  <si>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</si>
  <si>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</si>
  <si>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</si>
  <si>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</si>
  <si>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</si>
  <si>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</si>
  <si>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</si>
  <si>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</si>
  <si>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</si>
  <si>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</si>
  <si>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</si>
  <si>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</si>
  <si>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</si>
  <si>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</si>
  <si>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</si>
  <si>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</si>
  <si>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</si>
  <si>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</si>
  <si>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</si>
  <si>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</si>
  <si>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</si>
  <si>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</si>
  <si>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</si>
  <si>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</si>
  <si>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</si>
  <si>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</si>
  <si>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</si>
  <si>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</si>
  <si>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</si>
  <si>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</si>
  <si>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</si>
  <si>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</si>
  <si>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</si>
  <si>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</si>
  <si>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</si>
  <si>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</si>
  <si>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</si>
  <si>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</si>
  <si>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</si>
  <si>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</si>
  <si>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</si>
  <si>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</si>
  <si>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</si>
  <si>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</si>
  <si>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</si>
  <si>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</si>
  <si>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</si>
  <si>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</si>
  <si>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</si>
  <si>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</si>
  <si>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</si>
  <si>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</si>
  <si>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</si>
  <si>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</si>
  <si>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</si>
  <si>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</si>
  <si>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</si>
  <si>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</si>
  <si>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</si>
  <si>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</si>
  <si>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</si>
  <si>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</si>
  <si>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</si>
  <si>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</si>
  <si>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</si>
  <si>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</si>
  <si>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</si>
  <si>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</si>
  <si>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</si>
  <si>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</si>
  <si>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</si>
  <si>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</si>
  <si>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</si>
  <si>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</si>
  <si>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</si>
  <si>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</si>
  <si>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</si>
  <si>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</si>
  <si>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</si>
  <si>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</si>
  <si>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</si>
  <si>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</si>
  <si>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</si>
  <si>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</si>
  <si>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</si>
  <si>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</si>
  <si>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</si>
  <si>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</si>
  <si>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</si>
  <si>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</si>
  <si>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</si>
  <si>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</si>
  <si>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</si>
  <si>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</si>
  <si>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</si>
  <si>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</si>
  <si>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</si>
  <si>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</si>
  <si>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</si>
  <si>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</si>
  <si>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</si>
  <si>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</si>
  <si>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</si>
  <si>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</si>
  <si>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</si>
  <si>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</si>
  <si>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</si>
  <si>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</si>
  <si>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</si>
  <si>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</si>
  <si>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</si>
  <si>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</si>
  <si>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</si>
  <si>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</si>
  <si>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</si>
  <si>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</si>
  <si>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</si>
  <si>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</si>
  <si>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</si>
  <si>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</si>
  <si>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</si>
  <si>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</si>
  <si>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</si>
  <si>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</si>
  <si>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</si>
  <si>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</si>
  <si>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</si>
  <si>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</si>
  <si>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</si>
  <si>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</si>
  <si>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</si>
  <si>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</si>
  <si>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</si>
  <si>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</si>
  <si>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</si>
  <si>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</si>
  <si>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</si>
  <si>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</si>
  <si>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</si>
  <si>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</si>
  <si>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</si>
  <si>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</si>
  <si>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</si>
  <si>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</si>
  <si>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</si>
  <si>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</si>
  <si>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</si>
  <si>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</si>
  <si>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</si>
  <si>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</si>
  <si>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</si>
  <si>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</si>
  <si>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</si>
  <si>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</si>
  <si>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</si>
  <si>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</si>
  <si>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</si>
  <si>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</si>
  <si>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</si>
  <si>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</si>
  <si>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</si>
  <si>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</si>
  <si>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</si>
  <si>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</si>
  <si>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</si>
  <si>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</si>
  <si>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</si>
  <si>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</si>
  <si>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</si>
  <si>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</si>
  <si>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</si>
  <si>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</si>
  <si>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</si>
  <si>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</si>
  <si>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</si>
  <si>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</si>
  <si>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</si>
  <si>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</si>
  <si>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</si>
  <si>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</si>
  <si>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</si>
  <si>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</si>
  <si>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</si>
  <si>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</si>
  <si>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</si>
  <si>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</si>
  <si>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</si>
  <si>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</si>
  <si>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</si>
  <si>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</si>
  <si>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</si>
  <si>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</si>
  <si>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</si>
  <si>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</si>
  <si>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</si>
  <si>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</si>
  <si>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</si>
  <si>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</si>
  <si>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</si>
  <si>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</si>
  <si>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</si>
  <si>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</si>
  <si>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</si>
  <si>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</si>
  <si>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</si>
  <si>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</si>
  <si>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</si>
  <si>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</si>
  <si>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</si>
  <si>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</si>
  <si>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</si>
  <si>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</si>
  <si>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</si>
  <si>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</si>
  <si>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</si>
  <si>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</si>
  <si>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</si>
  <si>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</si>
  <si>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</si>
  <si>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</si>
  <si>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</si>
  <si>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</si>
  <si>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</si>
  <si>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</si>
  <si>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</si>
  <si>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</si>
  <si>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</si>
  <si>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</si>
  <si>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</si>
  <si>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</si>
  <si>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</si>
  <si>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</si>
  <si>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</si>
  <si>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</si>
  <si>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</si>
  <si>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</si>
  <si>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</si>
  <si>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</si>
  <si>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</si>
  <si>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</si>
  <si>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</si>
  <si>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</si>
  <si>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</si>
  <si>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</si>
  <si>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</si>
  <si>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</si>
  <si>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</si>
  <si>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</si>
  <si>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</si>
  <si>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</si>
  <si>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</si>
  <si>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</si>
  <si>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</si>
  <si>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</si>
  <si>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</si>
  <si>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</si>
  <si>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</si>
  <si>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</si>
  <si>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</si>
  <si>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</si>
  <si>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</si>
  <si>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</si>
  <si>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</si>
  <si>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</si>
  <si>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</si>
  <si>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</si>
  <si>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</si>
  <si>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</si>
  <si>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</si>
  <si>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</si>
  <si>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</si>
  <si>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</si>
  <si>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</si>
  <si>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</si>
  <si>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</si>
  <si>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</si>
  <si>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</si>
  <si>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</si>
  <si>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</si>
  <si>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</si>
  <si>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</si>
  <si>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</si>
  <si>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</si>
  <si>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</si>
  <si>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</si>
  <si>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</si>
  <si>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</si>
  <si>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</si>
  <si>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</si>
  <si>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</si>
  <si>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</si>
  <si>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</si>
  <si>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</si>
  <si>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</si>
  <si>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</si>
  <si>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</si>
  <si>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</si>
  <si>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</si>
  <si>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</si>
  <si>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</si>
  <si>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</si>
  <si>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</si>
  <si>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</si>
  <si>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</si>
  <si>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</si>
  <si>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</si>
  <si>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</si>
  <si>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</si>
  <si>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</si>
  <si>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</si>
  <si>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</si>
  <si>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</si>
  <si>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</si>
  <si>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</si>
  <si>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</si>
  <si>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</si>
  <si>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</si>
  <si>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</si>
  <si>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</si>
  <si>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</si>
  <si>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</si>
  <si>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</si>
  <si>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</si>
  <si>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</si>
  <si>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</si>
  <si>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</si>
  <si>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</si>
  <si>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</si>
  <si>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</si>
  <si>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</si>
  <si>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</si>
  <si>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</si>
  <si>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</si>
  <si>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</si>
  <si>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</si>
  <si>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</si>
  <si>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</si>
  <si>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</si>
  <si>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</si>
  <si>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</si>
  <si>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</si>
  <si>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</si>
  <si>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</si>
  <si>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</si>
  <si>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</si>
  <si>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</si>
  <si>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</si>
  <si>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</si>
  <si>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</si>
  <si>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</si>
  <si>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</si>
  <si>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</si>
  <si>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</si>
  <si>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</si>
  <si>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</si>
  <si>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</si>
  <si>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</si>
  <si>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</si>
  <si>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</si>
  <si>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</si>
  <si>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</si>
  <si>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</si>
  <si>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</si>
  <si>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</si>
  <si>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</si>
  <si>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</si>
  <si>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</si>
  <si>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</si>
  <si>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</si>
  <si>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</si>
  <si>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</si>
  <si>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</si>
  <si>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</si>
  <si>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</si>
  <si>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</si>
  <si>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</si>
  <si>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</si>
  <si>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</si>
  <si>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</si>
  <si>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</si>
  <si>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</si>
  <si>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</si>
  <si>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</si>
  <si>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</si>
  <si>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</si>
  <si>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</si>
  <si>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</si>
  <si>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</si>
  <si>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</si>
  <si>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</si>
  <si>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</si>
  <si>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</si>
  <si>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</si>
  <si>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</si>
  <si>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</si>
  <si>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</si>
  <si>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</si>
  <si>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</si>
  <si>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</si>
  <si>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</si>
  <si>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</si>
  <si>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</si>
  <si>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</si>
  <si>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</si>
  <si>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</si>
  <si>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</si>
  <si>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</si>
  <si>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</si>
  <si>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</si>
  <si>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</si>
  <si>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</si>
  <si>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</si>
  <si>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</si>
  <si>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</si>
  <si>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</si>
  <si>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</si>
  <si>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</si>
  <si>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</si>
  <si>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</si>
  <si>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</si>
  <si>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</si>
  <si>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</si>
  <si>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</si>
  <si>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</si>
  <si>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</si>
  <si>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</si>
  <si>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</si>
  <si>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</si>
  <si>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</si>
  <si>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</si>
  <si>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</si>
  <si>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</si>
  <si>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</si>
  <si>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</si>
  <si>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</si>
  <si>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</si>
  <si>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</si>
  <si>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</si>
  <si>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</si>
  <si>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</si>
  <si>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</si>
  <si>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</si>
  <si>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</si>
  <si>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</si>
  <si>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</si>
  <si>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</si>
  <si>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</si>
  <si>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</si>
  <si>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</si>
  <si>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</si>
  <si>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</si>
  <si>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</si>
  <si>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</si>
  <si>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</si>
  <si>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</si>
  <si>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</si>
  <si>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</si>
  <si>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</si>
  <si>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</si>
  <si>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</si>
  <si>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</si>
  <si>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</si>
  <si>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</si>
  <si>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</si>
  <si>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</si>
  <si>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</si>
  <si>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</si>
  <si>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</si>
  <si>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</si>
  <si>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</si>
  <si>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</si>
  <si>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</si>
  <si>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</si>
  <si>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</si>
  <si>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</si>
  <si>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</si>
  <si>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</si>
  <si>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</si>
  <si>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</si>
  <si>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</si>
  <si>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</si>
  <si>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</si>
  <si>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</si>
  <si>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</si>
  <si>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</si>
  <si>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</si>
  <si>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</si>
  <si>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</si>
  <si>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</si>
  <si>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</si>
  <si>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</si>
  <si>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</si>
  <si>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</si>
  <si>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</si>
  <si>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</si>
  <si>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</si>
  <si>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</si>
  <si>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</si>
  <si>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</si>
  <si>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</si>
  <si>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</si>
  <si>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</si>
  <si>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</si>
  <si>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</si>
  <si>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</si>
  <si>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</si>
  <si>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</si>
  <si>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</si>
  <si>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</si>
  <si>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</si>
  <si>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</si>
  <si>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</si>
  <si>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</si>
  <si>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</si>
  <si>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</si>
  <si>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</si>
  <si>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</si>
  <si>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</si>
  <si>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</si>
  <si>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</si>
  <si>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</si>
  <si>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</si>
  <si>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</si>
  <si>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</si>
  <si>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</si>
  <si>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</si>
  <si>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</si>
  <si>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</si>
  <si>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</si>
  <si>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</si>
  <si>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</si>
  <si>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</si>
  <si>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</si>
  <si>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</si>
  <si>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</si>
  <si>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</si>
  <si>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</si>
  <si>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</si>
  <si>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</si>
  <si>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</si>
  <si>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</si>
  <si>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</si>
  <si>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</si>
  <si>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</si>
  <si>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</si>
  <si>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</si>
  <si>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</si>
  <si>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</si>
  <si>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</si>
  <si>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</si>
  <si>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</si>
  <si>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</si>
  <si>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</si>
  <si>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</si>
  <si>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</si>
  <si>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</si>
  <si>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</si>
  <si>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</si>
  <si>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</si>
  <si>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</si>
  <si>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</si>
  <si>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</si>
  <si>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</si>
  <si>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</si>
  <si>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</si>
  <si>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</si>
  <si>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</si>
  <si>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</si>
  <si>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</si>
  <si>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</si>
  <si>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</si>
  <si>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</si>
  <si>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</si>
  <si>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</si>
  <si>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</si>
  <si>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</si>
  <si>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</si>
  <si>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</si>
  <si>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</si>
  <si>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</si>
  <si>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</si>
  <si>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</si>
  <si>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</si>
  <si>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</si>
  <si>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</si>
  <si>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</si>
  <si>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</si>
  <si>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</si>
  <si>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</si>
  <si>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</si>
  <si>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</si>
  <si>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</si>
  <si>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</si>
  <si>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</si>
  <si>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</si>
  <si>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</si>
  <si>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</si>
  <si>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</si>
  <si>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</si>
  <si>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</si>
  <si>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</si>
  <si>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</si>
  <si>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</si>
  <si>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</si>
  <si>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</si>
  <si>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</si>
  <si>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</si>
  <si>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</si>
  <si>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</si>
  <si>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</si>
  <si>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</si>
  <si>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</si>
  <si>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</si>
  <si>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</si>
  <si>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</si>
  <si>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</si>
  <si>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</si>
  <si>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</si>
  <si>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</si>
  <si>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</si>
  <si>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</si>
  <si>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</si>
  <si>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</si>
  <si>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</si>
  <si>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</si>
  <si>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</si>
  <si>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</si>
  <si>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</si>
  <si>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</si>
  <si>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</si>
  <si>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</si>
  <si>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</si>
  <si>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</si>
  <si>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</si>
  <si>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</si>
  <si>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</si>
  <si>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</si>
  <si>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</si>
  <si>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</si>
  <si>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</si>
  <si>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</si>
  <si>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</si>
  <si>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</si>
  <si>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</si>
  <si>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</si>
  <si>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</si>
  <si>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</si>
  <si>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</si>
  <si>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</si>
  <si>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</si>
  <si>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</si>
  <si>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</si>
  <si>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</si>
  <si>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</si>
  <si>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</si>
  <si>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</si>
  <si>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</si>
  <si>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</si>
  <si>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</si>
  <si>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</si>
  <si>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</si>
  <si>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</si>
  <si>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</si>
  <si>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</si>
  <si>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</si>
  <si>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</si>
  <si>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</si>
  <si>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</si>
  <si>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</si>
  <si>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</si>
  <si>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</si>
  <si>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</si>
  <si>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</si>
  <si>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</si>
  <si>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</si>
  <si>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</si>
  <si>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</si>
  <si>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</si>
  <si>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</si>
  <si>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</si>
  <si>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</si>
  <si>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</si>
  <si>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</si>
  <si>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</si>
  <si>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</si>
  <si>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</si>
  <si>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</si>
  <si>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</si>
  <si>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</si>
  <si>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</si>
  <si>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</si>
  <si>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</si>
  <si>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</si>
  <si>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</si>
  <si>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</si>
  <si>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</si>
  <si>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</si>
  <si>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</si>
  <si>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</si>
  <si>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</si>
  <si>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</si>
  <si>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</si>
  <si>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</si>
  <si>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</si>
  <si>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</si>
  <si>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</si>
  <si>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</si>
  <si>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</si>
  <si>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</si>
  <si>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</si>
  <si>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</si>
  <si>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</si>
  <si>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</si>
  <si>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</si>
  <si>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</si>
  <si>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</si>
  <si>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</si>
  <si>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</si>
  <si>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</si>
  <si>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</si>
  <si>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</si>
  <si>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</si>
  <si>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</si>
  <si>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</si>
  <si>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</si>
  <si>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</si>
  <si>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</si>
  <si>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</si>
  <si>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</si>
  <si>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</si>
  <si>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</si>
  <si>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</si>
  <si>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</si>
  <si>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</si>
  <si>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</si>
  <si>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</si>
  <si>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</si>
  <si>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</si>
  <si>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</si>
  <si>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</si>
  <si>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</si>
  <si>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</si>
  <si>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</si>
  <si>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</si>
  <si>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</si>
  <si>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</si>
  <si>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</si>
  <si>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</si>
  <si>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</si>
  <si>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</si>
  <si>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</si>
  <si>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</si>
  <si>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</si>
  <si>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</si>
  <si>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</si>
  <si>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</si>
  <si>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</si>
  <si>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</si>
  <si>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</si>
  <si>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</si>
  <si>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</si>
  <si>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</si>
  <si>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</si>
  <si>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</si>
  <si>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</si>
  <si>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</si>
  <si>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</si>
  <si>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</si>
  <si>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</si>
  <si>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</si>
  <si>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</si>
  <si>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</si>
  <si>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</si>
  <si>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</si>
  <si>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</si>
  <si>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</si>
  <si>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</si>
  <si>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</si>
  <si>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</si>
  <si>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</si>
  <si>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</si>
  <si>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</si>
  <si>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</si>
  <si>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</si>
  <si>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</si>
  <si>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</si>
  <si>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</si>
  <si>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</si>
  <si>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</si>
  <si>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</si>
  <si>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</si>
  <si>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</si>
  <si>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</si>
  <si>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</si>
  <si>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</si>
  <si>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</si>
  <si>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</si>
  <si>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</si>
  <si>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</si>
  <si>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</si>
  <si>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</si>
  <si>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</si>
  <si>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</si>
  <si>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</si>
  <si>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</si>
  <si>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</si>
  <si>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</si>
  <si>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</si>
  <si>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</si>
  <si>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</si>
  <si>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</si>
  <si>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</si>
  <si>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</si>
  <si>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</si>
  <si>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</si>
  <si>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</si>
  <si>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</si>
  <si>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</si>
  <si>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</si>
  <si>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</si>
  <si>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</si>
  <si>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</si>
  <si>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</si>
  <si>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</si>
  <si>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</si>
  <si>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</si>
  <si>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</si>
  <si>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</si>
  <si>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</si>
  <si>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</si>
  <si>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</si>
  <si>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</si>
  <si>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</si>
  <si>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</si>
  <si>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</si>
  <si>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</si>
  <si>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</si>
  <si>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</si>
  <si>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</si>
  <si>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</si>
  <si>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</si>
  <si>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</si>
  <si>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</si>
  <si>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</si>
  <si>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</si>
  <si>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</si>
  <si>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</si>
  <si>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</si>
  <si>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</si>
  <si>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</si>
  <si>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</si>
  <si>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</si>
  <si>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</si>
  <si>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</si>
  <si>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</si>
  <si>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</si>
  <si>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</si>
  <si>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</si>
  <si>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</si>
  <si>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</si>
  <si>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</si>
  <si>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</si>
  <si>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</si>
  <si>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</si>
  <si>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</si>
  <si>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</si>
  <si>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</si>
  <si>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</si>
  <si>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</si>
  <si>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</si>
  <si>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</si>
  <si>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</si>
  <si>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</si>
  <si>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</si>
  <si>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</si>
  <si>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</si>
  <si>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</si>
  <si>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</si>
  <si>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</si>
  <si>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</si>
  <si>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</si>
  <si>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</si>
  <si>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</si>
  <si>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</si>
  <si>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</si>
  <si>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</si>
  <si>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</si>
  <si>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</si>
  <si>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</si>
  <si>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</si>
  <si>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</si>
  <si>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</si>
  <si>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</si>
  <si>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</si>
  <si>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</si>
  <si>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</si>
  <si>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</si>
  <si>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</si>
  <si>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</si>
  <si>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</si>
  <si>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</si>
  <si>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</si>
  <si>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</si>
  <si>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</si>
  <si>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</si>
  <si>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</si>
  <si>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</si>
  <si>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</si>
  <si>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</si>
  <si>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</si>
  <si>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</si>
  <si>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</si>
  <si>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</si>
  <si>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</si>
  <si>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</si>
  <si>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</si>
  <si>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</si>
  <si>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</si>
  <si>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</si>
  <si>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</si>
  <si>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</si>
  <si>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</si>
  <si>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</si>
  <si>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</si>
  <si>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</si>
  <si>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</si>
  <si>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</si>
  <si>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</si>
  <si>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</si>
  <si>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</si>
  <si>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</si>
  <si>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</si>
  <si>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</si>
  <si>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</si>
  <si>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</si>
  <si>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</si>
  <si>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</si>
  <si>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</si>
  <si>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</si>
  <si>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</si>
  <si>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</si>
  <si>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</si>
  <si>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</si>
  <si>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</si>
  <si>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</si>
  <si>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</si>
  <si>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</si>
  <si>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</si>
  <si>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</si>
  <si>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</si>
  <si>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</si>
  <si>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</si>
  <si>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</si>
  <si>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</si>
  <si>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</si>
  <si>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</si>
  <si>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</si>
  <si>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</si>
  <si>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</si>
  <si>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</si>
  <si>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</si>
  <si>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</si>
  <si>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</si>
  <si>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</si>
  <si>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</si>
  <si>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</si>
  <si>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</si>
  <si>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</si>
  <si>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</si>
  <si>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</si>
  <si>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</si>
  <si>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</si>
  <si>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</si>
  <si>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</si>
  <si>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</si>
  <si>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</si>
  <si>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</si>
  <si>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</si>
  <si>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</si>
  <si>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</si>
  <si>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</si>
  <si>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</si>
  <si>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</si>
  <si>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</si>
  <si>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</si>
  <si>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</si>
  <si>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</si>
  <si>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</si>
  <si>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</si>
  <si>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</si>
  <si>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</si>
  <si>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</si>
  <si>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</si>
  <si>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</si>
  <si>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</si>
  <si>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</si>
  <si>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</si>
  <si>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</si>
  <si>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</si>
  <si>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</si>
  <si>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</si>
  <si>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</si>
  <si>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</si>
  <si>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</si>
  <si>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</si>
  <si>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</si>
  <si>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</si>
  <si>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</si>
  <si>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</si>
  <si>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</si>
  <si>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</si>
  <si>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</si>
  <si>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</si>
  <si>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</si>
  <si>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</si>
  <si>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</si>
  <si>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</si>
  <si>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</si>
  <si>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</si>
  <si>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</si>
  <si>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</si>
  <si>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</si>
  <si>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</si>
  <si>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</si>
  <si>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</si>
  <si>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</si>
  <si>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</si>
  <si>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</si>
  <si>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</si>
  <si>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</si>
  <si>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</si>
  <si>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</si>
  <si>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</si>
  <si>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</si>
  <si>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</si>
  <si>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</si>
  <si>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</si>
  <si>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</si>
  <si>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</si>
  <si>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</si>
  <si>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</si>
  <si>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</si>
  <si>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</si>
  <si>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</si>
  <si>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</si>
  <si>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</si>
  <si>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</si>
  <si>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</si>
  <si>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</si>
  <si>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</si>
  <si>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</si>
  <si>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</si>
  <si>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</si>
  <si>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</si>
  <si>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</si>
  <si>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</si>
  <si>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</si>
  <si>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</si>
  <si>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</si>
  <si>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</si>
  <si>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</si>
  <si>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</si>
  <si>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</si>
  <si>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</si>
  <si>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</si>
  <si>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</si>
  <si>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</si>
  <si>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</si>
  <si>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</si>
  <si>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</si>
  <si>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</si>
  <si>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</si>
  <si>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</si>
  <si>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</si>
  <si>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</si>
  <si>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</si>
  <si>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</si>
  <si>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</si>
  <si>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</si>
  <si>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</si>
  <si>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</si>
  <si>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</si>
  <si>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</si>
  <si>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</si>
  <si>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</si>
  <si>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</si>
  <si>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</si>
  <si>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</si>
  <si>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</si>
  <si>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</si>
  <si>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</si>
  <si>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</si>
  <si>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</si>
  <si>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</si>
  <si>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</si>
  <si>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</si>
  <si>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</si>
  <si>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</si>
  <si>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</si>
  <si>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</si>
  <si>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</si>
  <si>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</si>
  <si>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</si>
  <si>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</si>
  <si>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</si>
  <si>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</si>
  <si>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</si>
  <si>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</si>
  <si>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</si>
  <si>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</si>
  <si>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</si>
  <si>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</si>
  <si>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</si>
  <si>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</si>
  <si>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</si>
  <si>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</si>
  <si>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</si>
  <si>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</si>
  <si>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</si>
  <si>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</si>
  <si>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</si>
  <si>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</si>
  <si>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</si>
  <si>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</si>
  <si>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</si>
  <si>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</si>
  <si>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</si>
  <si>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</si>
  <si>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</si>
  <si>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</si>
  <si>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</si>
  <si>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</si>
  <si>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</si>
  <si>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</si>
  <si>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</si>
  <si>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</si>
  <si>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</si>
  <si>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</si>
  <si>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</si>
  <si>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</si>
  <si>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</si>
  <si>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</si>
  <si>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</si>
  <si>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</si>
  <si>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</si>
  <si>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</si>
  <si>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</si>
  <si>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</si>
  <si>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</si>
  <si>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</si>
  <si>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</si>
  <si>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</si>
  <si>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</si>
  <si>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</si>
  <si>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</si>
  <si>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</si>
  <si>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</si>
  <si>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</si>
  <si>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</si>
  <si>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</si>
  <si>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</si>
  <si>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</si>
  <si>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</si>
  <si>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</si>
  <si>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</si>
  <si>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</si>
  <si>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</si>
  <si>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</si>
  <si>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</si>
  <si>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</si>
  <si>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</si>
  <si>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</si>
  <si>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</si>
  <si>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</si>
  <si>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</si>
  <si>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</si>
  <si>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</si>
  <si>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</si>
  <si>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</si>
  <si>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</si>
  <si>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</si>
  <si>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</si>
  <si>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</si>
  <si>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</si>
  <si>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</si>
  <si>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</si>
  <si>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</si>
  <si>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</si>
  <si>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</si>
  <si>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</si>
  <si>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</si>
  <si>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</si>
  <si>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</si>
  <si>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</si>
  <si>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</si>
  <si>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</si>
  <si>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</si>
  <si>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</si>
  <si>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</si>
  <si>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</si>
  <si>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</si>
  <si>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</si>
  <si>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</si>
  <si>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</si>
  <si>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</si>
  <si>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</si>
  <si>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</si>
  <si>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</si>
  <si>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</si>
  <si>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</si>
  <si>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</si>
  <si>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</si>
  <si>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</si>
  <si>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</si>
  <si>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</si>
  <si>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</si>
  <si>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</si>
  <si>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</si>
  <si>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</si>
  <si>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</si>
  <si>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</si>
  <si>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</si>
  <si>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</si>
  <si>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</si>
  <si>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</si>
  <si>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</si>
  <si>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</si>
  <si>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</si>
  <si>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</si>
  <si>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</si>
  <si>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</si>
  <si>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</si>
  <si>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</si>
  <si>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</si>
  <si>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</si>
  <si>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</si>
  <si>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</si>
  <si>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</si>
  <si>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</si>
  <si>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</si>
  <si>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</si>
  <si>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</si>
  <si>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</si>
  <si>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</si>
  <si>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</si>
  <si>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</si>
  <si>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</si>
  <si>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</si>
  <si>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</si>
  <si>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</si>
  <si>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</si>
  <si>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</si>
  <si>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</si>
  <si>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</si>
  <si>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</si>
  <si>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</si>
  <si>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</si>
  <si>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</si>
  <si>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</si>
  <si>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</si>
  <si>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</si>
  <si>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</si>
  <si>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</si>
  <si>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</si>
  <si>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</si>
  <si>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</si>
  <si>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</si>
  <si>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</si>
  <si>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</si>
  <si>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</si>
  <si>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</si>
  <si>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</si>
  <si>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</si>
  <si>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</si>
  <si>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</si>
  <si>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</si>
  <si>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</si>
  <si>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</si>
  <si>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</si>
  <si>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</si>
  <si>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</si>
  <si>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</si>
  <si>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</si>
  <si>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</si>
  <si>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</si>
  <si>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</si>
  <si>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</si>
  <si>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</si>
  <si>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</si>
  <si>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</si>
  <si>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</si>
  <si>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</si>
  <si>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</si>
  <si>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</si>
  <si>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</si>
  <si>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</si>
  <si>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</si>
  <si>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</si>
  <si>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</si>
  <si>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</si>
  <si>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</si>
  <si>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</si>
  <si>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</si>
  <si>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</si>
  <si>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</si>
  <si>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</si>
  <si>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</si>
  <si>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</si>
  <si>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</si>
  <si>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</si>
  <si>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</si>
  <si>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</si>
  <si>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</si>
  <si>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</si>
  <si>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</si>
  <si>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</si>
  <si>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</si>
  <si>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</si>
  <si>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</si>
  <si>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</si>
  <si>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</si>
  <si>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</si>
  <si>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</si>
  <si>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</si>
  <si>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</si>
  <si>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</si>
  <si>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</si>
  <si>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</si>
  <si>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</si>
  <si>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</si>
  <si>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</si>
  <si>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</si>
  <si>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</si>
  <si>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</si>
  <si>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</si>
  <si>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</si>
  <si>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</si>
  <si>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</si>
  <si>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</si>
  <si>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</si>
  <si>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</si>
  <si>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</si>
  <si>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</si>
  <si>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</si>
  <si>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</si>
  <si>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</si>
  <si>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</si>
  <si>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</si>
  <si>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</si>
  <si>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</si>
  <si>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</si>
  <si>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</si>
  <si>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</si>
  <si>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</si>
  <si>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</si>
  <si>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</si>
  <si>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</si>
  <si>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</si>
  <si>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</si>
  <si>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</si>
  <si>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</si>
  <si>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</si>
  <si>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</si>
  <si>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</si>
  <si>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</si>
  <si>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</si>
  <si>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</si>
  <si>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</si>
  <si>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</si>
  <si>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</si>
  <si>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</si>
  <si>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</si>
  <si>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</si>
  <si>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</si>
  <si>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</si>
  <si>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</si>
  <si>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</si>
  <si>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</si>
  <si>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</si>
  <si>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</si>
  <si>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</si>
  <si>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</si>
  <si>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</si>
  <si>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</si>
  <si>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</si>
  <si>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</si>
  <si>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</si>
  <si>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</si>
  <si>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</si>
  <si>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</si>
  <si>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</si>
  <si>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</si>
  <si>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</si>
  <si>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</si>
  <si>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</si>
  <si>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</si>
  <si>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</si>
  <si>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</si>
  <si>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</si>
  <si>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</si>
  <si>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</si>
  <si>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</si>
  <si>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</si>
  <si>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</si>
  <si>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</si>
  <si>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</si>
  <si>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</si>
  <si>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</si>
  <si>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</si>
  <si>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</si>
  <si>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</si>
  <si>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</si>
  <si>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</si>
  <si>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</si>
  <si>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</si>
  <si>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</si>
  <si>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</si>
  <si>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</si>
  <si>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</si>
  <si>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</si>
  <si>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</si>
  <si>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</si>
  <si>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</si>
  <si>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</si>
  <si>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</si>
  <si>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</si>
  <si>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</si>
  <si>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</si>
  <si>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</si>
  <si>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</si>
  <si>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</si>
  <si>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</si>
  <si>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</si>
  <si>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</si>
  <si>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</si>
  <si>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</si>
  <si>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</si>
  <si>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</si>
  <si>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</si>
  <si>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</si>
  <si>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</si>
  <si>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</si>
  <si>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</si>
  <si>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</si>
  <si>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</si>
  <si>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</si>
  <si>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</si>
  <si>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</si>
  <si>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</si>
  <si>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</si>
  <si>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</si>
  <si>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</si>
  <si>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</si>
  <si>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</si>
  <si>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</si>
  <si>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</si>
  <si>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</si>
  <si>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</si>
  <si>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</si>
  <si>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</si>
  <si>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</si>
  <si>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</si>
  <si>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</si>
  <si>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</si>
  <si>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</si>
  <si>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</si>
  <si>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</si>
  <si>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</si>
  <si>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</si>
  <si>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</si>
  <si>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</si>
  <si>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</si>
  <si>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</si>
  <si>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</si>
  <si>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</si>
  <si>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</si>
  <si>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</si>
  <si>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</si>
  <si>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</si>
  <si>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</si>
  <si>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</si>
  <si>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</si>
  <si>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</si>
  <si>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</si>
  <si>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</si>
  <si>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</si>
  <si>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</si>
  <si>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</si>
  <si>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</si>
  <si>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</si>
  <si>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</si>
  <si>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</si>
  <si>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</si>
  <si>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</si>
  <si>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</si>
  <si>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</si>
  <si>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</si>
  <si>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</si>
  <si>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</si>
  <si>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</si>
  <si>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</si>
  <si>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</si>
  <si>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</si>
  <si>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</si>
  <si>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</si>
  <si>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</si>
  <si>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</si>
  <si>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</si>
  <si>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</si>
  <si>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</si>
  <si>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</si>
  <si>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</si>
  <si>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</si>
  <si>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</si>
  <si>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</si>
  <si>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</si>
  <si>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</si>
  <si>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</si>
  <si>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</si>
  <si>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</si>
  <si>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</si>
  <si>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</si>
  <si>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</si>
  <si>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</si>
  <si>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</si>
  <si>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</si>
  <si>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</si>
  <si>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</si>
  <si>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</si>
  <si>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</si>
  <si>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</si>
  <si>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</si>
  <si>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</si>
  <si>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</si>
  <si>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</si>
  <si>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</si>
  <si>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</si>
  <si>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</si>
  <si>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</si>
  <si>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</si>
  <si>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</si>
  <si>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</si>
  <si>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</si>
  <si>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</si>
  <si>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</si>
  <si>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</si>
  <si>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</si>
  <si>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</si>
  <si>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</si>
  <si>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</si>
  <si>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</si>
  <si>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</si>
  <si>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</si>
  <si>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</si>
  <si>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</si>
  <si>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</si>
  <si>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</si>
  <si>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</si>
  <si>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</si>
  <si>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</si>
  <si>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</si>
  <si>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</si>
  <si>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</si>
  <si>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</si>
  <si>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</si>
  <si>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</si>
  <si>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</si>
  <si>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</si>
  <si>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</si>
  <si>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</si>
  <si>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</si>
  <si>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</si>
  <si>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</si>
  <si>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</si>
  <si>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</si>
  <si>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</si>
  <si>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</si>
  <si>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</si>
  <si>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</si>
  <si>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</si>
  <si>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</si>
  <si>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</si>
  <si>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</si>
  <si>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</si>
  <si>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</si>
  <si>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</si>
  <si>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</si>
  <si>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</si>
  <si>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</si>
  <si>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</si>
  <si>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</si>
  <si>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</si>
  <si>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</si>
  <si>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</si>
  <si>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</si>
  <si>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</si>
  <si>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</si>
  <si>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</si>
  <si>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</si>
  <si>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</si>
  <si>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</si>
  <si>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</si>
  <si>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</si>
  <si>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</si>
  <si>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</si>
  <si>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</si>
  <si>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</si>
  <si>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</si>
  <si>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</si>
  <si>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</si>
  <si>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</si>
  <si>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</si>
  <si>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</si>
  <si>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</si>
  <si>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</si>
  <si>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</si>
  <si>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</si>
  <si>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</si>
  <si>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</si>
  <si>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</si>
  <si>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</si>
  <si>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</si>
  <si>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</si>
  <si>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</si>
  <si>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</si>
  <si>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</si>
  <si>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</si>
  <si>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</si>
  <si>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</si>
  <si>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</si>
  <si>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</si>
  <si>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</si>
  <si>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</si>
  <si>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</si>
  <si>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</si>
  <si>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</si>
  <si>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</si>
  <si>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</si>
  <si>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</si>
  <si>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</si>
  <si>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</si>
  <si>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</si>
  <si>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</si>
  <si>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</si>
  <si>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</si>
  <si>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</si>
  <si>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</si>
  <si>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</si>
  <si>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</si>
  <si>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</si>
  <si>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</si>
  <si>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</si>
  <si>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</si>
  <si>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</si>
  <si>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</si>
  <si>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</si>
  <si>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</si>
  <si>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</si>
  <si>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</si>
  <si>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</si>
  <si>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</si>
  <si>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</si>
  <si>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</si>
  <si>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</si>
  <si>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</si>
  <si>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</si>
  <si>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</si>
  <si>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</si>
  <si>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</si>
  <si>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</si>
  <si>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</si>
  <si>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</si>
  <si>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</si>
  <si>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</si>
  <si>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</si>
  <si>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</si>
  <si>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</si>
  <si>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</si>
  <si>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</si>
  <si>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</si>
  <si>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</si>
  <si>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</si>
  <si>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</si>
  <si>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</si>
  <si>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</si>
  <si>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</si>
  <si>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</si>
  <si>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</si>
  <si>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</si>
  <si>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</si>
  <si>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</si>
  <si>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</si>
  <si>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</si>
  <si>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</si>
  <si>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</si>
  <si>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</si>
  <si>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</si>
  <si>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</si>
  <si>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</si>
  <si>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</si>
  <si>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</si>
  <si>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</si>
  <si>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</si>
  <si>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</si>
  <si>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</si>
  <si>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</si>
  <si>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</si>
  <si>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</si>
  <si>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</si>
  <si>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</si>
  <si>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</si>
  <si>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</si>
  <si>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</si>
  <si>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</si>
  <si>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</si>
  <si>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</si>
  <si>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</si>
  <si>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</si>
  <si>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</si>
  <si>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</si>
  <si>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</si>
  <si>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</si>
  <si>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</si>
  <si>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</si>
  <si>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</si>
  <si>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</si>
  <si>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</si>
  <si>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</si>
  <si>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</si>
  <si>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</si>
  <si>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</si>
  <si>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</si>
  <si>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</si>
  <si>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</si>
  <si>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</si>
  <si>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</si>
  <si>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</si>
  <si>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</si>
  <si>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</si>
  <si>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</si>
  <si>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</si>
  <si>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</si>
  <si>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</si>
  <si>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</si>
  <si>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</si>
  <si>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</si>
  <si>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</si>
  <si>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</si>
  <si>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</si>
  <si>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</si>
  <si>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</si>
  <si>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</si>
  <si>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</si>
  <si>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</si>
  <si>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</si>
  <si>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</si>
  <si>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</si>
  <si>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</si>
  <si>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</si>
  <si>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</si>
  <si>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</si>
  <si>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</si>
  <si>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</si>
  <si>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</si>
  <si>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</si>
  <si>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</si>
  <si>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</si>
  <si>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</si>
  <si>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</si>
  <si>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</si>
  <si>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</si>
  <si>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</si>
  <si>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</si>
  <si>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</si>
  <si>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</si>
  <si>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</si>
  <si>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</si>
  <si>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</si>
  <si>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</si>
  <si>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</si>
  <si>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</si>
  <si>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</si>
  <si>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</si>
  <si>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</si>
  <si>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</si>
  <si>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</si>
  <si>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</si>
  <si>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</si>
  <si>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</si>
  <si>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</si>
  <si>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</si>
  <si>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</si>
  <si>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</si>
  <si>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</si>
  <si>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</si>
  <si>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</si>
  <si>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</si>
  <si>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</si>
  <si>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</si>
  <si>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</si>
  <si>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</si>
  <si>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</si>
  <si>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</si>
  <si>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</si>
  <si>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</si>
  <si>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</si>
  <si>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</si>
  <si>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</si>
  <si>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</si>
  <si>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</si>
  <si>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</si>
  <si>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</si>
  <si>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</si>
  <si>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</si>
  <si>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</si>
  <si>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</si>
  <si>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</si>
  <si>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</si>
  <si>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</si>
  <si>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</si>
  <si>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</si>
  <si>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</si>
  <si>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</si>
  <si>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</si>
  <si>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</si>
  <si>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</si>
  <si>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</si>
  <si>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</si>
  <si>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</si>
  <si>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</si>
  <si>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</si>
  <si>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</si>
  <si>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</si>
  <si>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</si>
  <si>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</si>
  <si>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</si>
  <si>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</si>
  <si>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</si>
  <si>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</si>
  <si>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</si>
  <si>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</si>
  <si>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</si>
  <si>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</si>
  <si>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</si>
  <si>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</si>
  <si>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</si>
  <si>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</si>
  <si>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</si>
  <si>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</si>
  <si>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</si>
  <si>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</si>
  <si>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</si>
  <si>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</si>
  <si>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</si>
  <si>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</si>
  <si>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</si>
  <si>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</si>
  <si>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</si>
  <si>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</si>
  <si>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</si>
  <si>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</si>
  <si>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</si>
  <si>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</si>
  <si>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</si>
  <si>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</si>
  <si>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</si>
  <si>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</si>
  <si>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</si>
  <si>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</si>
  <si>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</si>
  <si>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</si>
  <si>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</si>
  <si>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</si>
  <si>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</si>
  <si>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</si>
  <si>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</si>
  <si>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</si>
  <si>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</si>
  <si>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</si>
  <si>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</si>
  <si>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</si>
  <si>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</si>
  <si>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</si>
  <si>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</si>
  <si>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</si>
  <si>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</si>
  <si>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</si>
  <si>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</si>
  <si>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</si>
  <si>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</si>
  <si>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</si>
  <si>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</si>
  <si>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</si>
  <si>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</si>
  <si>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</si>
  <si>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</si>
  <si>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</si>
  <si>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</si>
  <si>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</si>
  <si>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</si>
  <si>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</si>
  <si>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</si>
  <si>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</si>
  <si>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</si>
  <si>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</si>
  <si>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</si>
  <si>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</si>
  <si>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</si>
  <si>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</si>
  <si>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</si>
  <si>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</si>
  <si>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</si>
  <si>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</si>
  <si>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</si>
  <si>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</si>
  <si>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</si>
  <si>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</si>
  <si>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</si>
  <si>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</si>
  <si>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</si>
  <si>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</si>
  <si>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</si>
  <si>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</si>
  <si>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</si>
  <si>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</si>
  <si>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</si>
  <si>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</si>
  <si>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</si>
  <si>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</si>
  <si>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</si>
  <si>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</si>
  <si>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</si>
  <si>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</si>
  <si>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</si>
  <si>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</si>
  <si>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</si>
  <si>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</si>
  <si>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</si>
  <si>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</si>
  <si>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</si>
  <si>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</si>
  <si>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</si>
  <si>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</si>
  <si>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</si>
  <si>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</si>
  <si>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</si>
  <si>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</si>
  <si>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</si>
  <si>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</si>
  <si>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</si>
  <si>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</si>
  <si>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</si>
  <si>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</si>
  <si>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</si>
  <si>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</si>
  <si>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</si>
  <si>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</si>
  <si>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</si>
  <si>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</si>
  <si>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</si>
  <si>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</si>
  <si>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</si>
  <si>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</si>
  <si>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</si>
  <si>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</si>
  <si>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</si>
  <si>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</si>
  <si>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</si>
  <si>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</si>
  <si>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</si>
  <si>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</si>
  <si>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</si>
  <si>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</si>
  <si>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</si>
  <si>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</si>
  <si>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</si>
  <si>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</si>
  <si>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</si>
  <si>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</si>
  <si>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</si>
  <si>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</si>
  <si>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</si>
  <si>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</si>
  <si>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</si>
  <si>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</si>
  <si>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</si>
  <si>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</si>
  <si>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</si>
  <si>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</si>
  <si>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</si>
  <si>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</si>
  <si>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</si>
  <si>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</si>
  <si>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</si>
  <si>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</si>
  <si>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</si>
  <si>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</si>
  <si>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</si>
  <si>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</si>
  <si>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</si>
  <si>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</si>
  <si>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</si>
  <si>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</si>
  <si>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</si>
  <si>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</si>
  <si>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</si>
  <si>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</si>
  <si>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</si>
  <si>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</si>
  <si>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</si>
  <si>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</si>
  <si>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</si>
  <si>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</si>
  <si>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</si>
  <si>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</si>
  <si>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</si>
  <si>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</si>
  <si>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</si>
  <si>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</si>
  <si>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</si>
  <si>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</si>
  <si>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</si>
  <si>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</si>
  <si>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</si>
  <si>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</si>
  <si>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</si>
  <si>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</si>
  <si>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</si>
  <si>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</si>
  <si>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</si>
  <si>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</si>
  <si>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</si>
  <si>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</si>
  <si>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</si>
  <si>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</si>
  <si>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</si>
  <si>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</si>
  <si>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</si>
  <si>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</si>
  <si>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</si>
  <si>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</si>
  <si>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</si>
  <si>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</si>
  <si>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</si>
  <si>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</si>
  <si>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</si>
  <si>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</si>
  <si>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</si>
  <si>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</si>
  <si>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</si>
  <si>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</si>
  <si>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</si>
  <si>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</si>
  <si>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</si>
  <si>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</si>
  <si>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</si>
  <si>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</si>
  <si>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</si>
  <si>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</si>
  <si>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</si>
  <si>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</si>
  <si>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</si>
  <si>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</si>
  <si>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</si>
  <si>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</si>
  <si>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</si>
  <si>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</si>
  <si>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</si>
  <si>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</si>
  <si>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</si>
  <si>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</si>
  <si>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</si>
  <si>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</si>
  <si>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</si>
  <si>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</si>
  <si>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</si>
  <si>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</si>
  <si>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</si>
  <si>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</si>
  <si>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</si>
  <si>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</si>
  <si>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</si>
  <si>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</si>
  <si>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</si>
  <si>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</si>
  <si>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</si>
  <si>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</si>
  <si>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</si>
  <si>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</si>
  <si>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</si>
  <si>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</si>
  <si>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</si>
  <si>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</si>
  <si>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</si>
  <si>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</si>
  <si>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</si>
  <si>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</si>
  <si>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</si>
  <si>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</si>
  <si>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</si>
  <si>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</si>
  <si>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</si>
  <si>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</si>
  <si>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</si>
  <si>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</si>
  <si>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</si>
  <si>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</si>
  <si>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</si>
  <si>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</si>
  <si>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</si>
  <si>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</si>
  <si>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</si>
  <si>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</si>
  <si>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</si>
  <si>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</si>
  <si>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</si>
  <si>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</si>
  <si>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</si>
  <si>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</si>
  <si>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</si>
  <si>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</si>
  <si>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</si>
  <si>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</si>
  <si>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</si>
  <si>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</si>
  <si>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</si>
  <si>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</si>
  <si>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</si>
  <si>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</si>
  <si>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</si>
  <si>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</si>
  <si>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</si>
  <si>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</si>
  <si>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</si>
  <si>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</si>
  <si>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</si>
  <si>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</si>
  <si>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</si>
  <si>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</si>
  <si>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</si>
  <si>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</si>
  <si>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</si>
  <si>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</si>
  <si>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</si>
  <si>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</si>
  <si>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</si>
  <si>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</si>
  <si>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</si>
  <si>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</si>
  <si>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</si>
  <si>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</si>
  <si>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</si>
  <si>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</si>
  <si>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</si>
  <si>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</si>
  <si>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</si>
  <si>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</si>
  <si>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</si>
  <si>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</si>
  <si>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</si>
  <si>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</si>
  <si>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</si>
  <si>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</si>
  <si>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</si>
  <si>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</si>
  <si>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</si>
  <si>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</si>
  <si>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</si>
  <si>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</si>
  <si>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</si>
  <si>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</si>
  <si>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</si>
  <si>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</si>
  <si>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</si>
  <si>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</si>
  <si>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</si>
  <si>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</si>
  <si>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</si>
  <si>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</si>
  <si>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</si>
  <si>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</si>
  <si>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</si>
  <si>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</si>
  <si>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</si>
  <si>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</si>
  <si>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</si>
  <si>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</si>
  <si>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</si>
  <si>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</si>
  <si>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</si>
  <si>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</si>
  <si>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</si>
  <si>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</si>
  <si>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</si>
  <si>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</si>
  <si>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</si>
  <si>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</si>
  <si>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</si>
  <si>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</si>
  <si>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</si>
  <si>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</si>
  <si>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</si>
  <si>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</si>
  <si>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</si>
  <si>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</si>
  <si>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</si>
  <si>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</si>
  <si>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</si>
  <si>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</si>
  <si>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</si>
  <si>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</si>
  <si>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</si>
  <si>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</si>
  <si>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</si>
  <si>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</si>
  <si>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</si>
  <si>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</si>
  <si>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</si>
  <si>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</si>
  <si>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</si>
  <si>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</si>
  <si>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</si>
  <si>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</si>
  <si>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</si>
  <si>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</si>
  <si>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</si>
  <si>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</si>
  <si>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</si>
  <si>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</si>
  <si>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</si>
  <si>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</si>
  <si>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</si>
  <si>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</si>
  <si>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</si>
  <si>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</si>
  <si>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</si>
  <si>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</si>
  <si>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</si>
  <si>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</si>
  <si>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</si>
  <si>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</si>
  <si>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</si>
  <si>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</si>
  <si>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</si>
  <si>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</si>
  <si>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</si>
  <si>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</si>
  <si>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</si>
  <si>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</si>
  <si>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</si>
  <si>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</si>
  <si>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</si>
  <si>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</si>
  <si>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</si>
  <si>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</si>
  <si>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</si>
  <si>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</si>
  <si>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</si>
  <si>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</si>
  <si>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</si>
  <si>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</si>
  <si>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</si>
  <si>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</si>
  <si>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</si>
  <si>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</si>
  <si>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</si>
  <si>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</si>
  <si>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</si>
  <si>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</si>
  <si>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</si>
  <si>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</si>
  <si>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</si>
  <si>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</si>
  <si>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</si>
  <si>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</si>
  <si>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</si>
  <si>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</si>
  <si>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</si>
  <si>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</si>
  <si>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</si>
  <si>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</si>
  <si>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</si>
  <si>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</si>
  <si>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</si>
  <si>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</si>
  <si>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</si>
  <si>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</si>
  <si>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</si>
  <si>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</si>
  <si>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</si>
  <si>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</si>
  <si>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</si>
  <si>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</si>
  <si>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</si>
  <si>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</si>
  <si>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</si>
  <si>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</si>
  <si>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</si>
  <si>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</si>
  <si>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</si>
  <si>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</si>
  <si>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</si>
  <si>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</si>
  <si>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</si>
  <si>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</si>
  <si>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</si>
  <si>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</si>
  <si>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</si>
  <si>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</si>
  <si>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</si>
  <si>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</si>
  <si>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</si>
  <si>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</si>
  <si>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</si>
  <si>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</si>
  <si>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</si>
  <si>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</si>
  <si>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</si>
  <si>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</si>
  <si>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</si>
  <si>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</si>
  <si>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</si>
  <si>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</si>
  <si>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</si>
  <si>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</si>
  <si>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</si>
  <si>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</si>
  <si>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</si>
  <si>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</si>
  <si>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</si>
  <si>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</si>
  <si>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</si>
  <si>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</si>
  <si>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</si>
  <si>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</si>
  <si>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</si>
  <si>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</si>
  <si>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</si>
  <si>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</si>
  <si>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</si>
  <si>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</si>
  <si>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</si>
  <si>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</si>
  <si>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</si>
  <si>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</si>
  <si>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</si>
  <si>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</si>
  <si>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</si>
  <si>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</si>
  <si>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</si>
  <si>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</si>
  <si>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</si>
  <si>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</si>
  <si>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</si>
  <si>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</si>
  <si>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</si>
  <si>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</si>
  <si>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</si>
  <si>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</si>
  <si>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</si>
  <si>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</si>
  <si>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</si>
  <si>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</si>
  <si>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</si>
  <si>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</si>
  <si>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</si>
  <si>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</si>
  <si>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</si>
  <si>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</si>
  <si>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</si>
  <si>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</si>
  <si>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</si>
  <si>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</si>
  <si>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</si>
  <si>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</si>
  <si>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</si>
  <si>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</si>
  <si>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</si>
  <si>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</si>
  <si>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</si>
  <si>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</si>
  <si>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</si>
  <si>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</si>
  <si>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</si>
  <si>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</si>
  <si>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</si>
  <si>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</si>
  <si>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</si>
  <si>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</si>
  <si>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</si>
  <si>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</si>
  <si>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</si>
  <si>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</si>
  <si>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</si>
  <si>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</si>
  <si>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</si>
  <si>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</si>
  <si>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</si>
  <si>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</si>
  <si>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</si>
  <si>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</si>
  <si>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</si>
  <si>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</si>
  <si>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</si>
  <si>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</si>
  <si>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</si>
  <si>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</si>
  <si>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</si>
  <si>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</si>
  <si>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</si>
  <si>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</si>
  <si>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</si>
  <si>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</si>
  <si>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</si>
  <si>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</si>
  <si>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</si>
  <si>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</si>
  <si>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</si>
  <si>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</si>
  <si>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</si>
  <si>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</si>
  <si>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</si>
  <si>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</si>
  <si>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</si>
  <si>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</si>
  <si>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</si>
  <si>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</si>
  <si>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</si>
  <si>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</si>
  <si>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</si>
  <si>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</si>
  <si>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</si>
  <si>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</si>
  <si>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</si>
  <si>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</si>
  <si>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</si>
  <si>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</si>
  <si>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</si>
  <si>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</si>
  <si>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</si>
  <si>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</si>
  <si>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</si>
  <si>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</si>
  <si>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</si>
  <si>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</si>
  <si>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</si>
  <si>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</si>
  <si>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</si>
  <si>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</si>
  <si>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</si>
  <si>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</si>
  <si>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</si>
  <si>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</si>
  <si>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</si>
  <si>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</si>
  <si>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</si>
  <si>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</si>
  <si>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</si>
  <si>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</si>
  <si>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</si>
  <si>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</si>
  <si>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</si>
  <si>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</si>
  <si>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</si>
  <si>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</si>
  <si>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</si>
  <si>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</si>
  <si>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</si>
  <si>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</si>
  <si>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</si>
  <si>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</si>
  <si>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</si>
  <si>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</si>
  <si>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</si>
  <si>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</si>
  <si>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</si>
  <si>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</si>
  <si>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</si>
  <si>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</si>
  <si>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</si>
  <si>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</si>
  <si>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</si>
  <si>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</si>
  <si>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</si>
  <si>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</si>
  <si>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</si>
  <si>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</si>
  <si>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</si>
  <si>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</si>
  <si>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</si>
  <si>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</si>
  <si>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</si>
  <si>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</si>
  <si>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</si>
  <si>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</si>
  <si>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</si>
  <si>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</si>
  <si>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</si>
  <si>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</si>
  <si>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</si>
  <si>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</si>
  <si>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</si>
  <si>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</si>
  <si>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</si>
  <si>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</si>
  <si>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</si>
  <si>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</si>
  <si>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</si>
  <si>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</si>
  <si>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</si>
  <si>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</si>
  <si>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</si>
  <si>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</si>
  <si>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</si>
  <si>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</si>
  <si>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</si>
  <si>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</si>
  <si>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</si>
  <si>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</si>
  <si>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</si>
  <si>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</si>
  <si>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</si>
  <si>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</si>
  <si>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</si>
  <si>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</si>
  <si>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</si>
  <si>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</si>
  <si>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</si>
  <si>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</si>
  <si>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</si>
  <si>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</si>
  <si>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</si>
  <si>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</si>
  <si>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</si>
  <si>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</si>
  <si>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</si>
  <si>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</si>
  <si>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</si>
  <si>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</si>
  <si>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</si>
  <si>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</si>
  <si>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</si>
  <si>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</si>
  <si>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</si>
  <si>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</si>
  <si>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</si>
  <si>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</si>
  <si>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</si>
  <si>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</si>
  <si>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</si>
  <si>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</si>
  <si>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</si>
  <si>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</si>
  <si>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</si>
  <si>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</si>
  <si>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</si>
  <si>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</si>
  <si>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</si>
  <si>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</si>
  <si>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</si>
  <si>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</si>
  <si>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</si>
  <si>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</si>
  <si>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</si>
  <si>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</si>
  <si>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</si>
  <si>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</si>
  <si>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</si>
  <si>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</si>
  <si>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</si>
  <si>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</si>
  <si>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</si>
  <si>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</si>
  <si>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</si>
  <si>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</si>
  <si>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</si>
  <si>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</si>
  <si>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</si>
  <si>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</si>
  <si>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</si>
  <si>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</si>
  <si>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</si>
  <si>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</si>
  <si>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</si>
  <si>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</si>
  <si>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</si>
  <si>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</si>
  <si>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</si>
  <si>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</si>
  <si>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</si>
  <si>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</si>
  <si>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</si>
  <si>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</si>
  <si>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</si>
  <si>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</si>
  <si>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</si>
  <si>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</si>
  <si>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</si>
  <si>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</si>
  <si>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</si>
  <si>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</si>
  <si>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</si>
  <si>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</si>
  <si>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</si>
  <si>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</si>
  <si>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</si>
  <si>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</si>
  <si>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</si>
  <si>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</si>
  <si>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</si>
  <si>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</si>
  <si>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</si>
  <si>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</si>
  <si>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</si>
  <si>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</si>
  <si>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</si>
  <si>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</si>
  <si>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</si>
  <si>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</si>
  <si>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</si>
  <si>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</si>
  <si>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</si>
  <si>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</si>
  <si>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</si>
  <si>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</si>
  <si>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</si>
  <si>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</si>
  <si>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</si>
  <si>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</si>
  <si>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</si>
  <si>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</si>
  <si>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</si>
  <si>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</si>
  <si>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</si>
  <si>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</si>
  <si>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</si>
  <si>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</si>
  <si>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</si>
  <si>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</si>
  <si>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</si>
  <si>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</si>
  <si>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</si>
  <si>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</si>
  <si>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</si>
  <si>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</si>
  <si>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</si>
  <si>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</si>
  <si>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</si>
  <si>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</si>
  <si>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</si>
  <si>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</si>
  <si>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</si>
  <si>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</si>
  <si>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</si>
  <si>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</si>
  <si>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</si>
  <si>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</si>
  <si>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</si>
  <si>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</si>
  <si>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</si>
  <si>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</si>
  <si>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</si>
  <si>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</si>
  <si>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</si>
  <si>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</si>
  <si>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</si>
  <si>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</si>
  <si>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</si>
  <si>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</si>
  <si>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</si>
  <si>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</si>
  <si>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</si>
  <si>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</si>
  <si>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</si>
  <si>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</si>
  <si>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</si>
  <si>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</si>
  <si>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</si>
  <si>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</si>
  <si>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</si>
  <si>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</si>
  <si>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</si>
  <si>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</si>
  <si>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</si>
  <si>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</si>
  <si>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</si>
  <si>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</si>
  <si>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</si>
  <si>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</si>
  <si>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</si>
  <si>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</si>
  <si>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</si>
  <si>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</si>
  <si>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</si>
  <si>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</si>
  <si>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Count of state</t>
  </si>
  <si>
    <t>(All)</t>
  </si>
  <si>
    <t>Column Labels</t>
  </si>
  <si>
    <t>Grand Total</t>
  </si>
  <si>
    <t>Row Labels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</si>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</sst>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Fill="1" applyAlignment="1">
      <alignment horizontal="center"/>
    </xf>
    <xf numFmtId="2" fontId="0" fillId="0" borderId="0" xfId="1" applyNumberFormat="1" applyFont="1" applyFill="1"/>
    <xf numFmtId="0" fontId="0" fillId="0" borderId="0" xfId="1" applyNumberFormat="1" applyFont="1" applyFill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1" applyNumberFormat="1" applyFont="1" applyFill="1" applyAlignment="1">
      <alignment horizontal="center"/>
    </xf>
    <xf numFmtId="164" fontId="0" fillId="0" borderId="0" xfId="0" applyNumberFormat="1"/>
    <xf numFmtId="164" fontId="1" fillId="0" borderId="0" xfId="1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Assignment 1_StarterBook.xlsx]country!PivotTable2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country!$B$5:$B$14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country!$C$3:$C$4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country!$C$5:$C$14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country!$D$3:$D$4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country!$D$5:$D$14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country!$E$3:$E$4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country!$E$5:$E$14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6363984"/>
        <c:axId val="-2116360656"/>
      </c:barChart>
      <c:catAx>
        <c:axId val="-211636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360656"/>
        <c:crosses val="autoZero"/>
        <c:auto val="1"/>
        <c:lblAlgn val="ctr"/>
        <c:lblOffset val="100"/>
        <c:noMultiLvlLbl val="0"/>
      </c:catAx>
      <c:valAx>
        <c:axId val="-211636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36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Assignment 1_StarterBook.xlsx]country.category!PivotTable2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'country.category'!$B$4:$B$5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'country.category'!$A$6:$A$47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'country.category'!$B$6:$B$47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'country.category'!$C$4:$C$5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'country.category'!$A$6:$A$47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'country.category'!$C$6:$C$47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'country.category'!$D$4:$D$5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'country.category'!$A$6:$A$47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'country.category'!$D$6:$D$47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'country.category'!$E$4:$E$5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'country.category'!$A$6:$A$47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'country.category'!$E$6:$E$47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7336656"/>
        <c:axId val="-2117333328"/>
      </c:barChart>
      <c:catAx>
        <c:axId val="-211733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7333328"/>
        <c:crosses val="autoZero"/>
        <c:auto val="1"/>
        <c:lblAlgn val="ctr"/>
        <c:lblOffset val="100"/>
        <c:noMultiLvlLbl val="0"/>
      </c:catAx>
      <c:valAx>
        <c:axId val="-211733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733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'Category.years'!$B$5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'Category.years'!$A$6:$A$17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'Category.years'!$B$6:$B$17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'Category.years'!$C$5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'Category.years'!$A$6:$A$17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'Category.years'!$C$6:$C$17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'Category.years'!$D$5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'Category.years'!$A$6:$A$17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'Category.years'!$D$6:$D$17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72778720"/>
        <c:axId val="-2049818544"/>
      </c:lineChart>
      <c:catAx>
        <c:axId val="-2072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9818544"/>
        <c:crosses val="autoZero"/>
        <c:auto val="1"/>
        <c:lblAlgn val="ctr"/>
        <c:lblOffset val="100"/>
        <c:noMultiLvlLbl val="0"/>
      </c:catAx>
      <c:valAx>
        <c:axId val="-204981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2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15834304"/>
        <c:axId val="-2013967984"/>
      </c:lineChart>
      <c:catAx>
        <c:axId val="-201583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3967984"/>
        <c:crosses val="autoZero"/>
        <c:auto val="1"/>
        <c:lblAlgn val="ctr"/>
        <c:lblOffset val="100"/>
        <c:noMultiLvlLbl val="0"/>
      </c:catAx>
      <c:valAx>
        <c:axId val="-201396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583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460375</xdr:colOff>
      <xdr:row>1</xdr:row>
      <xdr:rowOff>123825</xdr:rowOff>
    </xdr:from>
    <xdr:to>
      <xdr:col>10</xdr:col>
      <xdr:colOff>561975</xdr:colOff>
      <xdr:row>16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5</xdr:row>
      <xdr:rowOff>95250</xdr:rowOff>
    </xdr:from>
    <xdr:to>
      <xdr:col>10</xdr:col>
      <xdr:colOff>771525</xdr:colOff>
      <xdr:row>20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8</xdr:row>
      <xdr:rowOff>82550</xdr:rowOff>
    </xdr:from>
    <xdr:to>
      <xdr:col>8</xdr:col>
      <xdr:colOff>787400</xdr:colOff>
      <xdr:row>22</xdr:row>
      <xdr:rowOff>158750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254000</xdr:colOff>
      <xdr:row>14</xdr:row>
      <xdr:rowOff>120650</xdr:rowOff>
    </xdr:from>
    <xdr:to>
      <xdr:col>7</xdr:col>
      <xdr:colOff>139700</xdr:colOff>
      <xdr:row>29</xdr:row>
      <xdr:rowOff>6350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48.902806134261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49.96669814815" createdVersion="4" refreshedVersion="4" minRefreshableVersion="3" recordCount="4114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164">
      <sharedItems containsSemiMixedTypes="0" containsNonDate="0" containsDate="1" containsString="0" minDate="2009-05-17T00:00:00" maxDate="2017-03-16T00:00:00" count="1581">
        <d v="2015-06-22T00:00:00"/>
        <d v="2017-01-31T00:00:00"/>
        <d v="2016-02-05T00:00:00"/>
        <d v="2014-07-08T00:00:00"/>
        <d v="2015-11-19T00:00:00"/>
        <d v="2016-07-12T00:00:00"/>
        <d v="2014-06-04T00:00:00"/>
        <d v="2016-05-26T00:00:00"/>
        <d v="2016-04-08T00:00:00"/>
        <d v="2016-03-18T00:00:00"/>
        <d v="2014-05-21T00:00:00"/>
        <d v="2016-07-21T00:00:00"/>
        <d v="2014-06-01T00:00:00"/>
        <d v="2016-05-18T00:00:00"/>
        <d v="2014-06-18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10T00:00:00"/>
        <d v="2014-10-17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2T00:00:00"/>
        <d v="2014-08-23T00:00:00"/>
        <d v="2016-03-28T00:00:00"/>
        <d v="2015-11-15T00:00:00"/>
        <d v="2014-10-20T00:00:00"/>
        <d v="2015-01-29T00:00:00"/>
        <d v="2015-09-24T00:00:00"/>
        <d v="2014-12-22T00:00:00"/>
        <d v="2015-07-11T00:00:00"/>
        <d v="2014-06-17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8T00:00:00"/>
        <d v="2014-07-15T00:00:00"/>
        <d v="2016-06-18T00:00:00"/>
        <d v="2012-06-15T00:00:00"/>
        <d v="2014-01-24T00:00:00"/>
        <d v="2011-08-31T00:00:00"/>
        <d v="2011-07-06T00:00:00"/>
        <d v="2012-03-29T00:00:00"/>
        <d v="2012-10-26T00:00:00"/>
        <d v="2011-02-13T00:00:00"/>
        <d v="2015-12-22T00:00:00"/>
        <d v="2013-03-24T00:00:00"/>
        <d v="2011-10-28T00:00:00"/>
        <d v="2016-08-22T00:00:00"/>
        <d v="2014-03-26T00:00:00"/>
        <d v="2013-11-05T00:00:00"/>
        <d v="2012-07-10T00:00:00"/>
        <d v="2011-09-09T00:00:00"/>
        <d v="2015-02-07T00:00:00"/>
        <d v="2011-04-15T00:00:00"/>
        <d v="2011-08-24T00:00:00"/>
        <d v="2015-10-14T00:00:00"/>
        <d v="2010-05-24T00:00:00"/>
        <d v="2014-05-27T00:00:00"/>
        <d v="2013-05-08T00:00:00"/>
        <d v="2011-06-12T00:00:00"/>
        <d v="2011-03-17T00:00:00"/>
        <d v="2016-12-17T00:00:00"/>
        <d v="2012-06-05T00:00:00"/>
        <d v="2014-03-18T00:00:00"/>
        <d v="2012-01-27T00:00:00"/>
        <d v="2010-05-26T00:00:00"/>
        <d v="2012-11-01T00:00:00"/>
        <d v="2013-12-23T00:00:00"/>
        <d v="2012-10-15T00:00:00"/>
        <d v="2012-12-31T00:00:00"/>
        <d v="2010-11-23T00:00:00"/>
        <d v="2014-02-12T00:00:00"/>
        <d v="2011-03-10T00:00:00"/>
        <d v="2016-04-25T00:00:00"/>
        <d v="2012-03-19T00:00:00"/>
        <d v="2011-04-02T00:00:00"/>
        <d v="2013-04-01T00:00:00"/>
        <d v="2011-01-27T00:00:00"/>
        <d v="2013-10-10T00:00:00"/>
        <d v="2015-05-01T00:00:00"/>
        <d v="2014-03-20T00:00:00"/>
        <d v="2011-07-29T00:00:00"/>
        <d v="2011-11-14T00:00:00"/>
        <d v="2012-01-10T00:00:00"/>
        <d v="2011-02-21T00:00:00"/>
        <d v="2010-03-11T00:00:00"/>
        <d v="2011-06-29T00:00:00"/>
        <d v="2011-07-15T00:00:00"/>
        <d v="2016-09-03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8T00:00:00"/>
        <d v="2015-04-16T00:00:00"/>
        <d v="2014-10-26T00:00:00"/>
        <d v="2016-07-08T00:00:00"/>
        <d v="2015-02-12T00:00:00"/>
        <d v="2016-11-19T00:00:00"/>
        <d v="2014-11-26T00:00:00"/>
        <d v="2016-01-28T00:00:00"/>
        <d v="2014-11-25T00:00:00"/>
        <d v="2015-03-27T00:00:00"/>
        <d v="2015-04-19T00:00:00"/>
        <d v="2014-08-24T00:00:00"/>
        <d v="2014-10-21T00:00:00"/>
        <d v="2015-04-21T00:00:00"/>
        <d v="2015-06-13T00:00:00"/>
        <d v="2016-01-27T00:00:00"/>
        <d v="2016-05-24T00:00:00"/>
        <d v="2015-06-16T00:00:00"/>
        <d v="2014-06-02T00:00:00"/>
        <d v="2015-08-27T00:00:00"/>
        <d v="2015-12-13T00:00:00"/>
        <d v="2015-06-05T00:00:00"/>
        <d v="2015-02-17T00:00:00"/>
        <d v="2014-09-18T00:00:00"/>
        <d v="2015-07-31T00:00:00"/>
        <d v="2016-06-13T00:00:00"/>
        <d v="2015-03-09T00:00:00"/>
        <d v="2014-08-04T00:00:00"/>
        <d v="2015-07-06T00:00:00"/>
        <d v="2015-03-07T00:00:00"/>
        <d v="2015-10-27T00:00:00"/>
        <d v="2016-02-03T00:00:00"/>
        <d v="2015-05-23T00:00:00"/>
        <d v="2016-12-08T00:00:00"/>
        <d v="2014-10-27T00:00:00"/>
        <d v="2014-07-05T00:00:00"/>
        <d v="2016-07-19T00:00:00"/>
        <d v="2017-02-01T00:00:00"/>
        <d v="2015-06-27T00:00:00"/>
        <d v="2014-08-06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2T00:00:00"/>
        <d v="2014-08-16T00:00:00"/>
        <d v="2015-01-19T00:00:00"/>
        <d v="2015-09-08T00:00:00"/>
        <d v="2014-11-30T00:00:00"/>
        <d v="2015-09-01T00:00:00"/>
        <d v="2016-07-16T00:00:00"/>
        <d v="2014-12-05T00:00:00"/>
        <d v="2014-11-16T00:00:00"/>
        <d v="2015-06-10T00:00:00"/>
        <d v="2015-09-02T00:00:00"/>
        <d v="2015-08-20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2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05-12T00:00:00"/>
        <d v="2015-11-13T00:00:00"/>
        <d v="2016-01-08T00:00:00"/>
        <d v="2016-12-09T00:00:00"/>
        <d v="2015-10-20T00:00:00"/>
        <d v="2013-03-21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9T00:00:00"/>
        <d v="2010-06-01T00:00:00"/>
        <d v="2012-04-18T00:00:00"/>
        <d v="2011-01-12T00:00:00"/>
        <d v="2012-08-28T00:00:00"/>
        <d v="2012-04-11T00:00:00"/>
        <d v="2010-03-30T00:00:00"/>
        <d v="2010-01-27T00:00:00"/>
        <d v="2014-05-26T00:00:00"/>
        <d v="2011-09-23T00:00:00"/>
        <d v="2017-01-23T00:00:00"/>
        <d v="2011-04-04T00:00:00"/>
        <d v="2010-02-26T00:00:00"/>
        <d v="2011-06-03T00:00:00"/>
        <d v="2012-03-01T00:00:00"/>
        <d v="2012-10-11T00:00:00"/>
        <d v="2012-02-28T00:00:00"/>
        <d v="2015-04-23T00:00:00"/>
        <d v="2012-09-12T00:00:00"/>
        <d v="2017-01-24T00:00:00"/>
        <d v="2014-04-15T00:00:00"/>
        <d v="2009-05-17T00:00:00"/>
        <d v="2010-01-16T00:00:00"/>
        <d v="2011-05-12T00:00:00"/>
        <d v="2011-12-27T00:00:00"/>
        <d v="2013-08-20T00:00:00"/>
        <d v="2013-02-08T00:00:00"/>
        <d v="2012-10-02T00:00:00"/>
        <d v="2012-05-22T00:00:00"/>
        <d v="2013-10-03T00:00:00"/>
        <d v="2010-12-14T00:00:00"/>
        <d v="2013-04-12T00:00:00"/>
        <d v="2011-09-26T00:00:00"/>
        <d v="2010-06-14T00:00:00"/>
        <d v="2013-09-02T00:00:00"/>
        <d v="2012-08-13T00:00:00"/>
        <d v="2014-03-11T00:00:00"/>
        <d v="2010-10-18T00:00:00"/>
        <d v="2011-03-24T00:00:00"/>
        <d v="2013-02-07T00:00:00"/>
        <d v="2012-01-25T00:00:00"/>
        <d v="2012-05-03T00:00:00"/>
        <d v="2012-07-24T00:00:00"/>
        <d v="2012-02-09T00:00:00"/>
        <d v="2013-02-28T00:00:00"/>
        <d v="2013-01-08T00:00:00"/>
        <d v="2011-01-24T00:00:00"/>
        <d v="2011-10-05T00:00:00"/>
        <d v="2011-11-21T00:00:00"/>
        <d v="2013-03-15T00:00:00"/>
        <d v="2010-06-28T00:00:00"/>
        <d v="2013-01-30T00:00:00"/>
        <d v="2012-07-23T00:00:00"/>
        <d v="2014-11-07T00:00:00"/>
        <d v="2013-11-11T00:00:00"/>
        <d v="2013-02-25T00:00:00"/>
        <d v="2009-11-06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4T00:00:00"/>
        <d v="2016-02-27T00:00:00"/>
        <d v="2014-09-08T00:00:00"/>
        <d v="2014-10-31T00:00:00"/>
        <d v="2016-02-15T00:00:00"/>
        <d v="2015-03-15T00:00:00"/>
        <d v="2014-10-23T00:00:00"/>
        <d v="2015-06-08T00:00:00"/>
        <d v="2014-10-24T00:00:00"/>
        <d v="2014-07-17T00:00:00"/>
        <d v="2010-03-18T00:00:00"/>
        <d v="2014-01-29T00:00:00"/>
        <d v="2012-04-20T00:00:00"/>
        <d v="2013-03-22T00:00:00"/>
        <d v="2015-02-08T00:00:00"/>
        <d v="2011-12-16T00:00:00"/>
        <d v="2016-12-07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6T00:00:00"/>
        <d v="2014-12-07T00:00:00"/>
        <d v="2014-10-22T00:00:00"/>
        <d v="2015-07-26T00:00:00"/>
        <d v="2016-06-28T00:00:00"/>
        <d v="2014-02-04T00:00:00"/>
        <d v="2015-04-18T00:00:00"/>
        <d v="2011-11-18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4-05T00:00:00"/>
        <d v="2011-09-20T00:00:00"/>
        <d v="2013-09-26T00:00:00"/>
        <d v="2016-06-22T00:00:00"/>
        <d v="2013-11-20T00:00:00"/>
        <d v="2012-07-09T00:00:00"/>
        <d v="2012-06-19T00:00:00"/>
        <d v="2013-09-12T00:00:00"/>
        <d v="2014-01-09T00:00:00"/>
        <d v="2013-03-27T00:00:00"/>
        <d v="2015-06-23T00:00:00"/>
        <d v="2013-04-30T00:00:00"/>
        <d v="2014-08-12T00:00:00"/>
        <d v="2013-05-06T00:00:00"/>
        <d v="2012-01-26T00:00:00"/>
        <d v="2015-09-28T00:00:00"/>
        <d v="2016-01-31T00:00:00"/>
        <d v="2015-10-08T00:00:00"/>
        <d v="2009-09-14T00:00:00"/>
        <d v="2013-08-27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5-10-19T00:00:00"/>
        <d v="2014-10-07T00:00:00"/>
        <d v="2016-02-23T00:00:00"/>
        <d v="2015-01-20T00:00:00"/>
        <d v="2014-01-11T00:00:00"/>
        <d v="2011-12-17T00:00:00"/>
        <d v="2015-05-06T00:00:00"/>
        <d v="2015-02-02T00:00:00"/>
        <d v="2013-02-26T00:00:00"/>
        <d v="2014-04-24T00:00:00"/>
        <d v="2013-09-17T00:00:00"/>
        <d v="2014-01-15T00:00:00"/>
        <d v="2013-12-26T00:00:00"/>
        <d v="2015-04-13T00:00:00"/>
        <d v="2015-02-03T00:00:00"/>
        <d v="2012-03-03T00:00:00"/>
        <d v="2013-09-30T00:00:00"/>
        <d v="2013-04-14T00:00:00"/>
        <d v="2011-09-14T00:00:00"/>
        <d v="2014-04-30T00:00:00"/>
        <d v="2013-05-13T00:00:00"/>
        <d v="2011-06-11T00:00:00"/>
        <d v="2011-07-26T00:00:00"/>
        <d v="2016-04-28T00:00:00"/>
        <d v="2014-06-11T00:00:00"/>
        <d v="2012-08-08T00:00:00"/>
        <d v="2012-08-14T00:00:00"/>
        <d v="2012-05-12T00:00:00"/>
        <d v="2014-07-07T00:00:00"/>
        <d v="2013-11-27T00:00:00"/>
        <d v="2014-03-05T00:00:00"/>
        <d v="2014-07-24T00:00:00"/>
        <d v="2017-01-18T00:00:00"/>
        <d v="2015-04-06T00:00:00"/>
        <d v="2014-04-28T00:00:00"/>
        <d v="2015-03-02T00:00:00"/>
        <d v="2013-07-10T00:00:00"/>
        <d v="2012-09-10T00:00:00"/>
        <d v="2012-11-30T00:00:00"/>
        <d v="2015-09-25T00:00:00"/>
        <d v="2013-04-17T00:00:00"/>
        <d v="2014-05-02T00:00:00"/>
        <d v="2016-10-26T00:00:00"/>
        <d v="2016-12-10T00:00:00"/>
        <d v="2011-12-05T00:00:00"/>
        <d v="2015-12-28T00:00:00"/>
        <d v="2016-08-14T00:00:00"/>
        <d v="2014-06-09T00:00:00"/>
        <d v="2013-12-12T00:00:00"/>
        <d v="2014-11-02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7T00:00:00"/>
        <d v="2015-05-29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6-10-03T00:00:00"/>
        <d v="2016-03-01T00:00:00"/>
        <d v="2016-05-02T00:00:00"/>
        <d v="2014-07-30T00:00:00"/>
        <d v="2015-07-07T00:00:00"/>
        <d v="2015-05-31T00:00:00"/>
        <d v="2016-12-21T00:00:00"/>
        <d v="2015-06-02T00:00:00"/>
        <d v="2016-11-02T00:00:00"/>
        <d v="2015-09-23T00:00:00"/>
        <d v="2015-06-24T00:00:00"/>
        <d v="2015-10-05T00:00:00"/>
        <d v="2016-06-14T00:00:00"/>
        <d v="2015-09-29T00:00:00"/>
        <d v="2016-03-04T00:00:00"/>
        <d v="2014-10-02T00:00:00"/>
        <d v="2016-06-04T00:00:00"/>
        <d v="2015-10-06T00:00:00"/>
        <d v="2016-01-11T00:00:00"/>
        <d v="2015-06-18T00:00:00"/>
        <d v="2014-10-15T00:00:00"/>
        <d v="2014-09-19T00:00:00"/>
        <d v="2016-05-13T00:00:00"/>
        <d v="2015-12-07T00:00:00"/>
        <d v="2015-02-22T00:00:00"/>
        <d v="2014-11-17T00:00:00"/>
        <d v="2015-09-21T00:00:00"/>
        <d v="2016-11-18T00:00:00"/>
        <d v="2015-01-18T00:00:00"/>
        <d v="2016-02-11T00:00:00"/>
        <d v="2014-12-02T00:00:00"/>
        <d v="2015-12-10T00:00:00"/>
        <d v="2015-12-02T00:00:00"/>
        <d v="2016-01-19T00:00:00"/>
        <d v="2014-11-20T00:00:00"/>
        <d v="2016-09-19T00:00:00"/>
        <d v="2015-05-14T00:00:00"/>
        <d v="2016-03-21T00:00:00"/>
        <d v="2016-08-23T00:00:00"/>
        <d v="2015-07-03T00:00:00"/>
        <d v="2015-02-20T00:00:00"/>
        <d v="2015-02-14T00:00:00"/>
        <d v="2015-01-16T00:00:00"/>
        <d v="2015-03-17T00:00:00"/>
        <d v="2016-09-18T00:00:00"/>
        <d v="2014-11-03T00:00:00"/>
        <d v="2016-03-17T00:00:00"/>
        <d v="2015-03-20T00:00:00"/>
        <d v="2016-06-24T00:00:00"/>
        <d v="2014-11-05T00:00:00"/>
        <d v="2015-03-10T00:00:00"/>
        <d v="2015-05-19T00:00:00"/>
        <d v="2014-07-29T00:00:00"/>
        <d v="2015-07-09T00:00:00"/>
        <d v="2015-04-08T00:00:00"/>
        <d v="2015-10-23T00:00:00"/>
        <d v="2015-05-16T00:00:00"/>
        <d v="2015-10-30T00:00:00"/>
        <d v="2015-03-23T00:00:00"/>
        <d v="2015-11-20T00:00:00"/>
        <d v="2016-08-03T00:00:00"/>
        <d v="2015-08-31T00:00:00"/>
        <d v="2016-05-25T00:00:00"/>
        <d v="2015-08-26T00:00:00"/>
        <d v="2017-01-26T00:00:00"/>
        <d v="2015-03-24T00:00:00"/>
        <d v="2015-11-09T00:00:00"/>
        <d v="2014-09-26T00:00:00"/>
        <d v="2014-07-11T00:00:00"/>
        <d v="2016-06-07T00:00:00"/>
        <d v="2016-06-11T00:00:00"/>
        <d v="2015-04-28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3T00:00:00"/>
        <d v="2015-05-07T00:00:00"/>
        <d v="2017-01-27T00:00:00"/>
        <d v="2014-08-14T00:00:00"/>
        <d v="2016-11-09T00:00:00"/>
        <d v="2015-07-14T00:00:00"/>
        <d v="2014-09-16T00:00:00"/>
        <d v="2016-07-13T00:00:00"/>
        <d v="2014-07-12T00:00:00"/>
        <d v="2014-09-09T00:00:00"/>
        <d v="2014-08-26T00:00:00"/>
        <d v="2014-11-13T00:00:00"/>
        <d v="2016-11-01T00:00:00"/>
        <d v="2015-02-10T00:00:00"/>
        <d v="2015-07-24T00:00:00"/>
        <d v="2014-10-10T00:00:00"/>
        <d v="2016-09-23T00:00:00"/>
        <d v="2014-12-17T00:00:00"/>
        <d v="2015-03-14T00:00:00"/>
        <d v="2016-11-14T00:00:00"/>
        <d v="2014-07-18T00:00:00"/>
        <d v="2016-05-16T00:00:00"/>
        <d v="2014-12-11T00:00:00"/>
        <d v="2014-12-01T00:00:00"/>
        <d v="2015-01-08T00:00:00"/>
        <d v="2016-05-14T00:00:00"/>
        <d v="2016-04-21T00:00:00"/>
        <d v="2014-08-13T00:00:00"/>
        <d v="2016-09-26T00:00:00"/>
        <d v="2017-02-12T00:00:00"/>
        <d v="2016-09-21T00:00:00"/>
        <d v="2014-06-19T00:00:00"/>
        <d v="2015-07-04T00:00:00"/>
        <d v="2015-09-15T00:00:00"/>
        <d v="2016-07-28T00:00:00"/>
        <d v="2015-06-03T00:00:00"/>
        <d v="2016-11-22T00:00:00"/>
        <d v="2015-03-31T00:00:00"/>
        <d v="2017-01-02T00:00:00"/>
        <d v="2014-10-01T00:00:00"/>
        <d v="2014-06-25T00:00:00"/>
        <d v="2014-08-15T00:00:00"/>
        <d v="2013-10-16T00:00:00"/>
        <d v="2016-12-11T00:00:00"/>
        <d v="2014-06-23T00:00:00"/>
        <d v="2016-10-25T00:00:00"/>
        <d v="2016-12-22T00:00:00"/>
        <d v="2016-11-04T00:00:00"/>
        <d v="2016-12-30T00:00:00"/>
        <d v="2015-09-26T00:00:00"/>
        <d v="2014-10-28T00:00:00"/>
        <d v="2017-01-17T00:00:00"/>
        <d v="2016-02-09T00:00:00"/>
        <d v="2012-01-01T00:00:00"/>
        <d v="2012-03-09T00:00:00"/>
        <d v="2011-05-31T00:00:00"/>
        <d v="2013-03-13T00:00:00"/>
        <d v="2012-12-04T00:00:00"/>
        <d v="2011-07-07T00:00:00"/>
        <d v="2012-07-21T00:00:00"/>
        <d v="2011-11-07T00:00:00"/>
        <d v="2011-12-02T00:00:00"/>
        <d v="2013-07-31T00:00:00"/>
        <d v="2013-11-01T00:00:00"/>
        <d v="2014-01-28T00:00:00"/>
        <d v="2014-07-09T00:00:00"/>
        <d v="2015-06-07T00:00:00"/>
        <d v="2014-02-19T00:00:00"/>
        <d v="2012-11-13T00:00:00"/>
        <d v="2013-04-03T00:00:00"/>
        <d v="2012-09-05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2T00:00:00"/>
        <d v="2010-09-08T00:00:00"/>
        <d v="2016-10-27T00:00:00"/>
        <d v="2014-01-03T00:00:00"/>
        <d v="2016-11-16T00:00:00"/>
        <d v="2013-07-16T00:00:00"/>
        <d v="2015-08-11T00:00:00"/>
        <d v="2015-01-17T00:00:00"/>
        <d v="2013-11-16T00:00:00"/>
        <d v="2013-11-26T00:00:00"/>
        <d v="2013-01-15T00:00:00"/>
        <d v="2015-12-11T00:00:00"/>
        <d v="2009-09-12T00:00:00"/>
        <d v="2011-11-16T00:00:00"/>
        <d v="2015-09-03T00:00:00"/>
        <d v="2014-03-31T00:00:00"/>
        <d v="2010-09-15T00:00:00"/>
        <d v="2011-04-03T00:00:00"/>
        <d v="2013-05-09T00:00:00"/>
        <d v="2012-07-26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08T00:00:00"/>
        <d v="2013-06-17T00:00:00"/>
        <d v="2011-07-12T00:00:00"/>
        <d v="2012-02-24T00:00:00"/>
        <d v="2013-08-16T00:00:00"/>
        <d v="2012-03-28T00:00:00"/>
        <d v="2011-06-01T00:00:00"/>
        <d v="2012-08-02T00:00:00"/>
        <d v="2011-05-02T00:00:00"/>
        <d v="2011-05-27T00:00:00"/>
        <d v="2014-11-19T00:00:00"/>
        <d v="2013-12-20T00:00:00"/>
        <d v="2013-06-18T00:00:00"/>
        <d v="2012-06-20T00:00:00"/>
        <d v="2011-05-16T00:00:00"/>
        <d v="2013-03-08T00:00:00"/>
        <d v="2012-01-17T00:00:00"/>
        <d v="2012-07-30T00:00:00"/>
        <d v="2013-12-11T00:00:00"/>
        <d v="2014-05-09T00:00:00"/>
        <d v="2010-03-13T00:00:00"/>
        <d v="2012-10-04T00:00:00"/>
        <d v="2012-03-05T00:00:00"/>
        <d v="2012-01-19T00:00:00"/>
        <d v="2012-06-13T00:00:00"/>
        <d v="2013-02-20T00:00:00"/>
        <d v="2011-11-22T00:00:00"/>
        <d v="2013-05-28T00:00:00"/>
        <d v="2012-04-06T00:00:00"/>
        <d v="2013-09-07T00:00:00"/>
        <d v="2014-04-01T00:00:00"/>
        <d v="2011-12-18T00:00:00"/>
        <d v="2016-08-25T00:00:00"/>
        <d v="2014-10-11T00:00:00"/>
        <d v="2016-11-21T00:00:00"/>
        <d v="2016-07-27T00:00:00"/>
        <d v="2014-02-24T00:00:00"/>
        <d v="2015-02-16T00:00:00"/>
        <d v="2016-03-23T00:00:00"/>
        <d v="2016-06-01T00:00:00"/>
        <d v="2016-10-13T00:00:00"/>
        <d v="2016-11-28T00:00:00"/>
        <d v="2016-08-27T00:00:00"/>
        <d v="2015-05-04T00:00:00"/>
        <d v="2013-10-23T00:00:00"/>
        <d v="2016-08-17T00:00:00"/>
        <d v="2013-10-12T00:00:00"/>
        <d v="2012-01-13T00:00:00"/>
        <d v="2013-09-24T00:00:00"/>
        <d v="2012-11-17T00:00:00"/>
        <d v="2015-01-21T00:00:00"/>
        <d v="2009-10-02T00:00:00"/>
        <d v="2013-12-08T00:00:00"/>
        <d v="2013-03-09T00:00:00"/>
        <d v="2013-08-02T00:00:00"/>
        <d v="2013-10-30T00:00:00"/>
        <d v="2013-04-04T00:00:00"/>
        <d v="2013-11-19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6T00:00:00"/>
        <d v="2010-09-10T00:00:00"/>
        <d v="2015-08-02T00:00:00"/>
        <d v="2012-10-29T00:00:00"/>
        <d v="2011-12-01T00:00:00"/>
        <d v="2011-04-13T00:00:00"/>
        <d v="2010-04-23T00:00:00"/>
        <d v="2015-12-04T00:00:00"/>
        <d v="2010-11-25T00:00:00"/>
        <d v="2014-02-11T00:00:00"/>
        <d v="2011-08-12T00:00:00"/>
        <d v="2010-06-11T00:00:00"/>
        <d v="2012-06-21T00:00:00"/>
        <d v="2012-10-12T00:00:00"/>
        <d v="2012-04-05T00:00:00"/>
        <d v="2012-01-29T00:00:00"/>
        <d v="2010-09-13T00:00:00"/>
        <d v="2014-11-01T00:00:00"/>
        <d v="2012-11-14T00:00:00"/>
        <d v="2013-10-15T00:00:00"/>
        <d v="2011-10-31T00:00:00"/>
        <d v="2013-01-14T00:00:00"/>
        <d v="2013-10-28T00:00:00"/>
        <d v="2010-06-09T00:00:00"/>
        <d v="2012-09-28T00:00:00"/>
        <d v="2012-03-10T00:00:00"/>
        <d v="2010-05-14T00:00:00"/>
        <d v="2014-02-10T00:00:00"/>
        <d v="2013-02-05T00:00:00"/>
        <d v="2014-03-13T00:00:00"/>
        <d v="2014-04-04T00:00:00"/>
        <d v="2015-12-30T00:00:00"/>
        <d v="2011-12-06T00:00:00"/>
        <d v="2013-10-04T00:00:00"/>
        <d v="2012-08-03T00:00:00"/>
        <d v="2013-05-22T00:00:00"/>
        <d v="2017-01-11T00:00:00"/>
        <d v="2016-01-13T00:00:00"/>
        <d v="2016-10-30T00:00:00"/>
        <d v="2016-03-15T00:00:00"/>
        <d v="2016-12-28T00:00:00"/>
        <d v="2016-08-10T00:00:00"/>
        <d v="2015-12-23T00:00:00"/>
        <d v="2015-12-18T00:00:00"/>
        <d v="2016-04-20T00:00:00"/>
        <d v="2016-10-19T00:00:00"/>
        <d v="2014-12-26T00:00:00"/>
        <d v="2015-02-25T00:00:00"/>
        <d v="2016-10-17T00:00:00"/>
        <d v="2015-03-19T00:00:00"/>
        <d v="2014-12-20T00:00:00"/>
        <d v="2017-01-05T00:00:00"/>
        <d v="2016-01-04T00:00:00"/>
        <d v="2016-09-12T00:00:00"/>
        <d v="2015-07-23T00:00:00"/>
        <d v="2016-09-24T00:00:00"/>
        <d v="2016-09-06T00:00:00"/>
        <d v="2016-02-22T00:00:00"/>
        <d v="2014-07-16T00:00:00"/>
        <d v="2017-01-07T00:00:00"/>
        <d v="2014-08-05T00:00:00"/>
        <d v="2015-09-10T00:00:00"/>
        <d v="2016-02-24T00:00:00"/>
        <d v="2015-06-30T00:00:00"/>
        <d v="2016-01-22T00:00:00"/>
        <d v="2016-01-26T00:00:00"/>
        <d v="2014-10-16T00:00:00"/>
        <d v="2016-09-02T00:00:00"/>
        <d v="2016-07-23T00:00:00"/>
        <d v="2015-02-26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11-04T00:00:00"/>
        <d v="2014-06-27T00:00:00"/>
        <d v="2014-10-29T00:00:00"/>
        <d v="2017-01-14T00:00:00"/>
        <d v="2016-12-16T00:00:00"/>
        <d v="2015-11-17T00:00:00"/>
        <d v="2017-02-14T00:00:00"/>
        <d v="2014-12-04T00:00:00"/>
        <d v="2016-05-20T00:00:00"/>
        <d v="2016-07-10T00:00:00"/>
        <d v="2014-11-12T00:00:00"/>
        <d v="2015-10-12T00:00:00"/>
        <d v="2015-05-03T00:00:00"/>
        <d v="2015-05-21T00:00:00"/>
        <d v="2016-02-26T00:00:00"/>
        <d v="2017-01-20T00:00:00"/>
        <d v="2015-02-09T00:00:00"/>
        <d v="2016-07-04T00:00:00"/>
        <d v="2015-01-12T00:00:00"/>
        <d v="2015-04-25T00:00:00"/>
        <d v="2016-02-18T00:00:00"/>
        <d v="2014-07-31T00:00:00"/>
        <d v="2015-01-07T00:00:00"/>
        <d v="2015-11-11T00:00:00"/>
        <d v="2014-10-06T00:00:00"/>
        <d v="2016-08-16T00:00:00"/>
        <d v="2015-08-15T00:00:00"/>
        <d v="2016-04-23T00:00:00"/>
        <d v="2016-02-06T00:00:00"/>
        <d v="2015-02-11T00:00:00"/>
        <d v="2016-03-03T00:00:00"/>
        <d v="2016-08-01T00:00:00"/>
        <d v="2013-05-23T00:00:00"/>
        <d v="2014-01-22T00:00:00"/>
        <d v="2013-06-20T00:00:00"/>
        <d v="2013-11-21T00:00:00"/>
        <d v="2016-03-11T00:00:00"/>
        <d v="2013-10-25T00:00:00"/>
        <d v="2012-09-11T00:00:00"/>
        <d v="2015-10-18T00:00:00"/>
        <d v="2014-01-06T00:00:00"/>
        <d v="2011-09-16T00:00:00"/>
        <d v="2013-12-05T00:00:00"/>
        <d v="2015-12-15T00:00:00"/>
        <d v="2011-06-07T00:00:00"/>
        <d v="2014-04-11T00:00:00"/>
        <d v="2014-12-29T00:00:00"/>
        <d v="2012-07-11T00:00:00"/>
        <d v="2014-06-03T00:00:00"/>
        <d v="2016-02-13T00:00:00"/>
        <d v="2014-07-25T00:00:00"/>
        <d v="2014-05-16T00:00:00"/>
        <d v="2014-03-25T00:00:00"/>
        <d v="2015-05-27T00:00:00"/>
        <d v="2015-04-29T00:00:00"/>
        <d v="2012-12-07T00:00:00"/>
        <d v="2014-09-03T00:00:00"/>
        <d v="2014-01-21T00:00:00"/>
        <d v="2014-03-14T00:00:00"/>
        <d v="2014-05-12T00:00:00"/>
        <d v="2014-02-22T00:00:00"/>
        <d v="2012-02-13T00:00:00"/>
        <d v="2012-11-07T00:00:00"/>
        <d v="2015-12-09T00:00:00"/>
        <d v="2012-04-10T00:00:00"/>
        <d v="2014-03-06T00:00:00"/>
        <d v="2014-03-24T00:00:00"/>
        <d v="2011-09-13T00:00:00"/>
        <d v="2016-02-12T00:00:00"/>
        <d v="2013-05-16T00:00:00"/>
        <d v="2015-07-27T00:00:00"/>
        <d v="2015-11-24T00:00:00"/>
        <d v="2016-12-02T00:00:00"/>
        <d v="2014-07-01T00:00:00"/>
        <d v="2014-11-15T00:00:00"/>
        <d v="2016-07-07T00:00:00"/>
        <d v="2016-03-24T00:00:00"/>
        <d v="2017-01-01T00:00:00"/>
        <d v="2014-08-03T00:00:00"/>
        <d v="2014-08-20T00:00:00"/>
        <d v="2015-08-08T00:00:00"/>
        <d v="2015-04-15T00:00:00"/>
        <d v="2015-01-25T00:00:00"/>
        <d v="2014-11-09T00:00:00"/>
        <d v="2015-05-30T00:00:00"/>
        <d v="2014-08-25T00:00:00"/>
        <d v="2016-05-19T00:00:00"/>
        <d v="2015-05-26T00:00:00"/>
        <d v="2015-01-23T00:00:00"/>
        <d v="2015-04-30T00:00:00"/>
        <d v="2015-06-15T00:00:00"/>
        <d v="2014-09-15T00:00:00"/>
        <d v="2014-05-22T00:00:00"/>
        <d v="2015-01-30T00:00:00"/>
        <d v="2016-12-24T00:00:00"/>
        <d v="2016-06-08T00:00:00"/>
        <d v="2014-08-01T00:00:00"/>
        <d v="2016-02-19T00:00:00"/>
        <d v="2017-01-12T00:00:00"/>
        <d v="2015-10-21T00:00:00"/>
        <d v="2015-11-18T00:00:00"/>
        <d v="2015-06-06T00:00:00"/>
        <d v="2016-06-15T00:00:00"/>
        <d v="2015-05-28T00:00:00"/>
        <d v="2015-05-08T00:00:00"/>
        <d v="2016-12-27T00:00:00"/>
        <d v="2015-04-10T00:00:00"/>
        <d v="2016-09-20T00:00:00"/>
        <d v="2016-11-06T00:00:00"/>
        <d v="2016-10-11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7-20T00:00:00"/>
        <d v="2012-08-04T00:00:00"/>
        <d v="2011-08-27T00:00:00"/>
        <d v="2011-05-08T00:00:00"/>
        <d v="2014-05-15T00:00:00"/>
        <d v="2011-10-22T00:00:00"/>
        <d v="2013-04-06T00:00:00"/>
        <d v="2014-05-08T00:00:00"/>
        <d v="2012-06-07T00:00:00"/>
        <d v="2014-07-23T00:00:00"/>
        <d v="2010-11-05T00:00:00"/>
        <d v="2013-08-01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0-12-01T00:00:00"/>
        <d v="2013-07-08T00:00:00"/>
        <d v="2013-11-08T00:00:00"/>
        <d v="2013-02-15T00:00:00"/>
        <d v="2015-02-04T00:00:00"/>
        <d v="2015-03-01T00:00:00"/>
        <d v="2016-03-29T00:00:00"/>
        <d v="2015-06-14T00:00:00"/>
        <d v="2016-07-15T00:00:00"/>
        <d v="2016-01-18T00:00:00"/>
        <d v="2016-02-02T00:00:00"/>
        <d v="2016-01-24T00:00:00"/>
        <d v="2016-05-30T00:00:00"/>
        <d v="2014-12-12T00:00:00"/>
        <d v="2014-06-26T00:00:00"/>
        <d v="2016-12-01T00:00:00"/>
        <d v="2016-03-22T00:00:00"/>
        <d v="2016-09-13T00:00:00"/>
        <d v="2016-11-30T00:00:00"/>
        <d v="2016-07-18T00:00:00"/>
        <d v="2014-06-16T00:00:00"/>
        <d v="2016-02-10T00:00:00"/>
        <d v="2015-11-05T00:00:00"/>
        <d v="2015-06-17T00:00:00"/>
        <d v="2016-06-21T00:00:00"/>
        <d v="2015-02-05T00:00:00"/>
        <d v="2015-11-26T00:00:00"/>
        <d v="2013-02-04T00:00:00"/>
        <d v="2016-05-12T00:00:00"/>
        <d v="2012-10-31T00:00:00"/>
        <d v="2013-06-05T00:00:00"/>
        <d v="2011-05-26T00:00:00"/>
        <d v="2011-05-05T00:00:00"/>
        <d v="2012-07-05T00:00:00"/>
        <d v="2013-07-09T00:00:00"/>
        <d v="2014-11-08T00:00:00"/>
        <d v="2014-10-12T00:00:00"/>
        <d v="2015-05-22T00:00:00"/>
        <d v="2014-03-12T00:00:00"/>
        <d v="2013-10-01T00:00:00"/>
        <d v="2012-06-12T00:00:00"/>
        <d v="2016-11-03T00:00:00"/>
        <d v="2016-07-17T00:00:00"/>
        <d v="2015-05-17T00:00:00"/>
        <d v="2016-11-29T00:00:00"/>
        <d v="2016-12-03T00:00:00"/>
        <d v="2015-05-02T00:00:00"/>
        <d v="2016-07-14T00:00:00"/>
        <d v="2016-02-01T00:00:00"/>
        <d v="2016-07-02T00:00:00"/>
        <d v="2016-12-15T00:00:00"/>
        <d v="2015-01-14T00:00:00"/>
        <d v="2016-09-27T00:00:00"/>
        <d v="2014-09-07T00:00:00"/>
        <d v="2016-05-08T00:00:00"/>
        <d v="2013-05-05T00:00:00"/>
        <d v="2013-06-26T00:00:00"/>
        <d v="2015-01-09T00:00:00"/>
        <d v="2016-12-04T00:00:00"/>
        <d v="2015-10-22T00:00:00"/>
        <d v="2015-08-16T00:00:00"/>
        <d v="2016-09-09T00:00:00"/>
        <d v="2016-06-03T00:00:00"/>
        <d v="2015-06-25T00:00:00"/>
        <d v="2016-08-19T00:00:00"/>
        <d v="2015-03-11T00:00:00"/>
        <d v="2014-11-18T00:00:00"/>
        <d v="2015-05-18T00:00:00"/>
        <d v="2015-09-11T00:00:00"/>
        <d v="2014-06-06T00:00:00"/>
        <d v="2016-04-26T00:00:00"/>
        <d v="2015-05-15T00:00:00"/>
        <d v="2016-01-21T00:00:00"/>
        <d v="2014-10-19T00:00:00"/>
        <d v="2014-06-28T00:00:00"/>
        <d v="2017-03-01T00:00:00"/>
        <d v="2016-04-03T00:00:00"/>
        <d v="2015-11-04T00:00:00"/>
        <d v="2014-10-03T00:00:00"/>
        <d v="2013-03-11T00:00:00"/>
        <d v="2013-02-21T00:00:00"/>
        <d v="2013-01-17T00:00:00"/>
        <d v="2012-02-20T00:00:00"/>
        <d v="2013-01-16T00:00:00"/>
        <d v="2013-09-16T00:00:00"/>
        <d v="2011-08-11T00:00:00"/>
        <d v="2011-10-24T00:00:00"/>
        <d v="2012-08-15T00:00:00"/>
        <d v="2016-06-27T00:00:00"/>
        <d v="2012-05-24T00:00:00"/>
        <d v="2016-07-03T00:00:00"/>
        <d v="2013-12-06T00:00:00"/>
        <d v="2012-10-16T00:00:00"/>
        <d v="2013-09-03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7-01-16T00:00:00"/>
        <d v="2015-08-18T00:00:00"/>
        <d v="2014-05-23T00:00:00"/>
        <d v="2016-05-03T00:00:00"/>
        <d v="2014-11-21T00:00:00"/>
        <d v="2017-01-21T00:00:00"/>
        <d v="2016-03-14T00:00:00"/>
        <d v="2016-04-24T00:00:00"/>
        <d v="2015-07-28T00:00:00"/>
        <d v="2014-12-08T00:00:00"/>
        <d v="2014-07-19T00:00:00"/>
        <d v="2017-02-16T00:00:00"/>
        <d v="2015-10-04T00:00:00"/>
        <d v="2016-04-12T00:00:00"/>
        <d v="2015-04-27T00:00:00"/>
        <d v="2014-09-10T00:00:00"/>
        <d v="2015-08-03T00:00:00"/>
        <d v="2015-08-25T00:00:00"/>
        <d v="2009-09-23T00:00:00"/>
        <d v="2014-01-13T00:00:00"/>
        <d v="2011-05-09T00:00:00"/>
        <d v="2014-02-01T00:00:00"/>
        <d v="2013-04-25T00:00:00"/>
        <d v="2015-05-20T00:00:00"/>
        <d v="2016-02-04T00:00:00"/>
        <d v="2017-02-20T00:00:00"/>
        <d v="2015-01-13T00:00:00"/>
        <d v="2012-05-25T00:00:00"/>
        <d v="2010-08-09T00:00:00"/>
        <d v="2013-07-26T00:00:00"/>
        <d v="2015-08-30T00:00:00"/>
        <d v="2014-05-20T00:00:00"/>
        <d v="2015-03-06T00:00:00"/>
        <d v="2015-01-01T00:00:00"/>
        <d v="2015-08-24T00:00:00"/>
        <d v="2011-09-02T00:00:00"/>
        <d v="2011-11-29T00:00:00"/>
        <d v="2012-02-06T00:00:00"/>
        <d v="2011-07-23T00:00:00"/>
        <d v="2010-12-24T00:00:00"/>
        <d v="2013-11-29T00:00:00"/>
        <d v="2011-09-10T00:00:00"/>
        <d v="2012-11-15T00:00:00"/>
        <d v="2012-12-03T00:00:00"/>
        <d v="2011-10-29T00:00:00"/>
        <d v="2013-09-29T00:00:00"/>
        <d v="2013-01-27T00:00:00"/>
        <d v="2013-02-16T00:00:00"/>
        <d v="2012-04-04T00:00:00"/>
        <d v="2013-06-28T00:00:00"/>
        <d v="2012-10-23T00:00:00"/>
        <d v="2011-12-19T00:00:00"/>
        <d v="2011-04-25T00:00:00"/>
        <d v="2011-04-30T00:00:00"/>
        <d v="2009-11-05T00:00:00"/>
        <d v="2012-02-02T00:00:00"/>
        <d v="2011-05-25T00:00:00"/>
        <d v="2012-08-25T00:00:00"/>
        <d v="2012-09-23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1-01T00:00:00"/>
        <d v="2015-01-02T00:00:00"/>
        <d v="2011-01-21T00:00:00"/>
        <d v="2010-05-15T00:00:00"/>
        <d v="2012-05-05T00:00:00"/>
        <d v="2017-02-08T00:00:00"/>
        <d v="2017-02-13T00:00:00"/>
        <d v="2017-03-14T00:00:00"/>
        <d v="2017-02-17T00:00:00"/>
        <d v="2017-02-22T00:00:00"/>
        <d v="2017-02-26T00:00:00"/>
        <d v="2017-03-08T00:00:00"/>
        <d v="2017-03-10T00:00:00"/>
        <d v="2017-03-07T00:00:00"/>
        <d v="2017-03-09T00:00:00"/>
        <d v="2017-02-25T00:00:00"/>
        <d v="2017-03-02T00:00:00"/>
        <d v="2017-03-11T00:00:00"/>
        <d v="2017-03-12T00:00:00"/>
        <d v="2015-02-28T00:00:00"/>
        <d v="2015-08-29T00:00:00"/>
        <d v="2015-04-01T00:00:00"/>
        <d v="2016-03-31T00:00:00"/>
        <d v="2014-09-30T00:00:00"/>
        <d v="2016-04-11T00:00:00"/>
        <d v="2014-09-02T00:00:00"/>
        <d v="2016-03-06T00:00:00"/>
        <d v="2015-04-26T00:00:00"/>
        <d v="2016-12-06T00:00:00"/>
        <d v="2015-01-22T00:00:00"/>
        <d v="2016-03-25T00:00:00"/>
        <d v="2016-09-14T00:00:00"/>
        <d v="2016-02-20T00:00:00"/>
        <d v="2015-09-05T00:00:00"/>
        <d v="2016-07-20T00:00:00"/>
        <d v="2016-05-15T00:00:00"/>
        <d v="2014-07-14T00:00:00"/>
        <d v="2014-07-04T00:00:00"/>
        <d v="2014-12-14T00:00:00"/>
        <d v="2014-10-18T00:00:00"/>
        <d v="2016-08-15T00:00:00"/>
        <d v="2014-12-30T00:00:00"/>
        <d v="2015-01-06T00:00:00"/>
        <d v="2015-12-06T00:00:00"/>
        <d v="2016-09-10T00:00:00"/>
        <d v="2015-06-04T00:00:00"/>
        <d v="2014-08-29T00:00:00"/>
        <d v="2014-08-09T00:00:00"/>
        <d v="2014-06-30T00:00:00"/>
        <d v="2012-01-18T00:00:00"/>
        <d v="2012-09-24T00:00:00"/>
        <d v="2013-12-18T00:00:00"/>
        <d v="2010-12-04T00:00:00"/>
        <d v="2014-01-25T00:00:00"/>
        <d v="2011-02-02T00:00:00"/>
        <d v="2013-01-31T00:00:00"/>
        <d v="2013-04-18T00:00:00"/>
        <d v="2011-05-03T00:00:00"/>
        <d v="2016-06-02T00:00:00"/>
        <d v="2011-05-28T00:00:00"/>
        <d v="2012-09-17T00:00:00"/>
        <d v="2014-06-10T00:00:00"/>
        <d v="2015-03-18T00:00:00"/>
        <d v="2012-09-25T00:00:00"/>
        <d v="2013-04-24T00:00:00"/>
        <d v="2013-11-22T00:00:00"/>
        <d v="2011-10-17T00:00:00"/>
        <d v="2011-08-23T00:00:00"/>
        <d v="2014-01-16T00:00:00"/>
        <d v="2014-12-27T00:00:00"/>
        <d v="2016-10-02T00:00:00"/>
        <d v="2014-05-17T00:00:00"/>
        <d v="2015-01-31T00:00:00"/>
        <d v="2014-10-13T00:00:00"/>
        <d v="2010-05-01T00:00:00"/>
        <d v="2010-06-06T00:00:00"/>
        <d v="2011-03-30T00:00:00"/>
        <d v="2012-01-12T00:00:00"/>
        <d v="2015-09-20T00:00:00"/>
        <d v="2012-09-08T00:00:00"/>
        <d v="2015-04-22T00:00:00"/>
        <d v="2014-08-08T00:00:00"/>
        <d v="2015-09-17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4T00:00:00"/>
        <d v="2012-01-03T00:00:00"/>
        <d v="2014-08-28T00:00:00"/>
        <d v="2011-11-05T00:00:00"/>
        <d v="2013-06-01T00:00:00"/>
        <d v="2011-05-07T00:00:00"/>
        <d v="2009-10-16T00:00:00"/>
        <d v="2011-03-22T00:00:00"/>
        <d v="2016-10-08T00:00:00"/>
        <d v="2016-01-25T00:00:00"/>
        <d v="2012-04-21T00:00:00"/>
        <d v="2012-08-27T00:00:00"/>
        <d v="2014-04-13T00:00:00"/>
        <d v="2011-12-21T00:00:00"/>
        <d v="2016-07-06T00:00:00"/>
        <d v="2013-02-19T00:00:00"/>
        <d v="2012-10-19T00:00:00"/>
        <d v="2013-06-13T00:00:00"/>
        <d v="2015-11-03T00:00:00"/>
        <d v="2015-10-13T00:00:00"/>
        <d v="2015-07-21T00:00:00"/>
        <d v="2016-11-11T00:00:00"/>
        <d v="2016-01-29T00:00:00"/>
        <d v="2015-06-12T00:00:00"/>
        <d v="2015-11-21T00:00:00"/>
        <d v="2015-06-26T00:00:00"/>
        <d v="2014-07-27T00:00:00"/>
        <d v="2010-06-18T00:00:00"/>
        <d v="2011-08-06T00:00:00"/>
        <d v="2016-10-18T00:00:00"/>
        <d v="2016-05-09T00:00:00"/>
        <d v="2011-08-10T00:00:00"/>
        <d v="2012-02-22T00:00:00"/>
        <d v="2014-08-10T00:00:00"/>
        <d v="2015-02-13T00:00:00"/>
        <d v="2010-02-06T00:00:00"/>
        <d v="2014-07-28T00:00:00"/>
        <d v="2012-10-30T00:00:00"/>
        <d v="2014-03-27T00:00:00"/>
        <d v="2014-04-09T00:00:00"/>
        <d v="2013-10-31T00:00:00"/>
        <d v="2013-05-30T00:00:00"/>
        <d v="2012-06-09T00:00:00"/>
        <d v="2013-04-23T00:00:00"/>
        <d v="2014-04-02T00:00:00"/>
        <d v="2013-03-18T00:00:00"/>
        <d v="2014-05-24T00:00:00"/>
        <d v="2013-11-25T00:00:00"/>
        <d v="2016-05-29T00:00:00"/>
        <d v="2016-08-18T00:00:00"/>
        <d v="2016-04-07T00:00:00"/>
        <d v="2016-04-06T00:00:00"/>
        <d v="2013-06-25T00:00:00"/>
        <d v="2015-04-09T00:00:00"/>
        <d v="2011-09-25T00:00:00"/>
        <d v="2011-11-13T00:00:00"/>
        <d v="2011-08-09T00:00:00"/>
        <d v="2010-08-05T00:00:00"/>
        <d v="2011-08-03T00:00:00"/>
        <d v="2012-10-10T00:00:00"/>
        <d v="2011-10-02T00:00:00"/>
        <d v="2012-02-07T00:00:00"/>
        <d v="2011-12-15T00:00:00"/>
        <d v="2012-12-27T00:00:00"/>
        <d v="2014-08-19T00:00:00"/>
        <d v="2010-10-07T00:00:00"/>
        <d v="2013-11-13T00:00:00"/>
        <d v="2016-12-12T00:00:00"/>
        <d v="2010-01-20T00:00:00"/>
        <d v="2010-10-13T00:00:00"/>
        <d v="2014-01-04T00:00:00"/>
        <d v="2013-03-28T00:00:00"/>
        <d v="2013-09-19T00:00:00"/>
        <d v="2012-12-12T00:00:00"/>
        <d v="2013-08-13T00:00:00"/>
        <d v="2010-06-26T00:00:00"/>
        <d v="2014-02-13T00:00:00"/>
        <d v="2014-01-08T00:00:00"/>
        <d v="2016-11-20T00:00:00"/>
        <d v="2012-12-21T00:00:00"/>
        <d v="2011-06-16T00:00:00"/>
        <d v="2012-04-19T00:00:00"/>
        <d v="2012-09-01T00:00:00"/>
        <d v="2017-01-10T00:00:00"/>
        <d v="2017-02-27T00:00:00"/>
        <d v="2013-08-09T00:00:00"/>
        <d v="2016-04-05T00:00:00"/>
        <d v="2016-12-19T00:00:00"/>
        <d v="2015-03-12T00:00:00"/>
        <d v="2015-10-02T00:00:00"/>
        <d v="2017-02-07T00:00:00"/>
        <d v="2017-02-02T00:00:00"/>
        <d v="2016-11-17T00:00:00"/>
        <d v="2016-10-21T00:00:00"/>
        <d v="2015-07-12T00:00:00"/>
        <d v="2012-05-02T00:00:00"/>
        <d v="2013-10-17T00:00:00"/>
        <d v="2014-04-03T00:00:00"/>
        <d v="2012-02-19T00:00:00"/>
        <d v="2012-08-06T00:00:00"/>
        <d v="2015-07-20T00:00:00"/>
        <d v="2013-06-27T00:00:00"/>
        <d v="2011-12-29T00:00:00"/>
        <d v="2016-10-01T00:00:00"/>
        <d v="2014-08-22T00:00:00"/>
        <d v="2016-01-12T00:00:00"/>
        <d v="2013-07-29T00:00:00"/>
        <d v="2013-05-29T00:00:00"/>
        <d v="2015-02-27T00:00:00"/>
        <d v="2017-03-06T00:00:00"/>
        <d v="2013-03-03T00:00:00"/>
        <d v="2014-07-26T00:00:00"/>
        <d v="2016-07-22T00:00:00"/>
        <d v="2016-11-08T00:00:00"/>
        <d v="2014-02-25T00:00:00"/>
        <d v="2015-01-10T00:00:00"/>
        <d v="2016-04-09T00:00:00"/>
        <d v="2017-02-10T00:00:00"/>
        <d v="2016-11-10T00:00:00"/>
        <d v="2015-11-07T00:00:00"/>
        <d v="2017-02-15T00:00:00"/>
        <d v="2014-11-22T00:00:00"/>
        <d v="2012-01-28T00:00:00"/>
        <d v="2015-11-30T00:00:00"/>
        <d v="2011-02-11T00:00:00"/>
        <d v="2013-08-08T00:00:00"/>
        <d v="2013-10-24T00:00:00"/>
        <d v="2012-08-30T00:00:00"/>
        <d v="2011-01-22T00:00:00"/>
        <d v="2011-11-03T00:00:00"/>
        <d v="2010-11-20T00:00:00"/>
        <d v="2013-02-02T00:00:00"/>
        <d v="2012-04-03T00:00:00"/>
        <d v="2010-01-14T00:00:00"/>
        <d v="2009-08-25T00:00:00"/>
        <d v="2013-11-15T00:00:00"/>
        <d v="2014-02-26T00:00:00"/>
        <d v="2017-03-05T00:00:00"/>
        <d v="2017-03-13T00:00:00"/>
        <d v="2017-02-28T00:00:00"/>
        <d v="2016-09-30T00:00:00"/>
        <d v="2016-07-26T00:00:00"/>
        <d v="2014-11-11T00:00:00"/>
        <d v="2015-11-14T00:00:00"/>
        <d v="2015-12-08T00:00:00"/>
        <d v="2015-03-25T00:00:00"/>
        <d v="2015-07-30T00:00:00"/>
        <d v="2015-08-21T00:00:00"/>
        <d v="2016-12-13T00:00:00"/>
        <d v="2014-12-03T00:00:00"/>
        <d v="2016-01-05T00:00:00"/>
        <d v="2016-01-30T00:00:00"/>
        <d v="2016-08-13T00:00:00"/>
        <d v="2014-12-10T00:00:00"/>
        <d v="2015-07-19T00:00:00"/>
        <d v="2016-10-12T00:00:00"/>
        <d v="2014-09-11T00:00:00"/>
        <d v="2014-09-27T00:00:00"/>
        <d v="2015-02-06T00:00:00"/>
        <d v="2015-09-18T00:00:00"/>
        <d v="2014-09-20T00:00:00"/>
        <d v="2017-02-04T00:00:00"/>
        <d v="2016-05-05T00:00:00"/>
        <d v="2016-02-07T00:00:00"/>
        <d v="2011-08-29T00:00:00"/>
        <d v="2012-06-29T00:00:00"/>
        <d v="2012-08-24T00:00:00"/>
        <d v="2013-04-09T00:00:00"/>
        <d v="2012-04-26T00:00:00"/>
        <d v="2012-09-22T00:00:00"/>
        <d v="2011-01-14T00:00:00"/>
        <d v="2010-06-25T00:00:00"/>
        <d v="2010-08-27T00:00:00"/>
        <d v="2010-05-12T00:00:00"/>
        <d v="2012-06-28T00:00:00"/>
        <d v="2012-12-14T00:00:00"/>
        <d v="2012-03-31T00:00:00"/>
        <d v="2011-06-17T00:00:00"/>
        <d v="2012-03-02T00:00:00"/>
        <d v="2011-08-16T00:00:00"/>
        <d v="2011-09-07T00:00:00"/>
        <d v="2012-03-23T00:00:00"/>
        <d v="2010-12-30T00:00:00"/>
        <d v="2012-04-25T00:00:00"/>
        <d v="2012-04-23T00:00:00"/>
        <d v="2012-05-07T00:00:00"/>
        <d v="2013-02-22T00:00:00"/>
        <d v="2015-08-28T00:00:00"/>
        <d v="2014-08-07T00:00:00"/>
        <d v="2015-04-11T00:00:00"/>
        <d v="2014-10-30T00:00:00"/>
        <d v="2015-09-22T00:00:00"/>
        <d v="2012-05-29T00:00:00"/>
        <d v="2014-11-10T00:00:00"/>
        <d v="2015-08-01T00:00:00"/>
        <d v="2009-11-10T00:00:00"/>
        <d v="2011-06-02T00:00:00"/>
        <d v="2013-01-24T00:00:00"/>
        <d v="2011-08-30T00:00:00"/>
        <d v="2013-07-28T00:00:00"/>
        <d v="2010-12-02T00:00:00"/>
        <d v="2012-06-08T00:00:00"/>
        <d v="2016-09-05T00:00:00"/>
        <d v="2013-04-26T00:00:00"/>
        <d v="2017-02-03T00:00:00"/>
        <d v="2012-11-09T00:00:00"/>
        <d v="2011-10-13T00:00:00"/>
        <d v="2015-09-13T00:00:00"/>
        <d v="2016-08-12T00:00:00"/>
        <d v="2014-07-02T00:00:00"/>
        <d v="2017-01-09T00:00:00"/>
        <d v="2016-03-20T00:00:00"/>
        <d v="2016-04-27T00:00:00"/>
        <d v="2014-12-13T00:00:00"/>
        <d v="2015-10-17T00:00:00"/>
        <d v="2016-09-29T00:00:00"/>
        <d v="2014-06-05T00:00:00"/>
        <d v="2012-08-29T00:00:00"/>
        <d v="2013-12-09T00:00:00"/>
        <d v="2012-03-30T00:00:00"/>
        <d v="2014-03-28T00:00:00"/>
        <d v="2014-12-09T00:00:00"/>
        <d v="2012-08-22T00:00:00"/>
        <d v="2015-09-04T00:00:00"/>
        <d v="2016-10-15T00:00:00"/>
        <d v="2016-05-04T00:00:00"/>
        <d v="2015-08-10T00:00:00"/>
        <d v="2016-02-08T00:00:00"/>
        <d v="2016-06-30T00:00:00"/>
        <d v="2013-09-25T00:00:00"/>
        <d v="2015-08-06T00:00:00"/>
        <d v="2015-08-19T00:00:00"/>
        <d v="2016-03-07T00:00:00"/>
        <d v="2014-06-15T00:00:00"/>
        <d v="2015-01-24T00:00:00"/>
        <d v="2014-05-28T00:00:00"/>
        <d v="2017-02-21T00:00:00"/>
        <d v="2013-04-27T00:00:00"/>
        <d v="2016-05-22T00:00:00"/>
        <d v="2013-06-07T00:00:00"/>
        <d v="2016-09-16T00:00:00"/>
        <d v="2013-08-07T00:00:00"/>
        <d v="2014-08-21T00:00:00"/>
        <d v="2013-02-11T00:00:00"/>
        <d v="2013-12-03T00:00:00"/>
        <d v="2016-09-07T00:00:00"/>
        <d v="2012-05-01T00:00:00"/>
        <d v="2012-01-30T00:00:00"/>
        <d v="2012-05-15T00:00:00"/>
        <d v="2014-04-18T00:00:00"/>
        <d v="2011-11-08T00:00:00"/>
        <d v="2012-07-27T00:00:00"/>
        <d v="2013-05-21T00:00:00"/>
        <d v="2014-02-16T00:00:00"/>
        <d v="2013-09-20T00:00:00"/>
        <d v="2014-10-08T00:00:00"/>
        <d v="2016-06-29T00:00:00"/>
        <d v="2015-02-21T00:00:00"/>
        <d v="2015-06-28T00:00:00"/>
        <d v="2015-06-21T00:00:00"/>
        <d v="2014-06-08T00:00:00"/>
        <d v="2015-07-16T00:00:00"/>
        <d v="2014-08-30T00:00:00"/>
        <d v="2015-02-19T00:00:00"/>
        <d v="2015-09-07T00:00:00"/>
        <d v="2014-04-29T00:00:00"/>
        <d v="2014-08-02T00:00:00"/>
        <d v="2014-05-25T00:00:00"/>
        <d v="2015-08-17T00:00:00"/>
        <d v="2016-06-10T00:00:00"/>
        <d v="2016-06-19T00:00:00"/>
        <d v="2014-04-17T00:00:00"/>
        <d v="2016-12-18T00:00:00"/>
        <d v="2016-10-29T00:00:00"/>
        <d v="2015-12-21T00:00:00"/>
        <d v="2014-10-04T00:00:00"/>
        <d v="2014-06-21T00:00:00"/>
        <d v="2016-11-27T00:00:00"/>
        <d v="2015-07-25T00:00:00"/>
        <d v="2015-12-16T00:00:00"/>
        <d v="2014-07-06T00:00:00"/>
        <d v="2014-12-31T00:00:00"/>
        <d v="2015-04-24T00:00:00"/>
        <d v="2015-12-24T00:00:00"/>
        <d v="2016-04-04T00:00:00"/>
        <d v="2015-02-01T00:00:00"/>
        <d v="2015-08-09T00:00:00"/>
        <d v="2016-03-02T00:00:00"/>
        <d v="2016-05-21T00:00:00"/>
        <d v="2015-11-29T00:00:00"/>
        <d v="2016-12-20T00:00:00"/>
        <d v="2012-11-26T00:00:00"/>
        <d v="2014-09-06T00:00:00"/>
        <d v="2014-11-14T00:00:00"/>
        <d v="2014-12-23T00:00:00"/>
        <d v="2012-09-06T00:00:00"/>
        <d v="2010-07-19T00:00:00"/>
        <d v="2013-12-02T00:00:00"/>
        <d v="2015-09-06T00:00:00"/>
        <d v="2014-08-11T00:00:00"/>
        <d v="2016-09-17T00:00:00"/>
        <d v="2015-10-16T00:00:00"/>
        <d v="2016-10-22T00:00:00"/>
        <d v="2016-06-09T00:00:00"/>
        <d v="2017-02-23T00:00:00"/>
        <d v="2017-03-15T00:00:00"/>
        <d v="2017-02-19T00:00:00"/>
        <d v="2010-10-27T00:00:00"/>
        <d v="2011-03-31T00:00:00"/>
        <d v="2012-11-20T00:00:00"/>
        <d v="2013-06-22T00:00:00"/>
        <d v="2011-12-07T00:00:00"/>
        <d v="2011-04-11T00:00:00"/>
        <d v="2012-01-15T00:00:00"/>
        <d v="2010-12-19T00:00:00"/>
        <d v="2013-07-22T00:00:00"/>
        <d v="2013-08-05T00:00:00"/>
        <d v="2014-08-17T00:00:00"/>
        <d v="2016-10-05T00:00:00"/>
        <d v="2015-02-15T00:00:00"/>
        <d v="2015-09-30T00:00:00"/>
        <d v="2015-06-01T00:00:00"/>
        <d v="2017-01-19T00:00:00"/>
        <d v="2016-08-08T00:00:00"/>
        <d v="2016-08-20T00:00:00"/>
        <d v="2015-02-24T00:00:00"/>
        <d v="2015-10-07T00:00:00"/>
        <d v="2015-05-13T00:00:00"/>
        <d v="2016-01-10T00:00:00"/>
        <d v="2015-11-01T00:00:00"/>
        <d v="2016-11-07T00:00:00"/>
        <d v="2016-04-15T00:00:00"/>
        <d v="2016-05-23T00:00:00"/>
        <d v="2016-05-31T00:00:00"/>
        <d v="2016-08-26T00:00:00"/>
        <d v="2015-05-24T00:00:00"/>
        <d v="2015-10-25T00:00:00"/>
        <d v="2014-05-06T00:00:00"/>
        <d v="2014-10-25T00:00:00"/>
        <d v="2014-05-05T00:00:00"/>
        <d v="2016-01-09T00:00:00"/>
        <d v="2016-06-23T00:00:00"/>
        <d v="2016-05-10T00:00:00"/>
        <d v="2014-04-23T00:00:00"/>
        <d v="2016-03-19T00:00:00"/>
        <d v="2016-07-24T00:00:00"/>
        <d v="2016-01-03T00:00:00"/>
        <d v="2016-04-17T00:00:00"/>
        <d v="2016-07-30T00:00:00"/>
        <d v="2015-07-29T00:00:00"/>
        <d v="2016-03-13T00:00:00"/>
        <d v="2016-05-27T00:00:00"/>
        <d v="2016-04-02T00:00:00"/>
        <d v="2015-07-18T00:00:00"/>
        <d v="2014-12-24T00:00:00"/>
        <d v="2015-08-04T00:00:00"/>
        <d v="2016-04-30T00:00:00"/>
        <d v="2014-06-20T00:00:00"/>
        <d v="2015-05-10T00:00:00"/>
        <d v="2016-09-08T00:00:00"/>
        <d v="2014-04-10T00:00:00"/>
        <d v="2015-06-11T00:00:00"/>
        <d v="2016-06-25T00:00:00"/>
        <d v="2016-10-23T00:00:00"/>
        <d v="2015-03-21T00:00:00"/>
        <d v="2016-05-07T00:00:00"/>
        <d v="2017-01-28T00:00:00"/>
        <d v="2016-11-05T00:00:00"/>
        <d v="2016-10-20T00:00:00"/>
        <d v="2014-09-24T00:00:00"/>
        <d v="2015-10-31T00:00:00"/>
        <d v="2015-12-20T00:00:00"/>
        <d v="2016-10-14T00:00:00"/>
        <d v="2016-03-10T00:00:00"/>
        <d v="2015-10-29T00:00:00"/>
        <d v="2015-06-19T00:00:00"/>
        <d v="2014-09-21T00:00:00"/>
        <d v="2014-06-14T00:00:00"/>
        <d v="2015-10-28T00:00:00"/>
        <d v="2016-08-31T00:00:00"/>
        <d v="2015-11-02T00:00:00"/>
        <d v="2016-02-21T00:00:00"/>
        <d v="2016-12-14T00:00:00"/>
        <d v="2016-11-26T00:00:00"/>
        <d v="2017-01-15T00:00:00"/>
        <d v="2016-12-26T00:00:00"/>
        <d v="2014-09-01T00:00:00"/>
      </sharedItems>
    </cacheField>
    <cacheField name="Date Ended Conversion" numFmtId="14">
      <sharedItems containsSemiMixedTypes="0" containsNonDate="0" containsDate="1" containsString="0" minDate="2009-08-10T11:26:00" maxDate="2017-05-03T11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6.85882352941178"/>
    <n v="63.917582417582416"/>
    <x v="0"/>
    <s v="television"/>
    <x v="0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2.60827250608273"/>
    <n v="185.48101265822785"/>
    <x v="0"/>
    <s v="television"/>
    <x v="1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3.89999999999999"/>
    <n v="69.266666666666666"/>
    <x v="0"/>
    <s v="television"/>
    <x v="3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2.99154545454545"/>
    <n v="190.55028169014085"/>
    <x v="0"/>
    <s v="television"/>
    <x v="4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09.77744436109028"/>
    <n v="93.40425531914893"/>
    <x v="0"/>
    <s v="television"/>
    <x v="5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.4875"/>
    <n v="146.87931034482759"/>
    <x v="0"/>
    <s v="television"/>
    <x v="6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.22222222222221"/>
    <n v="159.82456140350877"/>
    <x v="0"/>
    <s v="television"/>
    <x v="7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.04342857142856"/>
    <n v="291.79333333333335"/>
    <x v="0"/>
    <s v="television"/>
    <x v="8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5.998"/>
    <n v="31.499500000000001"/>
    <x v="0"/>
    <s v="television"/>
    <x v="9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0.49999999999999"/>
    <n v="158.68421052631578"/>
    <x v="0"/>
    <s v="television"/>
    <x v="10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0.5"/>
    <n v="80.333333333333329"/>
    <x v="0"/>
    <s v="television"/>
    <x v="11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.29333333333335"/>
    <n v="59.961305925030231"/>
    <x v="0"/>
    <s v="television"/>
    <x v="12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59.97142857142856"/>
    <n v="109.78431372549019"/>
    <x v="0"/>
    <s v="television"/>
    <x v="13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0.93333333333334"/>
    <n v="147.70731707317074"/>
    <x v="0"/>
    <s v="television"/>
    <x v="14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6.60000000000001"/>
    <n v="21.755102040816325"/>
    <x v="0"/>
    <s v="television"/>
    <x v="15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.24166666666667"/>
    <n v="171.84285714285716"/>
    <x v="0"/>
    <s v="television"/>
    <x v="16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0.66666666666666"/>
    <n v="41.944444444444443"/>
    <x v="0"/>
    <s v="television"/>
    <x v="17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.32110000000002"/>
    <n v="93.264122807017543"/>
    <x v="0"/>
    <s v="television"/>
    <x v="18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.29411764705881"/>
    <n v="56.136363636363633"/>
    <x v="0"/>
    <s v="television"/>
    <x v="19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.2"/>
    <n v="80.16"/>
    <x v="0"/>
    <s v="television"/>
    <x v="20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.13513513513513"/>
    <n v="199.9009900990099"/>
    <x v="0"/>
    <s v="television"/>
    <x v="21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.14285714285715"/>
    <n v="51.25"/>
    <x v="0"/>
    <s v="television"/>
    <x v="22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8.5"/>
    <n v="103.04347826086956"/>
    <x v="0"/>
    <s v="television"/>
    <x v="23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8.80768571428572"/>
    <n v="66.346149825783982"/>
    <x v="0"/>
    <s v="television"/>
    <x v="24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.33333333333331"/>
    <n v="57.142857142857146"/>
    <x v="0"/>
    <s v="television"/>
    <x v="25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.20000000000002"/>
    <n v="102.10526315789474"/>
    <x v="0"/>
    <s v="television"/>
    <x v="26"/>
    <x v="3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1.72500000000001"/>
    <n v="148.96666666666667"/>
    <x v="0"/>
    <s v="television"/>
    <x v="27"/>
    <x v="26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.35000000000001"/>
    <n v="169.6056338028169"/>
    <x v="0"/>
    <s v="television"/>
    <x v="28"/>
    <x v="27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.33333333333334"/>
    <n v="31.623931623931625"/>
    <x v="0"/>
    <s v="television"/>
    <x v="29"/>
    <x v="28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.29975"/>
    <n v="76.45264150943396"/>
    <x v="0"/>
    <s v="television"/>
    <x v="30"/>
    <x v="29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0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.24604569420035"/>
    <n v="320.44943820224717"/>
    <x v="0"/>
    <s v="television"/>
    <x v="32"/>
    <x v="31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.0952380952381"/>
    <n v="83.75"/>
    <x v="0"/>
    <s v="television"/>
    <x v="33"/>
    <x v="32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.46153846153845"/>
    <n v="49.882352941176471"/>
    <x v="0"/>
    <s v="television"/>
    <x v="34"/>
    <x v="33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6.5"/>
    <n v="59.464285714285715"/>
    <x v="0"/>
    <s v="television"/>
    <x v="35"/>
    <x v="34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.15"/>
    <n v="193.84090909090909"/>
    <x v="0"/>
    <s v="television"/>
    <x v="36"/>
    <x v="35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.44090909090909"/>
    <n v="159.51383399209487"/>
    <x v="0"/>
    <s v="television"/>
    <x v="37"/>
    <x v="36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.04"/>
    <n v="41.68181818181818"/>
    <x v="0"/>
    <s v="television"/>
    <x v="38"/>
    <x v="37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0.98000000000002"/>
    <n v="150.89861751152074"/>
    <x v="0"/>
    <s v="television"/>
    <x v="39"/>
    <x v="38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.35000000000001"/>
    <n v="126.6875"/>
    <x v="0"/>
    <s v="television"/>
    <x v="40"/>
    <x v="39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315789473684"/>
    <x v="0"/>
    <s v="television"/>
    <x v="41"/>
    <x v="40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1.85714285714286"/>
    <n v="117.51479289940828"/>
    <x v="0"/>
    <s v="television"/>
    <x v="42"/>
    <x v="41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8.65999999999997"/>
    <n v="117.36121673003802"/>
    <x v="0"/>
    <s v="television"/>
    <x v="43"/>
    <x v="42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333333333334"/>
    <x v="0"/>
    <s v="television"/>
    <x v="44"/>
    <x v="43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0655737704917"/>
    <x v="0"/>
    <s v="television"/>
    <x v="45"/>
    <x v="44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.16666666666667"/>
    <n v="194.44444444444446"/>
    <x v="0"/>
    <s v="television"/>
    <x v="46"/>
    <x v="45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7.61100000000002"/>
    <n v="76.865000000000009"/>
    <x v="0"/>
    <s v="television"/>
    <x v="47"/>
    <x v="46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7.94999999999999"/>
    <n v="56.815789473684212"/>
    <x v="0"/>
    <s v="television"/>
    <x v="48"/>
    <x v="47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103448275863"/>
    <x v="0"/>
    <s v="television"/>
    <x v="49"/>
    <x v="48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2727272727273"/>
    <x v="0"/>
    <s v="television"/>
    <x v="50"/>
    <x v="49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.0181818181818"/>
    <n v="118.33613445378151"/>
    <x v="0"/>
    <s v="television"/>
    <x v="51"/>
    <x v="50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.21"/>
    <n v="223.48076923076923"/>
    <x v="0"/>
    <s v="television"/>
    <x v="52"/>
    <x v="51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09.63333333333334"/>
    <n v="28.111111111111111"/>
    <x v="0"/>
    <s v="television"/>
    <x v="53"/>
    <x v="52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076923076923"/>
    <x v="0"/>
    <s v="television"/>
    <x v="54"/>
    <x v="53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8.95348837209301"/>
    <n v="128.95348837209303"/>
    <x v="0"/>
    <s v="television"/>
    <x v="55"/>
    <x v="54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.26249999999999"/>
    <n v="49.316091954022987"/>
    <x v="0"/>
    <s v="television"/>
    <x v="56"/>
    <x v="55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1.89999999999999"/>
    <n v="221.52173913043478"/>
    <x v="0"/>
    <s v="television"/>
    <x v="57"/>
    <x v="56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2.91"/>
    <n v="137.21333333333334"/>
    <x v="0"/>
    <s v="television"/>
    <x v="58"/>
    <x v="46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.12570000000001"/>
    <n v="606.82242424242418"/>
    <x v="0"/>
    <s v="television"/>
    <x v="59"/>
    <x v="57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.29622222222221"/>
    <n v="43.040092592592593"/>
    <x v="0"/>
    <s v="shorts"/>
    <x v="60"/>
    <x v="58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.30000000000001"/>
    <n v="322.39130434782606"/>
    <x v="0"/>
    <s v="shorts"/>
    <x v="61"/>
    <x v="59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4.73333333333332"/>
    <n v="96.708333333333329"/>
    <x v="0"/>
    <s v="shorts"/>
    <x v="62"/>
    <x v="60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3.51849999999999"/>
    <n v="35.474531249999998"/>
    <x v="0"/>
    <s v="shorts"/>
    <x v="63"/>
    <x v="61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.33333333333334"/>
    <n v="86.666666666666671"/>
    <x v="0"/>
    <s v="shorts"/>
    <x v="64"/>
    <x v="62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7.52857142857141"/>
    <n v="132.05263157894737"/>
    <x v="0"/>
    <s v="shorts"/>
    <x v="65"/>
    <x v="63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8.6"/>
    <n v="91.230769230769226"/>
    <x v="0"/>
    <s v="shorts"/>
    <x v="66"/>
    <x v="64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.25000000000001"/>
    <n v="116.25"/>
    <x v="0"/>
    <s v="shorts"/>
    <x v="67"/>
    <x v="65"/>
    <d v="2012-07-15T06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.16666666666667"/>
    <n v="21.194444444444443"/>
    <x v="0"/>
    <s v="shorts"/>
    <x v="68"/>
    <x v="66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0.9423"/>
    <n v="62.327134831460668"/>
    <x v="0"/>
    <s v="shorts"/>
    <x v="69"/>
    <x v="67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.2"/>
    <n v="37.411764705882355"/>
    <x v="0"/>
    <s v="shorts"/>
    <x v="70"/>
    <x v="68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3.94444444444443"/>
    <n v="69.71875"/>
    <x v="0"/>
    <s v="shorts"/>
    <x v="71"/>
    <x v="69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.40909090909091"/>
    <n v="58.170731707317074"/>
    <x v="0"/>
    <s v="shorts"/>
    <x v="72"/>
    <x v="70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1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2.93199999999999"/>
    <n v="19.471034482758618"/>
    <x v="0"/>
    <s v="shorts"/>
    <x v="74"/>
    <x v="72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.42857142857143"/>
    <n v="85.957446808510639"/>
    <x v="0"/>
    <s v="shorts"/>
    <x v="75"/>
    <x v="73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.33333333333334"/>
    <n v="30.666666666666668"/>
    <x v="0"/>
    <s v="shorts"/>
    <x v="76"/>
    <x v="74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2.5"/>
    <n v="60.384615384615387"/>
    <x v="0"/>
    <s v="shorts"/>
    <x v="77"/>
    <x v="69"/>
    <d v="2012-05-20T18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5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68292682926827"/>
    <x v="0"/>
    <s v="shorts"/>
    <x v="79"/>
    <x v="76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.25"/>
    <n v="273.82978723404256"/>
    <x v="0"/>
    <s v="shorts"/>
    <x v="80"/>
    <x v="77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35714285714285"/>
    <x v="0"/>
    <s v="shorts"/>
    <x v="81"/>
    <x v="78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.01249999999999"/>
    <n v="40.005000000000003"/>
    <x v="0"/>
    <s v="shorts"/>
    <x v="82"/>
    <x v="79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2.49999999999999"/>
    <n v="15.76923076923077"/>
    <x v="0"/>
    <s v="shorts"/>
    <x v="83"/>
    <x v="80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28571428571431"/>
    <x v="0"/>
    <s v="shorts"/>
    <x v="84"/>
    <x v="81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5.49999999999999"/>
    <n v="71.714285714285708"/>
    <x v="0"/>
    <s v="shorts"/>
    <x v="85"/>
    <x v="82"/>
    <d v="2011-09-22T19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.46666666666667"/>
    <n v="375.76470588235293"/>
    <x v="0"/>
    <s v="shorts"/>
    <x v="86"/>
    <x v="83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4.60000000000001"/>
    <n v="104.6"/>
    <x v="0"/>
    <s v="shorts"/>
    <x v="87"/>
    <x v="84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2.85714285714285"/>
    <n v="60"/>
    <x v="0"/>
    <s v="shorts"/>
    <x v="88"/>
    <x v="85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.06666666666668"/>
    <n v="123.28571428571429"/>
    <x v="0"/>
    <s v="shorts"/>
    <x v="89"/>
    <x v="86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.4"/>
    <n v="31.375"/>
    <x v="0"/>
    <s v="shorts"/>
    <x v="90"/>
    <x v="87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869565217391"/>
    <x v="0"/>
    <s v="shorts"/>
    <x v="91"/>
    <x v="88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.2"/>
    <n v="122.32558139534883"/>
    <x v="0"/>
    <s v="shorts"/>
    <x v="92"/>
    <x v="89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0.60000000000001"/>
    <n v="73.733333333333334"/>
    <x v="0"/>
    <s v="shorts"/>
    <x v="93"/>
    <x v="90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66666666666668"/>
    <x v="0"/>
    <s v="shorts"/>
    <x v="94"/>
    <x v="91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.42857142857142"/>
    <n v="21.904761904761905"/>
    <x v="0"/>
    <s v="shorts"/>
    <x v="95"/>
    <x v="92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4.66666666666667"/>
    <n v="50.588235294117645"/>
    <x v="0"/>
    <s v="shorts"/>
    <x v="96"/>
    <x v="93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.25"/>
    <n v="53.125"/>
    <x v="0"/>
    <s v="shorts"/>
    <x v="97"/>
    <x v="8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.25"/>
    <n v="56.666666666666664"/>
    <x v="0"/>
    <s v="shorts"/>
    <x v="98"/>
    <x v="94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.01933333333334"/>
    <n v="40.776666666666664"/>
    <x v="0"/>
    <s v="shorts"/>
    <x v="99"/>
    <x v="95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0769230769232"/>
    <x v="0"/>
    <s v="shorts"/>
    <x v="100"/>
    <x v="96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97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7.75000000000001"/>
    <n v="117.92307692307692"/>
    <x v="0"/>
    <s v="shorts"/>
    <x v="102"/>
    <x v="98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.15384615384616"/>
    <n v="27.897959183673468"/>
    <x v="0"/>
    <s v="shorts"/>
    <x v="103"/>
    <x v="99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0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.40909090909089"/>
    <n v="39.383333333333333"/>
    <x v="0"/>
    <s v="shorts"/>
    <x v="105"/>
    <x v="101"/>
    <d v="2016-05-13T16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0.49999999999999"/>
    <n v="186.11111111111111"/>
    <x v="0"/>
    <s v="shorts"/>
    <x v="106"/>
    <x v="102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.46666666666667"/>
    <n v="111.37681159420291"/>
    <x v="0"/>
    <s v="shorts"/>
    <x v="107"/>
    <x v="103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6.66666666666669"/>
    <n v="78.723404255319153"/>
    <x v="0"/>
    <s v="shorts"/>
    <x v="108"/>
    <x v="104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19.49999999999997"/>
    <n v="46.702127659574465"/>
    <x v="0"/>
    <s v="shorts"/>
    <x v="109"/>
    <x v="105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0.76923076923077"/>
    <n v="65.384615384615387"/>
    <x v="0"/>
    <s v="shorts"/>
    <x v="110"/>
    <x v="106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4.57142857142858"/>
    <n v="102.0754716981132"/>
    <x v="0"/>
    <s v="shorts"/>
    <x v="111"/>
    <x v="107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197530864197532"/>
    <x v="0"/>
    <s v="shorts"/>
    <x v="112"/>
    <x v="108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4615384615387"/>
    <x v="0"/>
    <s v="shorts"/>
    <x v="113"/>
    <x v="109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.33333333333334"/>
    <n v="88.571428571428569"/>
    <x v="0"/>
    <s v="shorts"/>
    <x v="114"/>
    <x v="110"/>
    <d v="2012-01-12T22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.44444444444443"/>
    <n v="28.727272727272727"/>
    <x v="0"/>
    <s v="shorts"/>
    <x v="115"/>
    <x v="111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3.65714285714286"/>
    <n v="69.78947368421052"/>
    <x v="0"/>
    <s v="shorts"/>
    <x v="116"/>
    <x v="112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.49377777777779"/>
    <n v="167.48962962962963"/>
    <x v="0"/>
    <s v="shorts"/>
    <x v="117"/>
    <x v="113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.03159999999998"/>
    <n v="144.91230769230768"/>
    <x v="0"/>
    <s v="shorts"/>
    <x v="118"/>
    <x v="114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4.55692307692308"/>
    <n v="91.840540540540545"/>
    <x v="0"/>
    <s v="shorts"/>
    <x v="119"/>
    <x v="115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2"/>
    <n v="10"/>
    <x v="0"/>
    <s v="science fiction"/>
    <x v="120"/>
    <x v="116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3E-2"/>
    <n v="1"/>
    <x v="0"/>
    <s v="science fiction"/>
    <x v="121"/>
    <x v="117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18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.27454545454545454"/>
    <n v="25.166666666666668"/>
    <x v="0"/>
    <s v="science fiction"/>
    <x v="123"/>
    <x v="119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0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.000000000000002"/>
    <n v="11.666666666666666"/>
    <x v="0"/>
    <s v="science fiction"/>
    <x v="125"/>
    <x v="121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"/>
    <n v="106.69230769230769"/>
    <x v="0"/>
    <s v="science fiction"/>
    <x v="126"/>
    <x v="122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"/>
    <n v="47.5"/>
    <x v="0"/>
    <s v="science fiction"/>
    <x v="127"/>
    <x v="123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7"/>
    <n v="311.16666666666669"/>
    <x v="0"/>
    <s v="science fiction"/>
    <x v="128"/>
    <x v="124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5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26"/>
    <d v="2014-06-16T12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27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6"/>
    <n v="94.506172839506178"/>
    <x v="0"/>
    <s v="science fiction"/>
    <x v="132"/>
    <x v="128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29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0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.433333333333334"/>
    <n v="80.599999999999994"/>
    <x v="0"/>
    <s v="science fiction"/>
    <x v="135"/>
    <x v="131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17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2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3"/>
    <n v="81.241379310344826"/>
    <x v="0"/>
    <s v="science fiction"/>
    <x v="138"/>
    <x v="133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4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35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0.775"/>
    <n v="46.178571428571431"/>
    <x v="0"/>
    <s v="science fiction"/>
    <x v="141"/>
    <x v="136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.33333333333333337"/>
    <n v="10"/>
    <x v="0"/>
    <s v="science fiction"/>
    <x v="142"/>
    <x v="137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38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7.6"/>
    <n v="55.945945945945944"/>
    <x v="0"/>
    <s v="science fiction"/>
    <x v="144"/>
    <x v="139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1"/>
    <n v="37.555555555555557"/>
    <x v="0"/>
    <s v="science fiction"/>
    <x v="145"/>
    <x v="20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0.57499999999999996"/>
    <n v="38.333333333333336"/>
    <x v="0"/>
    <s v="science fiction"/>
    <x v="146"/>
    <x v="140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1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.08"/>
    <n v="20"/>
    <x v="0"/>
    <s v="science fiction"/>
    <x v="148"/>
    <x v="142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0.91999999999999993"/>
    <n v="15.333333333333334"/>
    <x v="0"/>
    <s v="science fiction"/>
    <x v="149"/>
    <x v="143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.163076923076922"/>
    <n v="449.43283582089555"/>
    <x v="0"/>
    <s v="science fiction"/>
    <x v="150"/>
    <x v="144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4E-2"/>
    <n v="28"/>
    <x v="0"/>
    <s v="science fiction"/>
    <x v="151"/>
    <x v="145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4E-3"/>
    <n v="15"/>
    <x v="0"/>
    <s v="science fiction"/>
    <x v="152"/>
    <x v="146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0.71799999999999997"/>
    <n v="35.9"/>
    <x v="0"/>
    <s v="science fiction"/>
    <x v="153"/>
    <x v="147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7"/>
    <n v="13.333333333333334"/>
    <x v="0"/>
    <s v="science fiction"/>
    <x v="154"/>
    <x v="148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1E-3"/>
    <n v="20.25"/>
    <x v="0"/>
    <s v="science fiction"/>
    <x v="155"/>
    <x v="149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6"/>
    <n v="119"/>
    <x v="0"/>
    <s v="science fiction"/>
    <x v="156"/>
    <x v="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.26711185308848079"/>
    <n v="4"/>
    <x v="0"/>
    <s v="science fiction"/>
    <x v="157"/>
    <x v="150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19"/>
    <d v="2014-10-21T17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E-3"/>
    <n v="10"/>
    <x v="0"/>
    <s v="science fiction"/>
    <x v="159"/>
    <x v="151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52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.01"/>
    <n v="5"/>
    <x v="0"/>
    <s v="drama"/>
    <x v="161"/>
    <x v="153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5.535714285714286"/>
    <n v="43.5"/>
    <x v="0"/>
    <s v="drama"/>
    <x v="162"/>
    <x v="63"/>
    <d v="2014-08-16T15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54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0.53333333333333333"/>
    <n v="91.428571428571431"/>
    <x v="0"/>
    <s v="drama"/>
    <x v="164"/>
    <x v="33"/>
    <d v="2014-09-19T10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5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89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.01"/>
    <n v="5.5"/>
    <x v="0"/>
    <s v="drama"/>
    <x v="167"/>
    <x v="156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"/>
    <n v="108.33333333333333"/>
    <x v="0"/>
    <s v="drama"/>
    <x v="168"/>
    <x v="157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.400000000000002"/>
    <n v="56"/>
    <x v="0"/>
    <s v="drama"/>
    <x v="169"/>
    <x v="158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"/>
    <n v="32.5"/>
    <x v="0"/>
    <s v="drama"/>
    <x v="170"/>
    <x v="159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E-3"/>
    <n v="1"/>
    <x v="0"/>
    <s v="drama"/>
    <x v="171"/>
    <x v="160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39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47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61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3"/>
    <n v="49.884615384615387"/>
    <x v="0"/>
    <s v="drama"/>
    <x v="175"/>
    <x v="162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63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4285714285715"/>
    <x v="0"/>
    <s v="drama"/>
    <x v="177"/>
    <x v="164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65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66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.416666666666664"/>
    <n v="30.846153846153847"/>
    <x v="0"/>
    <s v="drama"/>
    <x v="180"/>
    <x v="123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.092608822670172"/>
    <n v="180.5"/>
    <x v="0"/>
    <s v="drama"/>
    <x v="181"/>
    <x v="167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68"/>
    <d v="2017-01-06T16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5.856000000000002"/>
    <n v="373.5"/>
    <x v="0"/>
    <s v="drama"/>
    <x v="183"/>
    <x v="169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4"/>
    <n v="25.5"/>
    <x v="0"/>
    <s v="drama"/>
    <x v="184"/>
    <x v="170"/>
    <d v="2014-08-31T19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"/>
    <n v="220"/>
    <x v="0"/>
    <s v="drama"/>
    <x v="185"/>
    <x v="171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72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73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74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2E-2"/>
    <n v="69"/>
    <x v="0"/>
    <s v="drama"/>
    <x v="189"/>
    <x v="175"/>
    <d v="2016-09-03T08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.41666666666666669"/>
    <n v="50"/>
    <x v="0"/>
    <s v="drama"/>
    <x v="190"/>
    <x v="176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3333333333329"/>
    <x v="0"/>
    <s v="drama"/>
    <x v="191"/>
    <x v="132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6999999999999999E-3"/>
    <n v="5.666666666666667"/>
    <x v="0"/>
    <s v="drama"/>
    <x v="192"/>
    <x v="177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78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.12"/>
    <n v="1"/>
    <x v="0"/>
    <s v="drama"/>
    <x v="194"/>
    <x v="179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22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1.857142857142861"/>
    <n v="77.10526315789474"/>
    <x v="0"/>
    <s v="drama"/>
    <x v="196"/>
    <x v="180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.48"/>
    <n v="32.75"/>
    <x v="0"/>
    <s v="drama"/>
    <x v="197"/>
    <x v="181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59999999999999"/>
    <n v="46.5"/>
    <x v="0"/>
    <s v="drama"/>
    <x v="198"/>
    <x v="40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82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.192500000000003"/>
    <n v="87.308333333333337"/>
    <x v="0"/>
    <s v="drama"/>
    <x v="200"/>
    <x v="183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.461538461538467"/>
    <n v="54.285714285714285"/>
    <x v="0"/>
    <s v="drama"/>
    <x v="201"/>
    <x v="184"/>
    <d v="2015-02-08T11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185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29.84"/>
    <n v="93.25"/>
    <x v="0"/>
    <s v="drama"/>
    <x v="203"/>
    <x v="186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0.721666666666664"/>
    <n v="117.68368136117556"/>
    <x v="0"/>
    <s v="drama"/>
    <x v="204"/>
    <x v="175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.25"/>
    <n v="76.470588235294116"/>
    <x v="0"/>
    <s v="drama"/>
    <x v="205"/>
    <x v="187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188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.214285714285714"/>
    <n v="163.84615384615384"/>
    <x v="0"/>
    <s v="drama"/>
    <x v="207"/>
    <x v="189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190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191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.25"/>
    <n v="91.818181818181813"/>
    <x v="0"/>
    <s v="drama"/>
    <x v="210"/>
    <x v="192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4.6"/>
    <n v="185.83333333333334"/>
    <x v="0"/>
    <s v="drama"/>
    <x v="211"/>
    <x v="193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2E-2"/>
    <n v="1"/>
    <x v="0"/>
    <s v="drama"/>
    <x v="212"/>
    <x v="194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.04"/>
    <n v="20"/>
    <x v="0"/>
    <s v="drama"/>
    <x v="213"/>
    <x v="195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2E-3"/>
    <n v="1"/>
    <x v="0"/>
    <s v="drama"/>
    <x v="214"/>
    <x v="196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.22727272727272727"/>
    <n v="10"/>
    <x v="0"/>
    <s v="drama"/>
    <x v="215"/>
    <x v="179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5.698440000000005"/>
    <n v="331.53833333333336"/>
    <x v="0"/>
    <s v="drama"/>
    <x v="216"/>
    <x v="197"/>
    <d v="2015-04-22T14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1.943"/>
    <n v="314.28947368421052"/>
    <x v="0"/>
    <s v="drama"/>
    <x v="217"/>
    <x v="198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199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7.630000000000003"/>
    <n v="115.98684210526316"/>
    <x v="0"/>
    <s v="drama"/>
    <x v="219"/>
    <x v="200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0.72"/>
    <n v="120"/>
    <x v="0"/>
    <s v="drama"/>
    <x v="220"/>
    <x v="201"/>
    <d v="2015-08-20T12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02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0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0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122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04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0.86206896551724133"/>
    <n v="125"/>
    <x v="0"/>
    <s v="drama"/>
    <x v="226"/>
    <x v="205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06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117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07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.4"/>
    <n v="30"/>
    <x v="0"/>
    <s v="drama"/>
    <x v="230"/>
    <x v="208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09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"/>
    <n v="15.714285714285714"/>
    <x v="0"/>
    <s v="drama"/>
    <x v="232"/>
    <x v="36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10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.1"/>
    <n v="80.2"/>
    <x v="0"/>
    <s v="drama"/>
    <x v="234"/>
    <x v="211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06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12"/>
    <d v="2016-01-04T16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.33333333333333337"/>
    <n v="50"/>
    <x v="0"/>
    <s v="drama"/>
    <x v="237"/>
    <x v="213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14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15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7.63413333333334"/>
    <n v="117.84759124087591"/>
    <x v="0"/>
    <s v="documentary"/>
    <x v="240"/>
    <x v="216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2.63736263736264"/>
    <n v="109.04255319148936"/>
    <x v="0"/>
    <s v="documentary"/>
    <x v="241"/>
    <x v="217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.46153846153845"/>
    <n v="73.019801980198025"/>
    <x v="0"/>
    <s v="documentary"/>
    <x v="242"/>
    <x v="218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2.592"/>
    <n v="78.195121951219505"/>
    <x v="0"/>
    <s v="documentary"/>
    <x v="243"/>
    <x v="219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3.75714285714287"/>
    <n v="47.398809523809526"/>
    <x v="0"/>
    <s v="documentary"/>
    <x v="244"/>
    <x v="220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3.71999999999998"/>
    <n v="54.020833333333336"/>
    <x v="0"/>
    <s v="documentary"/>
    <x v="245"/>
    <x v="221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.46000000000004"/>
    <n v="68.488789237668158"/>
    <x v="0"/>
    <s v="documentary"/>
    <x v="246"/>
    <x v="222"/>
    <d v="2010-12-18T01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x v="247"/>
    <b v="1"/>
    <n v="62"/>
    <b v="1"/>
    <s v="film &amp; video/documentary"/>
    <n v="134.1"/>
    <n v="108.14516129032258"/>
    <x v="0"/>
    <s v="documentary"/>
    <x v="247"/>
    <x v="223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.33294117647058"/>
    <n v="589.95205479452056"/>
    <x v="0"/>
    <s v="documentary"/>
    <x v="248"/>
    <x v="224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2.92"/>
    <n v="48.051063829787232"/>
    <x v="0"/>
    <s v="documentary"/>
    <x v="249"/>
    <x v="225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5.58333333333334"/>
    <n v="72.482837528604122"/>
    <x v="0"/>
    <s v="documentary"/>
    <x v="250"/>
    <x v="226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5.57142857142858"/>
    <n v="57.077922077922075"/>
    <x v="0"/>
    <s v="documentary"/>
    <x v="251"/>
    <x v="227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4.56"/>
    <n v="85.444444444444443"/>
    <x v="0"/>
    <s v="documentary"/>
    <x v="252"/>
    <x v="228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0.73333333333335"/>
    <n v="215.85714285714286"/>
    <x v="0"/>
    <s v="documentary"/>
    <x v="253"/>
    <x v="229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6.94725"/>
    <n v="89.38643312101911"/>
    <x v="0"/>
    <s v="documentary"/>
    <x v="254"/>
    <x v="230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6.73325"/>
    <n v="45.418404255319146"/>
    <x v="0"/>
    <s v="documentary"/>
    <x v="255"/>
    <x v="231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.1"/>
    <n v="65.756363636363631"/>
    <x v="0"/>
    <s v="documentary"/>
    <x v="256"/>
    <x v="232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6.72648571428572"/>
    <n v="66.70405357142856"/>
    <x v="0"/>
    <s v="documentary"/>
    <x v="257"/>
    <x v="233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.14"/>
    <n v="83.345930232558146"/>
    <x v="0"/>
    <s v="documentary"/>
    <x v="258"/>
    <x v="234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1.93789333333334"/>
    <n v="105.04609341825902"/>
    <x v="0"/>
    <s v="documentary"/>
    <x v="259"/>
    <x v="161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.4"/>
    <n v="120.90909090909091"/>
    <x v="0"/>
    <s v="documentary"/>
    <x v="260"/>
    <x v="235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.4"/>
    <n v="97.63636363636364"/>
    <x v="0"/>
    <s v="documentary"/>
    <x v="261"/>
    <x v="236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79310344827587"/>
    <x v="0"/>
    <s v="documentary"/>
    <x v="262"/>
    <x v="237"/>
    <d v="2011-02-25T21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.08108"/>
    <n v="30.654485981308412"/>
    <x v="0"/>
    <s v="documentary"/>
    <x v="263"/>
    <x v="238"/>
    <d v="2012-09-27T14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.19999999999999"/>
    <n v="64.945054945054949"/>
    <x v="0"/>
    <s v="documentary"/>
    <x v="264"/>
    <x v="239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.1"/>
    <n v="95.775862068965523"/>
    <x v="0"/>
    <s v="documentary"/>
    <x v="265"/>
    <x v="240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5.5"/>
    <n v="40.416666666666664"/>
    <x v="0"/>
    <s v="documentary"/>
    <x v="266"/>
    <x v="241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1.62883248730967"/>
    <n v="78.578424242424248"/>
    <x v="0"/>
    <s v="documentary"/>
    <x v="267"/>
    <x v="242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.4"/>
    <n v="50.18018018018018"/>
    <x v="0"/>
    <s v="documentary"/>
    <x v="268"/>
    <x v="243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.23376999999999"/>
    <n v="92.251735588972423"/>
    <x v="0"/>
    <s v="documentary"/>
    <x v="269"/>
    <x v="244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2.60869565217391"/>
    <n v="57.540983606557376"/>
    <x v="0"/>
    <s v="documentary"/>
    <x v="270"/>
    <x v="245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4.67999999999999"/>
    <n v="109.42160278745645"/>
    <x v="0"/>
    <s v="documentary"/>
    <x v="271"/>
    <x v="6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.43366666666668"/>
    <n v="81.892461538461546"/>
    <x v="0"/>
    <s v="documentary"/>
    <x v="272"/>
    <x v="246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7.7758"/>
    <n v="45.667711864406776"/>
    <x v="0"/>
    <s v="documentary"/>
    <x v="273"/>
    <x v="247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1238938053098"/>
    <x v="0"/>
    <s v="documentary"/>
    <x v="274"/>
    <x v="248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.395"/>
    <n v="65.298192771084331"/>
    <x v="0"/>
    <s v="documentary"/>
    <x v="275"/>
    <x v="249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7.6"/>
    <n v="95.225806451612897"/>
    <x v="0"/>
    <s v="documentary"/>
    <x v="276"/>
    <x v="250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.38153846153847"/>
    <n v="75.444794952681391"/>
    <x v="0"/>
    <s v="documentary"/>
    <x v="277"/>
    <x v="251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.34814814814814"/>
    <n v="97.816867469879512"/>
    <x v="0"/>
    <s v="documentary"/>
    <x v="278"/>
    <x v="252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.31829411764707"/>
    <n v="87.685606557377056"/>
    <x v="0"/>
    <s v="documentary"/>
    <x v="279"/>
    <x v="253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.14400000000001"/>
    <n v="54.748948106591868"/>
    <x v="0"/>
    <s v="documentary"/>
    <x v="280"/>
    <x v="254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0.58763636363636"/>
    <n v="83.953417721518989"/>
    <x v="0"/>
    <s v="documentary"/>
    <x v="281"/>
    <x v="255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.18888888888888"/>
    <n v="254.38547486033519"/>
    <x v="0"/>
    <s v="documentary"/>
    <x v="282"/>
    <x v="256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.27249999999999"/>
    <n v="101.8269801980198"/>
    <x v="0"/>
    <s v="documentary"/>
    <x v="283"/>
    <x v="257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4.62615"/>
    <n v="55.066394736842106"/>
    <x v="0"/>
    <s v="documentary"/>
    <x v="284"/>
    <x v="258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8.82507142857142"/>
    <n v="56.901438721136763"/>
    <x v="0"/>
    <s v="documentary"/>
    <x v="285"/>
    <x v="259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.15333333333332"/>
    <n v="121.28148148148148"/>
    <x v="0"/>
    <s v="documentary"/>
    <x v="286"/>
    <x v="260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.29999999999998"/>
    <n v="91.189655172413794"/>
    <x v="0"/>
    <s v="documentary"/>
    <x v="287"/>
    <x v="261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.21061999999999"/>
    <n v="115.44812080536913"/>
    <x v="0"/>
    <s v="documentary"/>
    <x v="288"/>
    <x v="262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4.82000000000001"/>
    <n v="67.771551724137936"/>
    <x v="0"/>
    <s v="documentary"/>
    <x v="289"/>
    <x v="263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6.68444444444445"/>
    <n v="28.576190476190476"/>
    <x v="0"/>
    <s v="documentary"/>
    <x v="290"/>
    <x v="264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.02"/>
    <n v="46.8828125"/>
    <x v="0"/>
    <s v="documentary"/>
    <x v="291"/>
    <x v="265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1.50693333333334"/>
    <n v="154.42231237322514"/>
    <x v="0"/>
    <s v="documentary"/>
    <x v="292"/>
    <x v="266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.38461538461539"/>
    <n v="201.22137404580153"/>
    <x v="0"/>
    <s v="documentary"/>
    <x v="293"/>
    <x v="52"/>
    <d v="2014-04-20T08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67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.10911999999999"/>
    <n v="100.08204511278196"/>
    <x v="0"/>
    <s v="documentary"/>
    <x v="295"/>
    <x v="268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8.72620000000001"/>
    <n v="230.08953488372092"/>
    <x v="0"/>
    <s v="documentary"/>
    <x v="296"/>
    <x v="269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0.64"/>
    <n v="141.74647887323943"/>
    <x v="0"/>
    <s v="documentary"/>
    <x v="297"/>
    <x v="56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8.93241269841269"/>
    <n v="56.344351395730705"/>
    <x v="0"/>
    <s v="documentary"/>
    <x v="298"/>
    <x v="270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8.95250000000001"/>
    <n v="73.341188524590166"/>
    <x v="0"/>
    <s v="documentary"/>
    <x v="299"/>
    <x v="271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1.72264"/>
    <n v="85.337785234899329"/>
    <x v="0"/>
    <s v="documentary"/>
    <x v="300"/>
    <x v="272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8.73499999999999"/>
    <n v="61.496215139442228"/>
    <x v="0"/>
    <s v="documentary"/>
    <x v="301"/>
    <x v="273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.46"/>
    <n v="93.018518518518519"/>
    <x v="0"/>
    <s v="documentary"/>
    <x v="302"/>
    <x v="274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.46666666666667"/>
    <n v="50.292682926829265"/>
    <x v="0"/>
    <s v="documentary"/>
    <x v="303"/>
    <x v="275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1.64705882352939"/>
    <n v="106.43243243243244"/>
    <x v="0"/>
    <s v="documentary"/>
    <x v="304"/>
    <x v="276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.33333333333331"/>
    <n v="51.719576719576722"/>
    <x v="0"/>
    <s v="documentary"/>
    <x v="305"/>
    <x v="277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2.89999999999998"/>
    <n v="36.612499999999997"/>
    <x v="0"/>
    <s v="documentary"/>
    <x v="306"/>
    <x v="278"/>
    <d v="2013-03-20T11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.31818181818183"/>
    <n v="42.517361111111114"/>
    <x v="0"/>
    <s v="documentary"/>
    <x v="307"/>
    <x v="279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5.56666666666668"/>
    <n v="62.712871287128714"/>
    <x v="0"/>
    <s v="documentary"/>
    <x v="308"/>
    <x v="280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8.94444444444446"/>
    <n v="89.957983193277315"/>
    <x v="0"/>
    <s v="documentary"/>
    <x v="309"/>
    <x v="26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.129"/>
    <n v="28.924722222222222"/>
    <x v="0"/>
    <s v="documentary"/>
    <x v="310"/>
    <x v="281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.10165000000001"/>
    <n v="138.8022"/>
    <x v="0"/>
    <s v="documentary"/>
    <x v="311"/>
    <x v="282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1.87499999999999"/>
    <n v="61.301369863013697"/>
    <x v="0"/>
    <s v="documentary"/>
    <x v="312"/>
    <x v="283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4.73529411764706"/>
    <n v="80.202702702702709"/>
    <x v="0"/>
    <s v="documentary"/>
    <x v="313"/>
    <x v="284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.15000000000003"/>
    <n v="32.095833333333331"/>
    <x v="0"/>
    <s v="documentary"/>
    <x v="314"/>
    <x v="285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.248"/>
    <n v="200.88888888888889"/>
    <x v="0"/>
    <s v="documentary"/>
    <x v="315"/>
    <x v="286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3.77333333333333"/>
    <n v="108.01265822784811"/>
    <x v="0"/>
    <s v="documentary"/>
    <x v="316"/>
    <x v="287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0.80333333333333"/>
    <n v="95.699367088607602"/>
    <x v="0"/>
    <s v="documentary"/>
    <x v="317"/>
    <x v="288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.32"/>
    <n v="49.880281690140848"/>
    <x v="0"/>
    <s v="documentary"/>
    <x v="318"/>
    <x v="289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2.68"/>
    <n v="110.47058823529412"/>
    <x v="0"/>
    <s v="documentary"/>
    <x v="319"/>
    <x v="290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6.58000000000001"/>
    <n v="134.91139240506328"/>
    <x v="0"/>
    <s v="documentary"/>
    <x v="320"/>
    <x v="291"/>
    <d v="2015-12-22T15:00:0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x v="321"/>
    <b v="1"/>
    <n v="337"/>
    <b v="1"/>
    <s v="film &amp; video/documentary"/>
    <n v="102.66285714285715"/>
    <n v="106.62314540059347"/>
    <x v="0"/>
    <s v="documentary"/>
    <x v="321"/>
    <x v="292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7.91200000000001"/>
    <n v="145.04301075268816"/>
    <x v="0"/>
    <s v="documentary"/>
    <x v="322"/>
    <x v="293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.07407407407408"/>
    <n v="114.58620689655173"/>
    <x v="0"/>
    <s v="documentary"/>
    <x v="323"/>
    <x v="294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1.6"/>
    <n v="105.3170731707317"/>
    <x v="0"/>
    <s v="documentary"/>
    <x v="324"/>
    <x v="295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.396"/>
    <n v="70.921195652173907"/>
    <x v="0"/>
    <s v="documentary"/>
    <x v="325"/>
    <x v="296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2.92973333333333"/>
    <n v="147.17167680278018"/>
    <x v="0"/>
    <s v="documentary"/>
    <x v="326"/>
    <x v="297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.4"/>
    <n v="160.47058823529412"/>
    <x v="0"/>
    <s v="documentary"/>
    <x v="327"/>
    <x v="298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3.61439999999999"/>
    <n v="156.04578313253012"/>
    <x v="0"/>
    <s v="documentary"/>
    <x v="328"/>
    <x v="299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5.5"/>
    <n v="63.17365269461078"/>
    <x v="0"/>
    <s v="documentary"/>
    <x v="329"/>
    <x v="83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1.82857142857142"/>
    <n v="104.82352941176471"/>
    <x v="0"/>
    <s v="documentary"/>
    <x v="330"/>
    <x v="30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6.60499999999999"/>
    <n v="97.356164383561648"/>
    <x v="0"/>
    <s v="documentary"/>
    <x v="331"/>
    <x v="30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.015"/>
    <n v="203.63063063063063"/>
    <x v="0"/>
    <s v="documentary"/>
    <x v="332"/>
    <x v="230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.22750000000001"/>
    <n v="188.31203007518798"/>
    <x v="0"/>
    <s v="documentary"/>
    <x v="333"/>
    <x v="302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.19"/>
    <n v="146.65217391304347"/>
    <x v="0"/>
    <s v="documentary"/>
    <x v="334"/>
    <x v="303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2.76470588235294"/>
    <n v="109.1875"/>
    <x v="0"/>
    <s v="documentary"/>
    <x v="335"/>
    <x v="303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6.83911999999998"/>
    <n v="59.249046653144013"/>
    <x v="0"/>
    <s v="documentary"/>
    <x v="336"/>
    <x v="83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.16833333333335"/>
    <n v="97.904838709677421"/>
    <x v="0"/>
    <s v="documentary"/>
    <x v="337"/>
    <x v="139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.13360000000002"/>
    <n v="70.000169491525426"/>
    <x v="0"/>
    <s v="documentary"/>
    <x v="338"/>
    <x v="1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.08333333333333"/>
    <n v="72.865168539325836"/>
    <x v="0"/>
    <s v="documentary"/>
    <x v="339"/>
    <x v="304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.02285714285715"/>
    <n v="146.34782608695653"/>
    <x v="0"/>
    <s v="documentary"/>
    <x v="340"/>
    <x v="305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6.71428571428572"/>
    <n v="67.909090909090907"/>
    <x v="0"/>
    <s v="documentary"/>
    <x v="341"/>
    <x v="306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.36639999999998"/>
    <n v="169.85083076923075"/>
    <x v="0"/>
    <s v="documentary"/>
    <x v="342"/>
    <x v="307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.02863333333335"/>
    <n v="58.413339694656486"/>
    <x v="0"/>
    <s v="documentary"/>
    <x v="343"/>
    <x v="308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.08358208955224"/>
    <n v="119.99298245614035"/>
    <x v="0"/>
    <s v="documentary"/>
    <x v="344"/>
    <x v="309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.27586206896552"/>
    <n v="99.860335195530723"/>
    <x v="0"/>
    <s v="documentary"/>
    <x v="345"/>
    <x v="120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.28880000000001"/>
    <n v="90.579148936170213"/>
    <x v="0"/>
    <s v="documentary"/>
    <x v="346"/>
    <x v="310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1.59049999999999"/>
    <n v="117.77361477572559"/>
    <x v="0"/>
    <s v="documentary"/>
    <x v="347"/>
    <x v="311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4621848739501"/>
    <x v="0"/>
    <s v="documentary"/>
    <x v="348"/>
    <x v="312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6.63570159857905"/>
    <n v="71.899281437125751"/>
    <x v="0"/>
    <s v="documentary"/>
    <x v="349"/>
    <x v="313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4.75999999999999"/>
    <n v="129.81900452488688"/>
    <x v="0"/>
    <s v="documentary"/>
    <x v="350"/>
    <x v="314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.34117647058822"/>
    <n v="44.912863070539416"/>
    <x v="0"/>
    <s v="documentary"/>
    <x v="351"/>
    <x v="315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6.56"/>
    <n v="40.755244755244753"/>
    <x v="0"/>
    <s v="documentary"/>
    <x v="352"/>
    <x v="316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8.61819426615318"/>
    <n v="103.52394779771615"/>
    <x v="0"/>
    <s v="documentary"/>
    <x v="353"/>
    <x v="215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3.94285714285714"/>
    <n v="125.44827586206897"/>
    <x v="0"/>
    <s v="documentary"/>
    <x v="354"/>
    <x v="20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.25714285714285"/>
    <n v="246.60606060606059"/>
    <x v="0"/>
    <s v="documentary"/>
    <x v="355"/>
    <x v="317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2.69239999999999"/>
    <n v="79.401340206185566"/>
    <x v="0"/>
    <s v="documentary"/>
    <x v="356"/>
    <x v="318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38613861386133"/>
    <x v="0"/>
    <s v="documentary"/>
    <x v="357"/>
    <x v="319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.08800000000001"/>
    <n v="193.04868913857678"/>
    <x v="0"/>
    <s v="documentary"/>
    <x v="358"/>
    <x v="301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4.85537190082646"/>
    <n v="84.023178807947019"/>
    <x v="0"/>
    <s v="documentary"/>
    <x v="359"/>
    <x v="320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.375"/>
    <n v="139.82758620689654"/>
    <x v="0"/>
    <s v="documentary"/>
    <x v="360"/>
    <x v="321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.07699999999998"/>
    <n v="109.82189265536722"/>
    <x v="0"/>
    <s v="documentary"/>
    <x v="361"/>
    <x v="322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.15933781686496"/>
    <n v="139.53488372093022"/>
    <x v="0"/>
    <s v="documentary"/>
    <x v="362"/>
    <x v="323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.33333333333334"/>
    <n v="347.84615384615387"/>
    <x v="0"/>
    <s v="documentary"/>
    <x v="363"/>
    <x v="324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.16142857142856"/>
    <n v="68.24159292035398"/>
    <x v="0"/>
    <s v="documentary"/>
    <x v="364"/>
    <x v="10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3.97333333333334"/>
    <n v="239.93846153846152"/>
    <x v="0"/>
    <s v="documentary"/>
    <x v="365"/>
    <x v="32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.31578947368421"/>
    <n v="287.31343283582089"/>
    <x v="0"/>
    <s v="documentary"/>
    <x v="366"/>
    <x v="32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.3501"/>
    <n v="86.84882352941176"/>
    <x v="0"/>
    <s v="documentary"/>
    <x v="367"/>
    <x v="32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.11200000000001"/>
    <n v="81.84905660377359"/>
    <x v="0"/>
    <s v="documentary"/>
    <x v="368"/>
    <x v="32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.15569230769231"/>
    <n v="42.874970059880241"/>
    <x v="0"/>
    <s v="documentary"/>
    <x v="369"/>
    <x v="32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.02"/>
    <n v="709.41860465116281"/>
    <x v="0"/>
    <s v="documentary"/>
    <x v="370"/>
    <x v="33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.16866666666667"/>
    <n v="161.25517890772127"/>
    <x v="0"/>
    <s v="documentary"/>
    <x v="371"/>
    <x v="33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.33333333333334"/>
    <n v="41.777777777777779"/>
    <x v="0"/>
    <s v="documentary"/>
    <x v="372"/>
    <x v="33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6.66666666666667"/>
    <n v="89.887640449438209"/>
    <x v="0"/>
    <s v="documentary"/>
    <x v="373"/>
    <x v="33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0.65"/>
    <n v="45.051724137931032"/>
    <x v="0"/>
    <s v="documentary"/>
    <x v="374"/>
    <x v="33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57142857142854"/>
    <x v="0"/>
    <s v="documentary"/>
    <x v="375"/>
    <x v="33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5.9591836734694"/>
    <n v="54.083333333333336"/>
    <x v="0"/>
    <s v="documentary"/>
    <x v="376"/>
    <x v="33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.39999999999999"/>
    <n v="103.21804511278195"/>
    <x v="0"/>
    <s v="documentary"/>
    <x v="377"/>
    <x v="311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1.76666666666665"/>
    <n v="40.397590361445786"/>
    <x v="0"/>
    <s v="documentary"/>
    <x v="378"/>
    <x v="337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.08000000000001"/>
    <n v="116.85906040268456"/>
    <x v="0"/>
    <s v="documentary"/>
    <x v="379"/>
    <x v="102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1.5"/>
    <n v="115.51020408163265"/>
    <x v="0"/>
    <s v="documentary"/>
    <x v="380"/>
    <x v="338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4.72999999999999"/>
    <n v="104.31274900398407"/>
    <x v="0"/>
    <s v="documentary"/>
    <x v="381"/>
    <x v="339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5.83333333333331"/>
    <n v="69.772727272727266"/>
    <x v="0"/>
    <s v="documentary"/>
    <x v="382"/>
    <x v="340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6.70670670670671"/>
    <n v="43.020833333333336"/>
    <x v="0"/>
    <s v="documentary"/>
    <x v="383"/>
    <x v="341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.105"/>
    <n v="58.540469973890339"/>
    <x v="0"/>
    <s v="documentary"/>
    <x v="384"/>
    <x v="342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5.982"/>
    <n v="111.79535864978902"/>
    <x v="0"/>
    <s v="documentary"/>
    <x v="385"/>
    <x v="343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.16666666666667"/>
    <n v="46.230769230769234"/>
    <x v="0"/>
    <s v="documentary"/>
    <x v="386"/>
    <x v="344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3.98947368421051"/>
    <n v="144.69039145907473"/>
    <x v="0"/>
    <s v="documentary"/>
    <x v="387"/>
    <x v="20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.16000000000001"/>
    <n v="88.845070422535215"/>
    <x v="0"/>
    <s v="documentary"/>
    <x v="388"/>
    <x v="345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1.53547058823528"/>
    <n v="81.75107284768211"/>
    <x v="0"/>
    <s v="documentary"/>
    <x v="389"/>
    <x v="346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28571428571431"/>
    <x v="0"/>
    <s v="documentary"/>
    <x v="390"/>
    <x v="347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0.61"/>
    <n v="104.25906735751295"/>
    <x v="0"/>
    <s v="documentary"/>
    <x v="391"/>
    <x v="348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0.9027027027027"/>
    <n v="90.616504854368927"/>
    <x v="0"/>
    <s v="documentary"/>
    <x v="392"/>
    <x v="349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.446"/>
    <n v="157.33048433048432"/>
    <x v="0"/>
    <s v="documentary"/>
    <x v="393"/>
    <x v="350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1.8936170212766"/>
    <n v="105.18"/>
    <x v="0"/>
    <s v="documentary"/>
    <x v="394"/>
    <x v="351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.04450000000001"/>
    <n v="58.719836956521746"/>
    <x v="0"/>
    <s v="documentary"/>
    <x v="395"/>
    <x v="352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6.66666666666667"/>
    <n v="81.632653061224488"/>
    <x v="0"/>
    <s v="documentary"/>
    <x v="396"/>
    <x v="353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3.90027322404372"/>
    <n v="56.460043668122275"/>
    <x v="0"/>
    <s v="documentary"/>
    <x v="397"/>
    <x v="354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.16000000000001"/>
    <n v="140.1044776119403"/>
    <x v="0"/>
    <s v="documentary"/>
    <x v="398"/>
    <x v="319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6.80499999999999"/>
    <n v="224.85263157894738"/>
    <x v="0"/>
    <s v="documentary"/>
    <x v="399"/>
    <x v="355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.30249999999999"/>
    <n v="181.13306451612902"/>
    <x v="0"/>
    <s v="documentary"/>
    <x v="400"/>
    <x v="356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3.812"/>
    <n v="711.04109589041093"/>
    <x v="0"/>
    <s v="documentary"/>
    <x v="401"/>
    <x v="357"/>
    <d v="2011-08-07T12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1.65"/>
    <n v="65.883720930232556"/>
    <x v="0"/>
    <s v="documentary"/>
    <x v="402"/>
    <x v="311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.25999999999999"/>
    <n v="75.185714285714283"/>
    <x v="0"/>
    <s v="documentary"/>
    <x v="403"/>
    <x v="358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.09142857142857"/>
    <n v="133.14391143911439"/>
    <x v="0"/>
    <s v="documentary"/>
    <x v="404"/>
    <x v="359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7.65957446808511"/>
    <n v="55.2"/>
    <x v="0"/>
    <s v="documentary"/>
    <x v="405"/>
    <x v="346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7.70464285714286"/>
    <n v="86.163714285714292"/>
    <x v="0"/>
    <s v="documentary"/>
    <x v="406"/>
    <x v="360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1.55000000000001"/>
    <n v="92.318181818181813"/>
    <x v="0"/>
    <s v="documentary"/>
    <x v="407"/>
    <x v="361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.43766666666667"/>
    <n v="160.16473684210527"/>
    <x v="0"/>
    <s v="documentary"/>
    <x v="408"/>
    <x v="362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6.80000000000001"/>
    <n v="45.6"/>
    <x v="0"/>
    <s v="documentary"/>
    <x v="409"/>
    <x v="363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.29999999999998"/>
    <n v="183.28571428571428"/>
    <x v="0"/>
    <s v="documentary"/>
    <x v="410"/>
    <x v="145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.05"/>
    <n v="125.78838174273859"/>
    <x v="0"/>
    <s v="documentary"/>
    <x v="411"/>
    <x v="364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6.84"/>
    <n v="57.654545454545456"/>
    <x v="0"/>
    <s v="documentary"/>
    <x v="412"/>
    <x v="365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.0859375"/>
    <n v="78.660818713450297"/>
    <x v="0"/>
    <s v="documentary"/>
    <x v="413"/>
    <x v="366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2.85405405405406"/>
    <n v="91.480769230769226"/>
    <x v="0"/>
    <s v="documentary"/>
    <x v="414"/>
    <x v="367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.14714285714285"/>
    <n v="68.09809523809524"/>
    <x v="0"/>
    <s v="documentary"/>
    <x v="415"/>
    <x v="119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.21700000000001"/>
    <n v="48.086800000000004"/>
    <x v="0"/>
    <s v="documentary"/>
    <x v="416"/>
    <x v="368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.24761904761905"/>
    <n v="202.42307692307693"/>
    <x v="0"/>
    <s v="documentary"/>
    <x v="417"/>
    <x v="369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0.63392857142857"/>
    <n v="216.75"/>
    <x v="0"/>
    <s v="documentary"/>
    <x v="418"/>
    <x v="370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.4375"/>
    <n v="110.06849315068493"/>
    <x v="0"/>
    <s v="documentary"/>
    <x v="419"/>
    <x v="371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.43939393939393934"/>
    <n v="4.833333333333333"/>
    <x v="0"/>
    <s v="animation"/>
    <x v="420"/>
    <x v="99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8"/>
    <n v="50.166666666666664"/>
    <x v="0"/>
    <s v="animation"/>
    <x v="421"/>
    <x v="0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5"/>
    <n v="35.833333333333336"/>
    <x v="0"/>
    <s v="animation"/>
    <x v="422"/>
    <x v="37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0.76500000000000001"/>
    <n v="11.76923076923077"/>
    <x v="0"/>
    <s v="animation"/>
    <x v="423"/>
    <x v="37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7"/>
    <n v="40.78"/>
    <x v="0"/>
    <s v="animation"/>
    <x v="424"/>
    <x v="37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2"/>
    <n v="3"/>
    <x v="0"/>
    <s v="animation"/>
    <x v="425"/>
    <x v="37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8"/>
    <n v="16.625"/>
    <x v="0"/>
    <s v="animation"/>
    <x v="426"/>
    <x v="37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37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29"/>
    <n v="52"/>
    <x v="0"/>
    <s v="animation"/>
    <x v="428"/>
    <x v="126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378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"/>
    <n v="4.8"/>
    <x v="0"/>
    <s v="animation"/>
    <x v="430"/>
    <x v="379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3.833333333333334"/>
    <n v="51.875"/>
    <x v="0"/>
    <s v="animation"/>
    <x v="431"/>
    <x v="380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"/>
    <n v="71.25"/>
    <x v="0"/>
    <s v="animation"/>
    <x v="432"/>
    <x v="381"/>
    <d v="2015-10-21T09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382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383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5E-3"/>
    <n v="1"/>
    <x v="0"/>
    <s v="animation"/>
    <x v="435"/>
    <x v="384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385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386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"/>
    <n v="170.54545454545453"/>
    <x v="0"/>
    <s v="animation"/>
    <x v="438"/>
    <x v="387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388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.1"/>
    <n v="5"/>
    <x v="0"/>
    <s v="animation"/>
    <x v="440"/>
    <x v="389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263"/>
    <d v="2013-11-02T11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.358823529411765"/>
    <n v="393.58823529411762"/>
    <x v="0"/>
    <s v="animation"/>
    <x v="442"/>
    <x v="390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.1"/>
    <n v="5"/>
    <x v="0"/>
    <s v="animation"/>
    <x v="443"/>
    <x v="391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392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3"/>
    <n v="1"/>
    <x v="0"/>
    <s v="animation"/>
    <x v="445"/>
    <x v="393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51"/>
    <n v="47.875"/>
    <x v="0"/>
    <s v="animation"/>
    <x v="446"/>
    <x v="394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2"/>
    <n v="5"/>
    <x v="0"/>
    <s v="animation"/>
    <x v="447"/>
    <x v="395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000000000002"/>
    <n v="20.502500000000001"/>
    <x v="0"/>
    <s v="animation"/>
    <x v="448"/>
    <x v="396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5"/>
    <n v="9"/>
    <x v="0"/>
    <s v="animation"/>
    <x v="449"/>
    <x v="397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0.79200000000000004"/>
    <n v="56.571428571428569"/>
    <x v="0"/>
    <s v="animation"/>
    <x v="450"/>
    <x v="398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399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00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1E-2"/>
    <n v="13"/>
    <x v="0"/>
    <s v="animation"/>
    <x v="453"/>
    <x v="401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0.82000000000000006"/>
    <n v="16.399999999999999"/>
    <x v="0"/>
    <s v="animation"/>
    <x v="454"/>
    <x v="137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1E-2"/>
    <n v="22.5"/>
    <x v="0"/>
    <s v="animation"/>
    <x v="455"/>
    <x v="402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0.68631863186318631"/>
    <n v="20.333333333333332"/>
    <x v="0"/>
    <s v="animation"/>
    <x v="456"/>
    <x v="403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323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9"/>
    <n v="16.755102040816325"/>
    <x v="0"/>
    <s v="animation"/>
    <x v="458"/>
    <x v="404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097E-2"/>
    <n v="25"/>
    <x v="0"/>
    <s v="animation"/>
    <x v="459"/>
    <x v="405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.29411764705882354"/>
    <n v="12.5"/>
    <x v="0"/>
    <s v="animation"/>
    <x v="460"/>
    <x v="406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07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08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9"/>
    <n v="113.63636363636364"/>
    <x v="0"/>
    <s v="animation"/>
    <x v="463"/>
    <x v="409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5E-2"/>
    <n v="1"/>
    <x v="0"/>
    <s v="animation"/>
    <x v="464"/>
    <x v="410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6.953125"/>
    <n v="17.25"/>
    <x v="0"/>
    <s v="animation"/>
    <x v="465"/>
    <x v="411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0.76"/>
    <n v="15.2"/>
    <x v="0"/>
    <s v="animation"/>
    <x v="466"/>
    <x v="412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1.574999999999999"/>
    <n v="110.64102564102564"/>
    <x v="0"/>
    <s v="animation"/>
    <x v="467"/>
    <x v="413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14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15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"/>
    <n v="25.5"/>
    <x v="0"/>
    <s v="animation"/>
    <x v="470"/>
    <x v="416"/>
    <d v="2014-01-15T20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x v="471"/>
    <b v="0"/>
    <n v="170"/>
    <b v="0"/>
    <s v="film &amp; video/animation"/>
    <n v="11.892727272727273"/>
    <n v="38.476470588235294"/>
    <x v="0"/>
    <s v="animation"/>
    <x v="471"/>
    <x v="417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7.625"/>
    <n v="28.2"/>
    <x v="0"/>
    <s v="animation"/>
    <x v="472"/>
    <x v="418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"/>
    <n v="61.5"/>
    <x v="0"/>
    <s v="animation"/>
    <x v="473"/>
    <x v="18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4E-2"/>
    <n v="1"/>
    <x v="0"/>
    <s v="animation"/>
    <x v="474"/>
    <x v="419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20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2"/>
    <n v="39.569274193548388"/>
    <x v="0"/>
    <s v="animation"/>
    <x v="476"/>
    <x v="421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102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22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2.56"/>
    <n v="88.8"/>
    <x v="0"/>
    <s v="animation"/>
    <x v="479"/>
    <x v="11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.41"/>
    <n v="55.457142857142856"/>
    <x v="0"/>
    <s v="animation"/>
    <x v="480"/>
    <x v="423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1"/>
    <n v="87.142857142857139"/>
    <x v="0"/>
    <s v="animation"/>
    <x v="481"/>
    <x v="424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.1"/>
    <n v="10"/>
    <x v="0"/>
    <s v="animation"/>
    <x v="482"/>
    <x v="9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.2"/>
    <n v="51.224489795918366"/>
    <x v="0"/>
    <s v="animation"/>
    <x v="483"/>
    <x v="425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.18625"/>
    <n v="13.545454545454545"/>
    <x v="0"/>
    <s v="animation"/>
    <x v="484"/>
    <x v="426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1.906971229845084"/>
    <n v="66.520080000000007"/>
    <x v="0"/>
    <s v="animation"/>
    <x v="485"/>
    <x v="427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5E-3"/>
    <n v="50"/>
    <x v="0"/>
    <s v="animation"/>
    <x v="486"/>
    <x v="428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29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30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.28667813379201834"/>
    <n v="71.666666666666671"/>
    <x v="0"/>
    <s v="animation"/>
    <x v="489"/>
    <x v="431"/>
    <d v="2012-01-05T03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286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32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33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120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.155"/>
    <n v="10.333333333333334"/>
    <x v="0"/>
    <s v="animation"/>
    <x v="494"/>
    <x v="43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152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8E-3"/>
    <n v="1"/>
    <x v="0"/>
    <s v="animation"/>
    <x v="496"/>
    <x v="435"/>
    <d v="2014-02-10T14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0.6696428571428571"/>
    <n v="10"/>
    <x v="0"/>
    <s v="animation"/>
    <x v="497"/>
    <x v="436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4"/>
    <n v="136.09090909090909"/>
    <x v="0"/>
    <s v="animation"/>
    <x v="498"/>
    <x v="437"/>
    <d v="2011-12-23T10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7"/>
    <n v="73.461538461538467"/>
    <x v="0"/>
    <s v="animation"/>
    <x v="499"/>
    <x v="438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79"/>
    <n v="53.75"/>
    <x v="0"/>
    <s v="animation"/>
    <x v="500"/>
    <x v="439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440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499999999999999"/>
    <n v="57.5"/>
    <x v="0"/>
    <s v="animation"/>
    <x v="502"/>
    <x v="441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8"/>
    <n v="12.666666666666666"/>
    <x v="0"/>
    <s v="animation"/>
    <x v="503"/>
    <x v="442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2"/>
    <n v="67"/>
    <x v="0"/>
    <s v="animation"/>
    <x v="504"/>
    <x v="443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.43333333333333329"/>
    <n v="3.7142857142857144"/>
    <x v="0"/>
    <s v="animation"/>
    <x v="505"/>
    <x v="2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.125"/>
    <n v="250"/>
    <x v="0"/>
    <s v="animation"/>
    <x v="506"/>
    <x v="444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"/>
    <n v="64"/>
    <x v="0"/>
    <s v="animation"/>
    <x v="507"/>
    <x v="445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0.8"/>
    <n v="133.33333333333334"/>
    <x v="0"/>
    <s v="animation"/>
    <x v="508"/>
    <x v="446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.2"/>
    <n v="10"/>
    <x v="0"/>
    <s v="animation"/>
    <x v="509"/>
    <x v="447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376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448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.13749999999999998"/>
    <n v="5.5"/>
    <x v="0"/>
    <s v="animation"/>
    <x v="512"/>
    <x v="449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3.923999999999999"/>
    <n v="102.38235294117646"/>
    <x v="0"/>
    <s v="animation"/>
    <x v="513"/>
    <x v="450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5"/>
    <n v="16.666666666666668"/>
    <x v="0"/>
    <s v="animation"/>
    <x v="514"/>
    <x v="451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.41340206185567"/>
    <n v="725.02941176470586"/>
    <x v="0"/>
    <s v="animation"/>
    <x v="515"/>
    <x v="4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452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"/>
    <n v="68.333333333333329"/>
    <x v="0"/>
    <s v="animation"/>
    <x v="517"/>
    <x v="453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454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2.881426547787683"/>
    <n v="39.228571428571428"/>
    <x v="0"/>
    <s v="animation"/>
    <x v="519"/>
    <x v="455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.1"/>
    <n v="150.14705882352942"/>
    <x v="1"/>
    <s v="plays"/>
    <x v="520"/>
    <x v="25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4.64"/>
    <n v="93.428571428571431"/>
    <x v="1"/>
    <s v="plays"/>
    <x v="521"/>
    <x v="456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4.66666666666667"/>
    <n v="110.96774193548387"/>
    <x v="1"/>
    <s v="plays"/>
    <x v="522"/>
    <x v="457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0.6"/>
    <n v="71.785714285714292"/>
    <x v="1"/>
    <s v="plays"/>
    <x v="523"/>
    <x v="381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8.67285714285715"/>
    <n v="29.258076923076924"/>
    <x v="1"/>
    <s v="plays"/>
    <x v="524"/>
    <x v="458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459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3.99999999999999"/>
    <n v="74.347826086956516"/>
    <x v="1"/>
    <s v="plays"/>
    <x v="526"/>
    <x v="460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0.85"/>
    <n v="63.829113924050631"/>
    <x v="1"/>
    <s v="plays"/>
    <x v="527"/>
    <x v="419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5.65217391304347"/>
    <n v="44.333333333333336"/>
    <x v="1"/>
    <s v="plays"/>
    <x v="528"/>
    <x v="461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.41666666666666"/>
    <n v="86.944444444444443"/>
    <x v="1"/>
    <s v="plays"/>
    <x v="529"/>
    <x v="462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7.78267254038178"/>
    <n v="126.55172413793103"/>
    <x v="1"/>
    <s v="plays"/>
    <x v="530"/>
    <x v="463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225806451613"/>
    <x v="1"/>
    <s v="plays"/>
    <x v="531"/>
    <x v="464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.25"/>
    <n v="71.242774566473983"/>
    <x v="1"/>
    <s v="plays"/>
    <x v="532"/>
    <x v="293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.2"/>
    <n v="117.88235294117646"/>
    <x v="1"/>
    <s v="plays"/>
    <x v="533"/>
    <x v="20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4.66666666666666"/>
    <n v="327.08333333333331"/>
    <x v="1"/>
    <s v="plays"/>
    <x v="534"/>
    <x v="465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2.49999999999999"/>
    <n v="34.745762711864408"/>
    <x v="1"/>
    <s v="plays"/>
    <x v="535"/>
    <x v="330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.25757575757576"/>
    <n v="100.06410256410257"/>
    <x v="1"/>
    <s v="plays"/>
    <x v="536"/>
    <x v="46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0.5"/>
    <n v="40.847457627118644"/>
    <x v="1"/>
    <s v="plays"/>
    <x v="537"/>
    <x v="46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.42"/>
    <n v="252.01666666666668"/>
    <x v="1"/>
    <s v="plays"/>
    <x v="538"/>
    <x v="293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0.64400000000001"/>
    <n v="25.161000000000001"/>
    <x v="1"/>
    <s v="plays"/>
    <x v="539"/>
    <x v="468"/>
    <d v="2016-07-04T17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1E-3"/>
    <n v="1"/>
    <x v="2"/>
    <s v="web"/>
    <x v="540"/>
    <x v="196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0.55555555555555558"/>
    <n v="25"/>
    <x v="2"/>
    <s v="web"/>
    <x v="541"/>
    <x v="469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6E-4"/>
    <n v="1"/>
    <x v="2"/>
    <s v="web"/>
    <x v="542"/>
    <x v="470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.31818181818181818"/>
    <n v="35"/>
    <x v="2"/>
    <s v="web"/>
    <x v="543"/>
    <x v="471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"/>
    <n v="3"/>
    <x v="2"/>
    <s v="web"/>
    <x v="544"/>
    <x v="472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.383999999999997"/>
    <n v="402.70588235294116"/>
    <x v="2"/>
    <s v="web"/>
    <x v="545"/>
    <x v="473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7E-2"/>
    <n v="26"/>
    <x v="2"/>
    <s v="web"/>
    <x v="546"/>
    <x v="192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474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.09"/>
    <n v="9"/>
    <x v="2"/>
    <s v="web"/>
    <x v="548"/>
    <x v="469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"/>
    <n v="8.5"/>
    <x v="2"/>
    <s v="web"/>
    <x v="549"/>
    <x v="321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0.70000000000000007"/>
    <n v="8.75"/>
    <x v="2"/>
    <s v="web"/>
    <x v="550"/>
    <x v="419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2"/>
    <n v="135.03571428571428"/>
    <x v="2"/>
    <s v="web"/>
    <x v="551"/>
    <x v="475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25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.49199999999999999"/>
    <n v="20.5"/>
    <x v="2"/>
    <s v="web"/>
    <x v="553"/>
    <x v="476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6.589147286821706"/>
    <n v="64.36363636363636"/>
    <x v="2"/>
    <s v="web"/>
    <x v="554"/>
    <x v="477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478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"/>
    <n v="200"/>
    <x v="2"/>
    <s v="web"/>
    <x v="556"/>
    <x v="479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0.91066666666666674"/>
    <n v="68.3"/>
    <x v="2"/>
    <s v="web"/>
    <x v="557"/>
    <x v="464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480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6E-2"/>
    <n v="50"/>
    <x v="2"/>
    <s v="web"/>
    <x v="559"/>
    <x v="212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2"/>
    <n v="4"/>
    <x v="2"/>
    <s v="web"/>
    <x v="560"/>
    <x v="481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.36666666666666664"/>
    <n v="27.5"/>
    <x v="2"/>
    <s v="web"/>
    <x v="561"/>
    <x v="482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483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59E-2"/>
    <n v="34"/>
    <x v="2"/>
    <s v="web"/>
    <x v="563"/>
    <x v="484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3"/>
    <n v="1"/>
    <x v="2"/>
    <s v="web"/>
    <x v="564"/>
    <x v="485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191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.02"/>
    <n v="1"/>
    <x v="2"/>
    <s v="web"/>
    <x v="566"/>
    <x v="468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486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487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0.8"/>
    <n v="20"/>
    <x v="2"/>
    <s v="web"/>
    <x v="569"/>
    <x v="488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.16705882352941176"/>
    <n v="142"/>
    <x v="2"/>
    <s v="web"/>
    <x v="570"/>
    <x v="489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.42399999999999999"/>
    <n v="53"/>
    <x v="2"/>
    <s v="web"/>
    <x v="571"/>
    <x v="460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467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.38925389253892539"/>
    <n v="38.444444444444443"/>
    <x v="2"/>
    <s v="web"/>
    <x v="573"/>
    <x v="490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0.7155635062611807"/>
    <n v="20"/>
    <x v="2"/>
    <s v="web"/>
    <x v="574"/>
    <x v="491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.43166666666666664"/>
    <n v="64.75"/>
    <x v="2"/>
    <s v="web"/>
    <x v="575"/>
    <x v="492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E-3"/>
    <n v="1"/>
    <x v="2"/>
    <s v="web"/>
    <x v="576"/>
    <x v="202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.2"/>
    <n v="10"/>
    <x v="2"/>
    <s v="web"/>
    <x v="577"/>
    <x v="493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2"/>
    <n v="2"/>
    <x v="2"/>
    <s v="web"/>
    <x v="578"/>
    <x v="57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3"/>
    <n v="35"/>
    <x v="2"/>
    <s v="web"/>
    <x v="579"/>
    <x v="143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3E-2"/>
    <n v="1"/>
    <x v="2"/>
    <s v="web"/>
    <x v="580"/>
    <x v="494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495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496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2"/>
    <n v="1"/>
    <x v="2"/>
    <s v="web"/>
    <x v="583"/>
    <x v="157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497"/>
    <d v="2015-03-16T08:11:56"/>
  </r>
  <r>
    <n v="585"/>
    <s v="Link Card"/>
    <s v="SAVE UP TO 40% WHEN YOU SPEND!_x000d__x000d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473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0.55999999999999994"/>
    <n v="14"/>
    <x v="2"/>
    <s v="web"/>
    <x v="586"/>
    <x v="498"/>
    <d v="2015-02-15T12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x v="587"/>
    <b v="0"/>
    <n v="7"/>
    <b v="0"/>
    <s v="technology/web"/>
    <n v="9.0833333333333339"/>
    <n v="389.28571428571428"/>
    <x v="2"/>
    <s v="web"/>
    <x v="587"/>
    <x v="499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1"/>
    <n v="150.5"/>
    <x v="2"/>
    <s v="web"/>
    <x v="588"/>
    <x v="500"/>
    <d v="2016-11-17T11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2"/>
    <n v="1"/>
    <x v="2"/>
    <s v="web"/>
    <x v="589"/>
    <x v="370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"/>
    <n v="24.777777777777779"/>
    <x v="2"/>
    <s v="web"/>
    <x v="590"/>
    <x v="213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9E-2"/>
    <n v="30.5"/>
    <x v="2"/>
    <s v="web"/>
    <x v="591"/>
    <x v="0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5"/>
    <n v="250"/>
    <x v="2"/>
    <s v="web"/>
    <x v="592"/>
    <x v="501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28571428571427"/>
    <x v="2"/>
    <s v="web"/>
    <x v="593"/>
    <x v="164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.104"/>
    <n v="13"/>
    <x v="2"/>
    <s v="web"/>
    <x v="594"/>
    <x v="502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.42599999999999999"/>
    <n v="53.25"/>
    <x v="2"/>
    <s v="web"/>
    <x v="595"/>
    <x v="503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.03"/>
    <n v="3"/>
    <x v="2"/>
    <s v="web"/>
    <x v="596"/>
    <x v="45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.26666666666666666"/>
    <n v="10"/>
    <x v="2"/>
    <s v="web"/>
    <x v="597"/>
    <x v="504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2857142857143"/>
    <x v="2"/>
    <s v="web"/>
    <x v="598"/>
    <x v="505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2"/>
    <n v="15.5"/>
    <x v="2"/>
    <s v="web"/>
    <x v="599"/>
    <x v="13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506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000000000000001"/>
    <n v="23.333333333333332"/>
    <x v="2"/>
    <s v="web"/>
    <x v="601"/>
    <x v="14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507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"/>
    <n v="45.386153846153846"/>
    <x v="2"/>
    <s v="web"/>
    <x v="603"/>
    <x v="6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508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"/>
    <n v="16.375"/>
    <x v="2"/>
    <s v="web"/>
    <x v="605"/>
    <x v="509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.2"/>
    <n v="10"/>
    <x v="2"/>
    <s v="web"/>
    <x v="606"/>
    <x v="510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511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0.97400000000000009"/>
    <n v="292.2"/>
    <x v="2"/>
    <s v="web"/>
    <x v="608"/>
    <x v="512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0.64102564102564097"/>
    <n v="5"/>
    <x v="2"/>
    <s v="web"/>
    <x v="609"/>
    <x v="513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514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515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516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.363333333333333"/>
    <n v="105.93388429752066"/>
    <x v="2"/>
    <s v="web"/>
    <x v="613"/>
    <x v="517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518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519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520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521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522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6E-5"/>
    <n v="1"/>
    <x v="2"/>
    <s v="web"/>
    <x v="619"/>
    <x v="523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524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"/>
    <n v="87"/>
    <x v="2"/>
    <s v="web"/>
    <x v="621"/>
    <x v="525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6"/>
    <n v="37.888888888888886"/>
    <x v="2"/>
    <s v="web"/>
    <x v="622"/>
    <x v="526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527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528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529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.380000000000003"/>
    <n v="111.41025641025641"/>
    <x v="2"/>
    <s v="web"/>
    <x v="626"/>
    <x v="530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.02"/>
    <n v="90"/>
    <x v="2"/>
    <s v="web"/>
    <x v="627"/>
    <x v="531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532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.17500000000000002"/>
    <n v="116.66666666666667"/>
    <x v="2"/>
    <s v="web"/>
    <x v="629"/>
    <x v="533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12E-2"/>
    <n v="10"/>
    <x v="2"/>
    <s v="web"/>
    <x v="630"/>
    <x v="454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"/>
    <n v="76.666666666666671"/>
    <x v="2"/>
    <s v="web"/>
    <x v="631"/>
    <x v="534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535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.45"/>
    <n v="49.8"/>
    <x v="2"/>
    <s v="web"/>
    <x v="633"/>
    <x v="301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.02"/>
    <n v="1"/>
    <x v="2"/>
    <s v="web"/>
    <x v="634"/>
    <x v="202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2E-3"/>
    <n v="2"/>
    <x v="2"/>
    <s v="web"/>
    <x v="635"/>
    <x v="536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.2"/>
    <n v="4"/>
    <x v="2"/>
    <s v="web"/>
    <x v="636"/>
    <x v="537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538"/>
    <d v="2017-02-25T15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11E-3"/>
    <n v="3"/>
    <x v="2"/>
    <s v="web"/>
    <x v="638"/>
    <x v="253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1E-5"/>
    <n v="1"/>
    <x v="2"/>
    <s v="web"/>
    <x v="639"/>
    <x v="5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.28571428571428"/>
    <n v="50.5"/>
    <x v="2"/>
    <s v="wearables"/>
    <x v="640"/>
    <x v="5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.16249999999999"/>
    <n v="151.31746031746033"/>
    <x v="2"/>
    <s v="wearables"/>
    <x v="641"/>
    <x v="5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.4850000000001"/>
    <n v="134.3592456301748"/>
    <x v="2"/>
    <s v="wearables"/>
    <x v="642"/>
    <x v="541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5.80799999999999"/>
    <n v="174.02631578947367"/>
    <x v="2"/>
    <s v="wearables"/>
    <x v="643"/>
    <x v="420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.11791999999997"/>
    <n v="73.486268364348675"/>
    <x v="2"/>
    <s v="wearables"/>
    <x v="644"/>
    <x v="542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8.7"/>
    <n v="23.518987341772153"/>
    <x v="2"/>
    <s v="wearables"/>
    <x v="645"/>
    <x v="543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1.87625"/>
    <n v="39.074444444444445"/>
    <x v="2"/>
    <s v="wearables"/>
    <x v="646"/>
    <x v="544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.05"/>
    <n v="125.94117647058823"/>
    <x v="2"/>
    <s v="wearables"/>
    <x v="647"/>
    <x v="194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6.82285714285715"/>
    <n v="1644"/>
    <x v="2"/>
    <s v="wearables"/>
    <x v="648"/>
    <x v="545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39.96"/>
    <n v="42.670731707317074"/>
    <x v="2"/>
    <s v="wearables"/>
    <x v="649"/>
    <x v="546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.4"/>
    <n v="35.125"/>
    <x v="2"/>
    <s v="wearables"/>
    <x v="650"/>
    <x v="46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0.52799999999999"/>
    <n v="239.35238095238094"/>
    <x v="2"/>
    <s v="wearables"/>
    <x v="651"/>
    <x v="547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.46666666666665"/>
    <n v="107.64285714285714"/>
    <x v="2"/>
    <s v="wearables"/>
    <x v="652"/>
    <x v="548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.446"/>
    <n v="95.830623306233065"/>
    <x v="2"/>
    <s v="wearables"/>
    <x v="653"/>
    <x v="541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.29166666666669"/>
    <n v="31.663376110562684"/>
    <x v="2"/>
    <s v="wearables"/>
    <x v="654"/>
    <x v="321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6.88749999999999"/>
    <n v="42.886861313868614"/>
    <x v="2"/>
    <s v="wearables"/>
    <x v="655"/>
    <x v="549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3.56"/>
    <n v="122.73563218390805"/>
    <x v="2"/>
    <s v="wearables"/>
    <x v="656"/>
    <x v="351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5.69999999999999"/>
    <n v="190.45454545454547"/>
    <x v="2"/>
    <s v="wearables"/>
    <x v="657"/>
    <x v="291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.46206037108834"/>
    <n v="109.33695652173913"/>
    <x v="2"/>
    <s v="wearables"/>
    <x v="658"/>
    <x v="466"/>
    <d v="2015-07-26T10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0.56666666666668"/>
    <n v="143.66666666666666"/>
    <x v="2"/>
    <s v="wearables"/>
    <x v="659"/>
    <x v="550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79999999999998"/>
    <n v="84.944444444444443"/>
    <x v="2"/>
    <s v="wearables"/>
    <x v="660"/>
    <x v="551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0.95"/>
    <n v="10.555555555555555"/>
    <x v="2"/>
    <s v="wearables"/>
    <x v="661"/>
    <x v="552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.4"/>
    <n v="39"/>
    <x v="2"/>
    <s v="wearables"/>
    <x v="662"/>
    <x v="553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.35000000000000003"/>
    <n v="100"/>
    <x v="2"/>
    <s v="wearables"/>
    <x v="663"/>
    <x v="475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2"/>
    <n v="31.172413793103448"/>
    <x v="2"/>
    <s v="wearables"/>
    <x v="664"/>
    <x v="55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8.64"/>
    <n v="155.33333333333334"/>
    <x v="2"/>
    <s v="wearables"/>
    <x v="665"/>
    <x v="55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1E-3"/>
    <n v="2"/>
    <x v="2"/>
    <s v="wearables"/>
    <x v="666"/>
    <x v="55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.02"/>
    <n v="178.92857142857142"/>
    <x v="2"/>
    <s v="wearables"/>
    <x v="667"/>
    <x v="491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5"/>
    <n v="27.36"/>
    <x v="2"/>
    <s v="wearables"/>
    <x v="668"/>
    <x v="144"/>
    <d v="2015-05-11T11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1.5075"/>
    <n v="1536.25"/>
    <x v="2"/>
    <s v="wearables"/>
    <x v="669"/>
    <x v="176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.276666666666667"/>
    <n v="84.99677419354839"/>
    <x v="2"/>
    <s v="wearables"/>
    <x v="670"/>
    <x v="557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.426666666666662"/>
    <n v="788.5333333333333"/>
    <x v="2"/>
    <s v="wearables"/>
    <x v="671"/>
    <x v="558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1.628"/>
    <n v="50.29767441860465"/>
    <x v="2"/>
    <s v="wearables"/>
    <x v="672"/>
    <x v="559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.20500000000000002"/>
    <n v="68.333333333333329"/>
    <x v="2"/>
    <s v="wearables"/>
    <x v="673"/>
    <x v="556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.03"/>
    <n v="7.5"/>
    <x v="2"/>
    <s v="wearables"/>
    <x v="674"/>
    <x v="532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4.85"/>
    <n v="34.269230769230766"/>
    <x v="2"/>
    <s v="wearables"/>
    <x v="675"/>
    <x v="486"/>
    <d v="2014-12-31T22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"/>
    <n v="61.291666666666664"/>
    <x v="2"/>
    <s v="wearables"/>
    <x v="676"/>
    <x v="560"/>
    <d v="2015-02-07T10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5.584"/>
    <n v="133.25"/>
    <x v="2"/>
    <s v="wearables"/>
    <x v="677"/>
    <x v="561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4"/>
    <n v="65.17647058823529"/>
    <x v="2"/>
    <s v="wearables"/>
    <x v="678"/>
    <x v="562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.485964912280703"/>
    <n v="93.90425531914893"/>
    <x v="2"/>
    <s v="wearables"/>
    <x v="679"/>
    <x v="175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5.912000000000003"/>
    <n v="150.65116279069767"/>
    <x v="2"/>
    <s v="wearables"/>
    <x v="680"/>
    <x v="563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.04"/>
    <n v="1"/>
    <x v="2"/>
    <s v="wearables"/>
    <x v="681"/>
    <x v="564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.106"/>
    <n v="13.25"/>
    <x v="2"/>
    <s v="wearables"/>
    <x v="682"/>
    <x v="565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0.85142857142857142"/>
    <n v="99.333333333333329"/>
    <x v="2"/>
    <s v="wearables"/>
    <x v="683"/>
    <x v="566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6"/>
    <n v="177.39259259259259"/>
    <x v="2"/>
    <s v="wearables"/>
    <x v="684"/>
    <x v="567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7.650000000000002"/>
    <n v="55.3"/>
    <x v="2"/>
    <s v="wearables"/>
    <x v="685"/>
    <x v="41"/>
    <d v="2015-01-12T12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568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5"/>
    <n v="591.66666666666663"/>
    <x v="2"/>
    <s v="wearables"/>
    <x v="687"/>
    <x v="330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2.989999999999995"/>
    <n v="405.5"/>
    <x v="2"/>
    <s v="wearables"/>
    <x v="688"/>
    <x v="569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7.648750000000007"/>
    <n v="343.14732142857144"/>
    <x v="2"/>
    <s v="wearables"/>
    <x v="689"/>
    <x v="548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.34"/>
    <n v="72.588235294117652"/>
    <x v="2"/>
    <s v="wearables"/>
    <x v="690"/>
    <x v="57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0.52"/>
    <n v="26"/>
    <x v="2"/>
    <s v="wearables"/>
    <x v="691"/>
    <x v="57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4"/>
    <n v="6.4975124378109452"/>
    <x v="2"/>
    <s v="wearables"/>
    <x v="692"/>
    <x v="57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.338000000000001"/>
    <n v="119.38513513513513"/>
    <x v="2"/>
    <s v="wearables"/>
    <x v="693"/>
    <x v="57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.39333333333333331"/>
    <n v="84.285714285714292"/>
    <x v="2"/>
    <s v="wearables"/>
    <x v="694"/>
    <x v="57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"/>
    <n v="90.857142857142861"/>
    <x v="2"/>
    <s v="wearables"/>
    <x v="695"/>
    <x v="57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7E-4"/>
    <n v="1"/>
    <x v="2"/>
    <s v="wearables"/>
    <x v="696"/>
    <x v="57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.379999999999995"/>
    <n v="20.342105263157894"/>
    <x v="2"/>
    <s v="wearables"/>
    <x v="697"/>
    <x v="489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.39"/>
    <n v="530.68965517241384"/>
    <x v="2"/>
    <s v="wearables"/>
    <x v="698"/>
    <x v="577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.422107692307705"/>
    <n v="120.39184269662923"/>
    <x v="2"/>
    <s v="wearables"/>
    <x v="699"/>
    <x v="578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5"/>
    <n v="13"/>
    <x v="2"/>
    <s v="wearables"/>
    <x v="700"/>
    <x v="579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6.6"/>
    <n v="291.33333333333331"/>
    <x v="2"/>
    <s v="wearables"/>
    <x v="701"/>
    <x v="580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0.813400000000001"/>
    <n v="124.9191891891892"/>
    <x v="2"/>
    <s v="wearables"/>
    <x v="702"/>
    <x v="581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"/>
    <n v="119.57142857142857"/>
    <x v="2"/>
    <s v="wearables"/>
    <x v="703"/>
    <x v="330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0.87454545454545463"/>
    <n v="120.25"/>
    <x v="2"/>
    <s v="wearables"/>
    <x v="704"/>
    <x v="582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0.97699999999999987"/>
    <n v="195.4"/>
    <x v="2"/>
    <s v="wearables"/>
    <x v="705"/>
    <x v="582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464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8.927352941176466"/>
    <n v="117.69868421052631"/>
    <x v="2"/>
    <s v="wearables"/>
    <x v="707"/>
    <x v="572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.092500000000001"/>
    <n v="23.948509485094849"/>
    <x v="2"/>
    <s v="wearables"/>
    <x v="708"/>
    <x v="63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.40666666666666662"/>
    <n v="30.5"/>
    <x v="2"/>
    <s v="wearables"/>
    <x v="709"/>
    <x v="505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323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3.790999999999997"/>
    <n v="99.973372781065095"/>
    <x v="2"/>
    <s v="wearables"/>
    <x v="711"/>
    <x v="583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.21649484536082475"/>
    <n v="26.25"/>
    <x v="2"/>
    <s v="wearables"/>
    <x v="712"/>
    <x v="531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0.79600000000000004"/>
    <n v="199"/>
    <x v="2"/>
    <s v="wearables"/>
    <x v="713"/>
    <x v="54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4.993333333333334"/>
    <n v="80.321428571428569"/>
    <x v="2"/>
    <s v="wearables"/>
    <x v="714"/>
    <x v="58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8"/>
    <n v="115.75"/>
    <x v="2"/>
    <s v="wearables"/>
    <x v="715"/>
    <x v="58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.214285714285715"/>
    <n v="44.6875"/>
    <x v="2"/>
    <s v="wearables"/>
    <x v="716"/>
    <x v="586"/>
    <d v="2014-11-30T16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.30499999999999999"/>
    <n v="76.25"/>
    <x v="2"/>
    <s v="wearables"/>
    <x v="717"/>
    <x v="174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0.75"/>
    <n v="22.5"/>
    <x v="2"/>
    <s v="wearables"/>
    <x v="718"/>
    <x v="587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2"/>
    <n v="19.399999999999999"/>
    <x v="2"/>
    <s v="wearables"/>
    <x v="719"/>
    <x v="588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3.94736842105263"/>
    <n v="66.707317073170728"/>
    <x v="3"/>
    <s v="nonfiction"/>
    <x v="720"/>
    <x v="589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.10975609756099"/>
    <n v="84.142857142857139"/>
    <x v="3"/>
    <s v="nonfiction"/>
    <x v="721"/>
    <x v="5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.024"/>
    <n v="215.72549019607843"/>
    <x v="3"/>
    <s v="nonfiction"/>
    <x v="722"/>
    <x v="590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.38000000000001"/>
    <n v="54.69"/>
    <x v="3"/>
    <s v="nonfiction"/>
    <x v="723"/>
    <x v="295"/>
    <d v="2015-07-29T19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x v="724"/>
    <b v="0"/>
    <n v="143"/>
    <b v="1"/>
    <s v="publishing/nonfiction"/>
    <n v="105.47157142857144"/>
    <n v="51.62944055944056"/>
    <x v="3"/>
    <s v="nonfiction"/>
    <x v="724"/>
    <x v="591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.35000000000001"/>
    <n v="143.35714285714286"/>
    <x v="3"/>
    <s v="nonfiction"/>
    <x v="725"/>
    <x v="212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.4"/>
    <n v="72.428571428571431"/>
    <x v="3"/>
    <s v="nonfiction"/>
    <x v="726"/>
    <x v="592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5.51428571428571"/>
    <n v="36.530201342281877"/>
    <x v="3"/>
    <s v="nonfiction"/>
    <x v="727"/>
    <x v="593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5.566"/>
    <n v="60.903461538461535"/>
    <x v="3"/>
    <s v="nonfiction"/>
    <x v="728"/>
    <x v="594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0.65"/>
    <n v="43.55"/>
    <x v="3"/>
    <s v="nonfiction"/>
    <x v="729"/>
    <x v="595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.19"/>
    <n v="99.766037735849054"/>
    <x v="3"/>
    <s v="nonfiction"/>
    <x v="730"/>
    <x v="596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2394366197184"/>
    <x v="3"/>
    <s v="nonfiction"/>
    <x v="731"/>
    <x v="597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30769230769234"/>
    <x v="3"/>
    <s v="nonfiction"/>
    <x v="732"/>
    <x v="598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.48"/>
    <n v="17.822485207100591"/>
    <x v="3"/>
    <s v="nonfiction"/>
    <x v="733"/>
    <x v="364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5.52941176470588"/>
    <n v="187.19298245614036"/>
    <x v="3"/>
    <s v="nonfiction"/>
    <x v="734"/>
    <x v="510"/>
    <d v="2015-05-08T21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x v="735"/>
    <b v="0"/>
    <n v="229"/>
    <b v="1"/>
    <s v="publishing/nonfiction"/>
    <n v="114.40638297872341"/>
    <n v="234.80786026200875"/>
    <x v="3"/>
    <s v="nonfiction"/>
    <x v="735"/>
    <x v="501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.13888888888891"/>
    <n v="105.04629629629629"/>
    <x v="3"/>
    <s v="nonfiction"/>
    <x v="736"/>
    <x v="599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.39999999999999"/>
    <n v="56.666666666666664"/>
    <x v="3"/>
    <s v="nonfiction"/>
    <x v="737"/>
    <x v="600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6.73333333333332"/>
    <n v="39.048780487804876"/>
    <x v="3"/>
    <s v="nonfiction"/>
    <x v="738"/>
    <x v="317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.33333333333331"/>
    <n v="68.345323741007192"/>
    <x v="3"/>
    <s v="nonfiction"/>
    <x v="739"/>
    <x v="601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.4"/>
    <n v="169.57894736842104"/>
    <x v="3"/>
    <s v="nonfiction"/>
    <x v="740"/>
    <x v="602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.25999999999999"/>
    <n v="141.42340425531913"/>
    <x v="3"/>
    <s v="nonfiction"/>
    <x v="741"/>
    <x v="226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0.71428571428572"/>
    <n v="67.391304347826093"/>
    <x v="3"/>
    <s v="nonfiction"/>
    <x v="742"/>
    <x v="603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66666666666666"/>
    <x v="3"/>
    <s v="nonfiction"/>
    <x v="743"/>
    <x v="352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.32000000000001"/>
    <n v="82.516129032258064"/>
    <x v="3"/>
    <s v="nonfiction"/>
    <x v="744"/>
    <x v="60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.09909909909908"/>
    <n v="53.729729729729726"/>
    <x v="3"/>
    <s v="nonfiction"/>
    <x v="745"/>
    <x v="60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.08135252761969"/>
    <n v="34.206185567010309"/>
    <x v="3"/>
    <s v="nonfiction"/>
    <x v="746"/>
    <x v="60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.04285714285714"/>
    <n v="127.32727272727273"/>
    <x v="3"/>
    <s v="nonfiction"/>
    <x v="747"/>
    <x v="60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.25"/>
    <n v="45.56818181818182"/>
    <x v="3"/>
    <s v="nonfiction"/>
    <x v="748"/>
    <x v="524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5.56"/>
    <n v="95.963636363636368"/>
    <x v="3"/>
    <s v="nonfiction"/>
    <x v="749"/>
    <x v="608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2.58775877587757"/>
    <n v="77.271186440677965"/>
    <x v="3"/>
    <s v="nonfiction"/>
    <x v="750"/>
    <x v="609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8.5"/>
    <n v="57.338709677419352"/>
    <x v="3"/>
    <s v="nonfiction"/>
    <x v="751"/>
    <x v="610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1.7"/>
    <n v="53.19047619047619"/>
    <x v="3"/>
    <s v="nonfiction"/>
    <x v="752"/>
    <x v="564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0769230769232"/>
    <x v="3"/>
    <s v="nonfiction"/>
    <x v="753"/>
    <x v="611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3.75000000000001"/>
    <n v="42.346938775510203"/>
    <x v="3"/>
    <s v="nonfiction"/>
    <x v="754"/>
    <x v="612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1.9076"/>
    <n v="37.466029411764708"/>
    <x v="3"/>
    <s v="nonfiction"/>
    <x v="755"/>
    <x v="613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7.71428571428571"/>
    <n v="37.454545454545453"/>
    <x v="3"/>
    <s v="nonfiction"/>
    <x v="756"/>
    <x v="614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55555555555557"/>
    <x v="3"/>
    <s v="nonfiction"/>
    <x v="757"/>
    <x v="615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052631578948"/>
    <x v="3"/>
    <s v="nonfiction"/>
    <x v="758"/>
    <x v="616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1.92000000000002"/>
    <n v="51.474747474747474"/>
    <x v="3"/>
    <s v="nonfiction"/>
    <x v="759"/>
    <x v="3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617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"/>
    <n v="39.166666666666664"/>
    <x v="3"/>
    <s v="fiction"/>
    <x v="761"/>
    <x v="618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619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.11655011655011654"/>
    <n v="5"/>
    <x v="3"/>
    <s v="fiction"/>
    <x v="763"/>
    <x v="620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621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.014285714285712"/>
    <n v="57.295454545454547"/>
    <x v="3"/>
    <s v="fiction"/>
    <x v="765"/>
    <x v="477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622"/>
    <d v="2015-02-16T10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x v="767"/>
    <b v="0"/>
    <n v="3"/>
    <b v="0"/>
    <s v="publishing/fiction"/>
    <n v="3.54"/>
    <n v="59"/>
    <x v="3"/>
    <s v="fiction"/>
    <x v="767"/>
    <x v="148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623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.4"/>
    <n v="31.846153846153847"/>
    <x v="3"/>
    <s v="fiction"/>
    <x v="769"/>
    <x v="624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625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09E-2"/>
    <n v="10"/>
    <x v="3"/>
    <s v="fiction"/>
    <x v="771"/>
    <x v="626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5"/>
    <n v="50"/>
    <x v="3"/>
    <s v="fiction"/>
    <x v="772"/>
    <x v="627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0.85129023676509719"/>
    <n v="16"/>
    <x v="3"/>
    <s v="fiction"/>
    <x v="773"/>
    <x v="420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.199999999999989"/>
    <n v="39"/>
    <x v="3"/>
    <s v="fiction"/>
    <x v="774"/>
    <x v="66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2"/>
    <n v="34"/>
    <x v="3"/>
    <s v="fiction"/>
    <x v="775"/>
    <x v="628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.4"/>
    <n v="63.122807017543863"/>
    <x v="3"/>
    <s v="fiction"/>
    <x v="776"/>
    <x v="629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0.70000000000000007"/>
    <n v="7"/>
    <x v="3"/>
    <s v="fiction"/>
    <x v="777"/>
    <x v="385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.4"/>
    <n v="2"/>
    <x v="3"/>
    <s v="fiction"/>
    <x v="778"/>
    <x v="630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7"/>
    <n v="66.666666666666671"/>
    <x v="3"/>
    <s v="fiction"/>
    <x v="779"/>
    <x v="631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18518518518519"/>
    <x v="4"/>
    <s v="rock"/>
    <x v="780"/>
    <x v="632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.15375"/>
    <n v="42.609200000000001"/>
    <x v="4"/>
    <s v="rock"/>
    <x v="781"/>
    <x v="633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634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.13333333333333"/>
    <n v="63.485714285714288"/>
    <x v="4"/>
    <s v="rock"/>
    <x v="783"/>
    <x v="102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2.49999999999999"/>
    <n v="102.5"/>
    <x v="4"/>
    <s v="rock"/>
    <x v="784"/>
    <x v="635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0.62799999999999"/>
    <n v="31.142758620689655"/>
    <x v="4"/>
    <s v="rock"/>
    <x v="785"/>
    <x v="636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2.79999999999998"/>
    <n v="162.27272727272728"/>
    <x v="4"/>
    <s v="rock"/>
    <x v="786"/>
    <x v="637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.16666666666666"/>
    <n v="80.588235294117652"/>
    <x v="4"/>
    <s v="rock"/>
    <x v="787"/>
    <x v="638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3.505"/>
    <n v="59.85441176470588"/>
    <x v="4"/>
    <s v="rock"/>
    <x v="788"/>
    <x v="639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.41176470588236"/>
    <n v="132.85714285714286"/>
    <x v="4"/>
    <s v="rock"/>
    <x v="789"/>
    <x v="640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.37459999999999"/>
    <n v="92.547820512820508"/>
    <x v="4"/>
    <s v="rock"/>
    <x v="790"/>
    <x v="641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3.86666666666666"/>
    <n v="60.859375"/>
    <x v="4"/>
    <s v="rock"/>
    <x v="791"/>
    <x v="106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.44440000000002"/>
    <n v="41.851833333333339"/>
    <x v="4"/>
    <s v="rock"/>
    <x v="792"/>
    <x v="64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2.77927272727271"/>
    <n v="88.325937499999995"/>
    <x v="4"/>
    <s v="rock"/>
    <x v="793"/>
    <x v="64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.31250000000001"/>
    <n v="158.96226415094338"/>
    <x v="4"/>
    <s v="rock"/>
    <x v="794"/>
    <x v="64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1.78571428571429"/>
    <n v="85.054347826086953"/>
    <x v="4"/>
    <s v="rock"/>
    <x v="795"/>
    <x v="645"/>
    <d v="2012-04-06T20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x v="796"/>
    <b v="0"/>
    <n v="90"/>
    <b v="1"/>
    <s v="music/rock"/>
    <n v="101.35000000000001"/>
    <n v="112.61111111111111"/>
    <x v="4"/>
    <s v="rock"/>
    <x v="796"/>
    <x v="64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7.53333333333333"/>
    <n v="45.436619718309856"/>
    <x v="4"/>
    <s v="rock"/>
    <x v="797"/>
    <x v="64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4.88571428571429"/>
    <n v="46.218390804597703"/>
    <x v="4"/>
    <s v="rock"/>
    <x v="798"/>
    <x v="125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.02"/>
    <n v="178.60714285714286"/>
    <x v="4"/>
    <s v="rock"/>
    <x v="799"/>
    <x v="647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.13333333333335"/>
    <n v="40.75"/>
    <x v="4"/>
    <s v="rock"/>
    <x v="800"/>
    <x v="372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1.52149999999999"/>
    <n v="43.733921568627444"/>
    <x v="4"/>
    <s v="rock"/>
    <x v="801"/>
    <x v="648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.33333333333334"/>
    <n v="81.066666666666663"/>
    <x v="4"/>
    <s v="rock"/>
    <x v="802"/>
    <x v="649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.2608695652174"/>
    <n v="74.60526315789474"/>
    <x v="4"/>
    <s v="rock"/>
    <x v="803"/>
    <x v="650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5555555555554"/>
    <x v="4"/>
    <s v="rock"/>
    <x v="804"/>
    <x v="68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3333333333336"/>
    <x v="4"/>
    <s v="rock"/>
    <x v="805"/>
    <x v="651"/>
    <d v="2011-07-16T15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.4375"/>
    <n v="117.67605633802818"/>
    <x v="4"/>
    <s v="rock"/>
    <x v="806"/>
    <x v="349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.125"/>
    <n v="73.771929824561397"/>
    <x v="4"/>
    <s v="rock"/>
    <x v="807"/>
    <x v="253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116279069767"/>
    <x v="4"/>
    <s v="rock"/>
    <x v="808"/>
    <x v="652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3.77499999999999"/>
    <n v="79.82692307692308"/>
    <x v="4"/>
    <s v="rock"/>
    <x v="809"/>
    <x v="653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3333333333336"/>
    <x v="4"/>
    <s v="rock"/>
    <x v="810"/>
    <x v="649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66666666666671"/>
    <x v="4"/>
    <s v="rock"/>
    <x v="811"/>
    <x v="654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1.83333333333334"/>
    <n v="27.606060606060606"/>
    <x v="4"/>
    <s v="rock"/>
    <x v="812"/>
    <x v="279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59.99600000000001"/>
    <n v="24.999375000000001"/>
    <x v="4"/>
    <s v="rock"/>
    <x v="813"/>
    <x v="655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.3"/>
    <n v="45.464285714285715"/>
    <x v="4"/>
    <s v="rock"/>
    <x v="814"/>
    <x v="656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4883720930239"/>
    <x v="4"/>
    <s v="rock"/>
    <x v="815"/>
    <x v="471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.12214285714286"/>
    <n v="39.31"/>
    <x v="4"/>
    <s v="rock"/>
    <x v="816"/>
    <x v="657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.11066666666665"/>
    <n v="89.419999999999987"/>
    <x v="4"/>
    <s v="rock"/>
    <x v="817"/>
    <x v="658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5.71428571428572"/>
    <n v="28.684210526315791"/>
    <x v="4"/>
    <s v="rock"/>
    <x v="818"/>
    <x v="659"/>
    <d v="2012-08-07T09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8.74999999999999"/>
    <n v="31.071428571428573"/>
    <x v="4"/>
    <s v="rock"/>
    <x v="819"/>
    <x v="660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.05000000000001"/>
    <n v="70.55263157894737"/>
    <x v="4"/>
    <s v="rock"/>
    <x v="820"/>
    <x v="661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2820512820514"/>
    <x v="4"/>
    <s v="rock"/>
    <x v="821"/>
    <x v="304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.16666666666667"/>
    <n v="51.811594202898547"/>
    <x v="4"/>
    <s v="rock"/>
    <x v="822"/>
    <x v="606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79.5"/>
    <n v="43.515151515151516"/>
    <x v="4"/>
    <s v="rock"/>
    <x v="823"/>
    <x v="496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.38124999999999"/>
    <n v="39.816666666666663"/>
    <x v="4"/>
    <s v="rock"/>
    <x v="824"/>
    <x v="662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.43200000000002"/>
    <n v="126.8080808080808"/>
    <x v="4"/>
    <s v="rock"/>
    <x v="825"/>
    <x v="663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.45454545454547"/>
    <n v="113.87755102040816"/>
    <x v="4"/>
    <s v="rock"/>
    <x v="826"/>
    <x v="664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.33333333333334"/>
    <n v="28.181818181818183"/>
    <x v="4"/>
    <s v="rock"/>
    <x v="827"/>
    <x v="665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0526315789474"/>
    <x v="4"/>
    <s v="rock"/>
    <x v="828"/>
    <x v="666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561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7.83333333333334"/>
    <n v="60.65625"/>
    <x v="4"/>
    <s v="rock"/>
    <x v="830"/>
    <x v="667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.33333333333334"/>
    <n v="175"/>
    <x v="4"/>
    <s v="rock"/>
    <x v="831"/>
    <x v="647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0.60706666666665"/>
    <n v="97.993896103896105"/>
    <x v="4"/>
    <s v="rock"/>
    <x v="832"/>
    <x v="668"/>
    <d v="2012-01-21T00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1.66666666666666"/>
    <n v="148.78048780487805"/>
    <x v="4"/>
    <s v="rock"/>
    <x v="833"/>
    <x v="108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.0181818181818"/>
    <n v="96.08"/>
    <x v="4"/>
    <s v="rock"/>
    <x v="834"/>
    <x v="669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.25000000000001"/>
    <n v="58.625"/>
    <x v="4"/>
    <s v="rock"/>
    <x v="835"/>
    <x v="670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0.93039999999999"/>
    <n v="109.70695652173914"/>
    <x v="4"/>
    <s v="rock"/>
    <x v="836"/>
    <x v="671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1.8"/>
    <n v="49.112903225806448"/>
    <x v="4"/>
    <s v="rock"/>
    <x v="837"/>
    <x v="672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.4"/>
    <n v="47.672131147540981"/>
    <x v="4"/>
    <s v="rock"/>
    <x v="838"/>
    <x v="673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6.61660000000001"/>
    <n v="60.737812499999997"/>
    <x v="4"/>
    <s v="rock"/>
    <x v="839"/>
    <x v="340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.4166"/>
    <n v="63.37715789473684"/>
    <x v="4"/>
    <s v="metal"/>
    <x v="840"/>
    <x v="674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.32000000000001"/>
    <n v="53.893617021276597"/>
    <x v="4"/>
    <s v="metal"/>
    <x v="841"/>
    <x v="675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.32"/>
    <n v="66.871794871794876"/>
    <x v="4"/>
    <s v="metal"/>
    <x v="842"/>
    <x v="350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.13333333333333"/>
    <n v="63.102362204724407"/>
    <x v="4"/>
    <s v="metal"/>
    <x v="843"/>
    <x v="676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.13333333333333"/>
    <n v="36.628930817610062"/>
    <x v="4"/>
    <s v="metal"/>
    <x v="844"/>
    <x v="128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.3802"/>
    <n v="34.005706214689269"/>
    <x v="4"/>
    <s v="metal"/>
    <x v="845"/>
    <x v="677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.00090909090908"/>
    <n v="28.553404255319148"/>
    <x v="4"/>
    <s v="metal"/>
    <x v="846"/>
    <x v="678"/>
    <d v="2014-03-10T06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191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319"/>
    <d v="2015-04-14T11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x v="849"/>
    <b v="0"/>
    <n v="115"/>
    <b v="1"/>
    <s v="music/metal"/>
    <n v="119.9"/>
    <n v="41.704347826086959"/>
    <x v="4"/>
    <s v="metal"/>
    <x v="849"/>
    <x v="67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.17499999999998"/>
    <n v="46.669172932330824"/>
    <x v="4"/>
    <s v="metal"/>
    <x v="850"/>
    <x v="68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.44999999999999"/>
    <n v="37.271428571428572"/>
    <x v="4"/>
    <s v="metal"/>
    <x v="851"/>
    <x v="68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4.97142857142859"/>
    <n v="59.258064516129032"/>
    <x v="4"/>
    <s v="metal"/>
    <x v="852"/>
    <x v="68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622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.2205035971223"/>
    <n v="65.8623246492986"/>
    <x v="4"/>
    <s v="metal"/>
    <x v="854"/>
    <x v="683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.44827586206897"/>
    <n v="31.914893617021278"/>
    <x v="4"/>
    <s v="metal"/>
    <x v="855"/>
    <x v="504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.00000000000003"/>
    <n v="19.464285714285715"/>
    <x v="4"/>
    <s v="metal"/>
    <x v="856"/>
    <x v="684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3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.00583333333333"/>
    <n v="22.737763157894737"/>
    <x v="4"/>
    <s v="metal"/>
    <x v="858"/>
    <x v="199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4.67500000000001"/>
    <n v="42.724489795918366"/>
    <x v="4"/>
    <s v="metal"/>
    <x v="859"/>
    <x v="685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.142857142857142"/>
    <n v="52.916666666666664"/>
    <x v="4"/>
    <s v="jazz"/>
    <x v="860"/>
    <x v="686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5"/>
    <n v="50.5"/>
    <x v="4"/>
    <s v="jazz"/>
    <x v="861"/>
    <x v="687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.33999999999999997"/>
    <n v="42.5"/>
    <x v="4"/>
    <s v="jazz"/>
    <x v="862"/>
    <x v="688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5"/>
    <n v="18"/>
    <x v="4"/>
    <s v="jazz"/>
    <x v="863"/>
    <x v="689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1.53846153846154"/>
    <n v="34.177215189873415"/>
    <x v="4"/>
    <s v="jazz"/>
    <x v="864"/>
    <x v="690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"/>
    <n v="22.5"/>
    <x v="4"/>
    <s v="jazz"/>
    <x v="865"/>
    <x v="691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.285714285714285"/>
    <n v="58.18181818181818"/>
    <x v="4"/>
    <s v="jazz"/>
    <x v="866"/>
    <x v="692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.02"/>
    <n v="109.18181818181819"/>
    <x v="4"/>
    <s v="jazz"/>
    <x v="867"/>
    <x v="693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.1111111111111111"/>
    <n v="50"/>
    <x v="4"/>
    <s v="jazz"/>
    <x v="868"/>
    <x v="694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1.818181818181818"/>
    <n v="346.66666666666669"/>
    <x v="4"/>
    <s v="jazz"/>
    <x v="869"/>
    <x v="695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.31"/>
    <n v="12.4"/>
    <x v="4"/>
    <s v="jazz"/>
    <x v="870"/>
    <x v="696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7"/>
    <n v="27.083333333333332"/>
    <x v="4"/>
    <s v="jazz"/>
    <x v="871"/>
    <x v="697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0.8125"/>
    <n v="32.5"/>
    <x v="4"/>
    <s v="jazz"/>
    <x v="872"/>
    <x v="280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6"/>
    <n v="9"/>
    <x v="4"/>
    <s v="jazz"/>
    <x v="873"/>
    <x v="261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.333333333333336"/>
    <n v="34.761904761904759"/>
    <x v="4"/>
    <s v="jazz"/>
    <x v="874"/>
    <x v="698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187"/>
    <d v="2015-09-21T09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0.799492385786799"/>
    <n v="28.577777777777779"/>
    <x v="4"/>
    <s v="jazz"/>
    <x v="876"/>
    <x v="641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7.55"/>
    <n v="46.586206896551722"/>
    <x v="4"/>
    <s v="jazz"/>
    <x v="877"/>
    <x v="699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3"/>
    <n v="32.5"/>
    <x v="4"/>
    <s v="jazz"/>
    <x v="878"/>
    <x v="9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0.666666666666664"/>
    <n v="21.466666666666665"/>
    <x v="4"/>
    <s v="jazz"/>
    <x v="879"/>
    <x v="700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"/>
    <n v="14.125"/>
    <x v="4"/>
    <s v="indie rock"/>
    <x v="880"/>
    <x v="701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0.8"/>
    <n v="30"/>
    <x v="4"/>
    <s v="indie rock"/>
    <x v="881"/>
    <x v="702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.133333333333333"/>
    <n v="21.571428571428573"/>
    <x v="4"/>
    <s v="indie rock"/>
    <x v="882"/>
    <x v="703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.020000000000003"/>
    <n v="83.375"/>
    <x v="4"/>
    <s v="indie rock"/>
    <x v="883"/>
    <x v="704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705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4285714285715"/>
    <x v="4"/>
    <s v="indie rock"/>
    <x v="885"/>
    <x v="214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85714285714285"/>
    <x v="4"/>
    <s v="indie rock"/>
    <x v="886"/>
    <x v="70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70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3"/>
    <n v="18"/>
    <x v="4"/>
    <s v="indie rock"/>
    <x v="888"/>
    <x v="70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8"/>
    <n v="73.760000000000005"/>
    <x v="4"/>
    <s v="indie rock"/>
    <x v="889"/>
    <x v="40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1"/>
    <n v="31.25"/>
    <x v="4"/>
    <s v="indie rock"/>
    <x v="890"/>
    <x v="709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"/>
    <n v="28.888888888888889"/>
    <x v="4"/>
    <s v="indie rock"/>
    <x v="891"/>
    <x v="29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0.75"/>
    <n v="143.8235294117647"/>
    <x v="4"/>
    <s v="indie rock"/>
    <x v="892"/>
    <x v="710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422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.17"/>
    <n v="147.81132075471697"/>
    <x v="4"/>
    <s v="indie rock"/>
    <x v="894"/>
    <x v="5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"/>
    <n v="27.857142857142858"/>
    <x v="4"/>
    <s v="indie rock"/>
    <x v="895"/>
    <x v="711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4444444444443"/>
    <x v="4"/>
    <s v="indie rock"/>
    <x v="896"/>
    <x v="712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713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3"/>
    <n v="35"/>
    <x v="4"/>
    <s v="indie rock"/>
    <x v="898"/>
    <x v="714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.333333333333336"/>
    <n v="35"/>
    <x v="4"/>
    <s v="indie rock"/>
    <x v="899"/>
    <x v="715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.42"/>
    <n v="10.5"/>
    <x v="4"/>
    <s v="jazz"/>
    <x v="900"/>
    <x v="2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716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.3"/>
    <n v="30"/>
    <x v="4"/>
    <s v="jazz"/>
    <x v="902"/>
    <x v="601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"/>
    <n v="40"/>
    <x v="4"/>
    <s v="jazz"/>
    <x v="903"/>
    <x v="238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.30199999999999999"/>
    <n v="50.333333333333336"/>
    <x v="4"/>
    <s v="jazz"/>
    <x v="904"/>
    <x v="717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"/>
    <n v="32.666666666666664"/>
    <x v="4"/>
    <s v="jazz"/>
    <x v="905"/>
    <x v="718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719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720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721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"/>
    <n v="65"/>
    <x v="4"/>
    <s v="jazz"/>
    <x v="909"/>
    <x v="722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.363636363636363"/>
    <n v="24.6"/>
    <x v="4"/>
    <s v="jazz"/>
    <x v="910"/>
    <x v="574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618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0.85714285714285721"/>
    <n v="15"/>
    <x v="4"/>
    <s v="jazz"/>
    <x v="912"/>
    <x v="723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5"/>
    <n v="82.583333333333329"/>
    <x v="4"/>
    <s v="jazz"/>
    <x v="913"/>
    <x v="724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63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2"/>
    <n v="41.666666666666664"/>
    <x v="4"/>
    <s v="jazz"/>
    <x v="915"/>
    <x v="72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72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0.6"/>
    <n v="30"/>
    <x v="4"/>
    <s v="jazz"/>
    <x v="917"/>
    <x v="42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"/>
    <n v="19.600000000000001"/>
    <x v="4"/>
    <s v="jazz"/>
    <x v="918"/>
    <x v="727"/>
    <d v="2014-12-01T14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0.5"/>
    <n v="100"/>
    <x v="4"/>
    <s v="jazz"/>
    <x v="919"/>
    <x v="728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729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0.9"/>
    <n v="231.75"/>
    <x v="4"/>
    <s v="jazz"/>
    <x v="921"/>
    <x v="730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.037037037037038"/>
    <n v="189.33333333333334"/>
    <x v="4"/>
    <s v="jazz"/>
    <x v="922"/>
    <x v="21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7"/>
    <n v="55"/>
    <x v="4"/>
    <s v="jazz"/>
    <x v="923"/>
    <x v="34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0.9"/>
    <n v="21.8"/>
    <x v="4"/>
    <s v="jazz"/>
    <x v="924"/>
    <x v="731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7"/>
    <n v="32"/>
    <x v="4"/>
    <s v="jazz"/>
    <x v="925"/>
    <x v="732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733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2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0.86206896551724"/>
    <n v="56.25"/>
    <x v="4"/>
    <s v="jazz"/>
    <x v="928"/>
    <x v="734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735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.333333333333336"/>
    <n v="69"/>
    <x v="4"/>
    <s v="jazz"/>
    <x v="930"/>
    <x v="736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7"/>
    <n v="18.714285714285715"/>
    <x v="4"/>
    <s v="jazz"/>
    <x v="931"/>
    <x v="737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4.536842105263158"/>
    <n v="46.033333333333331"/>
    <x v="4"/>
    <s v="jazz"/>
    <x v="932"/>
    <x v="738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739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.4"/>
    <n v="50.666666666666664"/>
    <x v="4"/>
    <s v="jazz"/>
    <x v="934"/>
    <x v="740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6"/>
    <n v="25"/>
    <x v="4"/>
    <s v="jazz"/>
    <x v="935"/>
    <x v="741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742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8"/>
    <n v="20"/>
    <x v="4"/>
    <s v="jazz"/>
    <x v="937"/>
    <x v="743"/>
    <d v="2013-11-03T12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x v="938"/>
    <b v="0"/>
    <n v="1"/>
    <b v="0"/>
    <s v="music/jazz"/>
    <n v="0.35714285714285715"/>
    <n v="25"/>
    <x v="4"/>
    <s v="jazz"/>
    <x v="938"/>
    <x v="744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6"/>
    <n v="20"/>
    <x v="4"/>
    <s v="jazz"/>
    <x v="939"/>
    <x v="745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.155555555555555"/>
    <n v="110.28571428571429"/>
    <x v="2"/>
    <s v="wearables"/>
    <x v="940"/>
    <x v="173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"/>
    <n v="37.451612903225808"/>
    <x v="2"/>
    <s v="wearables"/>
    <x v="941"/>
    <x v="746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3"/>
    <n v="41.75"/>
    <x v="2"/>
    <s v="wearables"/>
    <x v="942"/>
    <x v="747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6"/>
    <n v="24.083333333333332"/>
    <x v="2"/>
    <s v="wearables"/>
    <x v="943"/>
    <x v="748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.325999999999999"/>
    <n v="69.40625"/>
    <x v="2"/>
    <s v="wearables"/>
    <x v="944"/>
    <x v="749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"/>
    <n v="155.25"/>
    <x v="2"/>
    <s v="wearables"/>
    <x v="945"/>
    <x v="750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5"/>
    <n v="57.2"/>
    <x v="2"/>
    <s v="wearables"/>
    <x v="946"/>
    <x v="751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129"/>
    <d v="2016-06-30T10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485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"/>
    <n v="39"/>
    <x v="2"/>
    <s v="wearables"/>
    <x v="949"/>
    <x v="752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.04"/>
    <n v="58.416666666666664"/>
    <x v="2"/>
    <s v="wearables"/>
    <x v="950"/>
    <x v="753"/>
    <d v="2016-01-17T10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.39"/>
    <n v="158.63636363636363"/>
    <x v="2"/>
    <s v="wearables"/>
    <x v="951"/>
    <x v="754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39.942857142857143"/>
    <n v="99.857142857142861"/>
    <x v="2"/>
    <s v="wearables"/>
    <x v="952"/>
    <x v="755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0.84"/>
    <n v="25.2"/>
    <x v="2"/>
    <s v="wearables"/>
    <x v="953"/>
    <x v="756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.406666666666666"/>
    <n v="89.191780821917803"/>
    <x v="2"/>
    <s v="wearables"/>
    <x v="954"/>
    <x v="509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3"/>
    <n v="182.6236559139785"/>
    <x v="2"/>
    <s v="wearables"/>
    <x v="955"/>
    <x v="314"/>
    <d v="2016-09-12T23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x v="956"/>
    <b v="0"/>
    <n v="17"/>
    <b v="0"/>
    <s v="technology/wearables"/>
    <n v="1.722"/>
    <n v="50.647058823529413"/>
    <x v="2"/>
    <s v="wearables"/>
    <x v="956"/>
    <x v="757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4"/>
    <n v="33.285714285714285"/>
    <x v="2"/>
    <s v="wearables"/>
    <x v="957"/>
    <x v="758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.328275684711327"/>
    <n v="51.823529411764703"/>
    <x v="2"/>
    <s v="wearables"/>
    <x v="958"/>
    <x v="759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8.86"/>
    <n v="113.62573099415205"/>
    <x v="2"/>
    <s v="wearables"/>
    <x v="959"/>
    <x v="760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.100628930817614"/>
    <n v="136.46276595744681"/>
    <x v="2"/>
    <s v="wearables"/>
    <x v="960"/>
    <x v="1"/>
    <d v="2017-03-14T06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.188421052631583"/>
    <n v="364.35454545454547"/>
    <x v="2"/>
    <s v="wearables"/>
    <x v="961"/>
    <x v="7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.48"/>
    <n v="19.243243243243242"/>
    <x v="2"/>
    <s v="wearables"/>
    <x v="962"/>
    <x v="7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"/>
    <n v="41.888888888888886"/>
    <x v="2"/>
    <s v="wearables"/>
    <x v="963"/>
    <x v="7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0.79909090909090907"/>
    <n v="30.310344827586206"/>
    <x v="2"/>
    <s v="wearables"/>
    <x v="964"/>
    <x v="7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19999999999999"/>
    <n v="49.666666666666664"/>
    <x v="2"/>
    <s v="wearables"/>
    <x v="965"/>
    <x v="7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4.799999999999999"/>
    <n v="59.2"/>
    <x v="2"/>
    <s v="wearables"/>
    <x v="966"/>
    <x v="7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7.810000000000002"/>
    <n v="43.97530864197531"/>
    <x v="2"/>
    <s v="wearables"/>
    <x v="967"/>
    <x v="7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"/>
    <n v="26.5"/>
    <x v="2"/>
    <s v="wearables"/>
    <x v="968"/>
    <x v="7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6.666666666666664"/>
    <n v="1272.7272727272727"/>
    <x v="2"/>
    <s v="wearables"/>
    <x v="969"/>
    <x v="7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5.92"/>
    <n v="164"/>
    <x v="2"/>
    <s v="wearables"/>
    <x v="970"/>
    <x v="89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.22599999999999998"/>
    <n v="45.2"/>
    <x v="2"/>
    <s v="wearables"/>
    <x v="971"/>
    <x v="309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4.625"/>
    <n v="153.88888888888889"/>
    <x v="2"/>
    <s v="wearables"/>
    <x v="972"/>
    <x v="770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7"/>
    <n v="51.375"/>
    <x v="2"/>
    <s v="wearables"/>
    <x v="973"/>
    <x v="771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0.55999999999999994"/>
    <n v="93.333333333333329"/>
    <x v="2"/>
    <s v="wearables"/>
    <x v="974"/>
    <x v="772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8"/>
    <n v="108.625"/>
    <x v="2"/>
    <s v="wearables"/>
    <x v="975"/>
    <x v="534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"/>
    <n v="160.5"/>
    <x v="2"/>
    <s v="wearables"/>
    <x v="976"/>
    <x v="773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3.666666666666664"/>
    <n v="75.75"/>
    <x v="2"/>
    <s v="wearables"/>
    <x v="977"/>
    <x v="774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.263267182990241"/>
    <n v="790.83739837398377"/>
    <x v="2"/>
    <s v="wearables"/>
    <x v="978"/>
    <x v="775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2.817599999999999"/>
    <n v="301.93916666666667"/>
    <x v="2"/>
    <s v="wearables"/>
    <x v="979"/>
    <x v="557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4.860000000000001"/>
    <n v="47.935483870967744"/>
    <x v="2"/>
    <s v="wearables"/>
    <x v="980"/>
    <x v="776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2"/>
    <n v="2.75"/>
    <x v="2"/>
    <s v="wearables"/>
    <x v="981"/>
    <x v="45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4E-2"/>
    <n v="1"/>
    <x v="2"/>
    <s v="wearables"/>
    <x v="982"/>
    <x v="777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29.506136117214709"/>
    <n v="171.79329608938548"/>
    <x v="2"/>
    <s v="wearables"/>
    <x v="983"/>
    <x v="778"/>
    <d v="2016-08-23T12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"/>
    <n v="35.333333333333336"/>
    <x v="2"/>
    <s v="wearables"/>
    <x v="984"/>
    <x v="779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3"/>
    <n v="82.086956521739125"/>
    <x v="2"/>
    <s v="wearables"/>
    <x v="985"/>
    <x v="780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2.75"/>
    <n v="110.8695652173913"/>
    <x v="2"/>
    <s v="wearables"/>
    <x v="986"/>
    <x v="27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.22"/>
    <n v="161.21951219512195"/>
    <x v="2"/>
    <s v="wearables"/>
    <x v="987"/>
    <x v="781"/>
    <d v="2014-06-22T23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782"/>
    <d v="2016-10-01T00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6.77"/>
    <n v="52.40625"/>
    <x v="2"/>
    <s v="wearables"/>
    <x v="989"/>
    <x v="783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.104"/>
    <n v="13"/>
    <x v="2"/>
    <s v="wearables"/>
    <x v="990"/>
    <x v="162"/>
    <d v="2014-09-03T10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"/>
    <n v="30.285714285714285"/>
    <x v="2"/>
    <s v="wearables"/>
    <x v="991"/>
    <x v="784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.46699999999999997"/>
    <n v="116.75"/>
    <x v="2"/>
    <s v="wearables"/>
    <x v="992"/>
    <x v="30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.087142857142858"/>
    <n v="89.59693877551021"/>
    <x v="2"/>
    <s v="wearables"/>
    <x v="993"/>
    <x v="785"/>
    <d v="2016-11-11T21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x v="994"/>
    <b v="0"/>
    <n v="11"/>
    <b v="0"/>
    <s v="technology/wearables"/>
    <n v="2.3345000000000002"/>
    <n v="424.45454545454544"/>
    <x v="2"/>
    <s v="wearables"/>
    <x v="994"/>
    <x v="786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6"/>
    <n v="80.666666666666671"/>
    <x v="2"/>
    <s v="wearables"/>
    <x v="995"/>
    <x v="787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"/>
    <n v="13"/>
    <x v="2"/>
    <s v="wearables"/>
    <x v="996"/>
    <x v="788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3"/>
    <n v="8.125"/>
    <x v="2"/>
    <s v="wearables"/>
    <x v="997"/>
    <x v="789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8.558333333333337"/>
    <n v="153.42794759825327"/>
    <x v="2"/>
    <s v="wearables"/>
    <x v="998"/>
    <x v="467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7"/>
    <n v="292.07499999999999"/>
    <x v="2"/>
    <s v="wearables"/>
    <x v="999"/>
    <x v="308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1"/>
    <n v="3304"/>
    <x v="2"/>
    <s v="wearables"/>
    <x v="1000"/>
    <x v="79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79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29.6029602960296"/>
    <n v="134.54545454545453"/>
    <x v="2"/>
    <s v="wearables"/>
    <x v="1002"/>
    <x v="79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.055"/>
    <n v="214.06666666666666"/>
    <x v="2"/>
    <s v="wearables"/>
    <x v="1003"/>
    <x v="79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.207999999999998"/>
    <n v="216.33684210526314"/>
    <x v="2"/>
    <s v="wearables"/>
    <x v="1004"/>
    <x v="489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.051000000000002"/>
    <n v="932.31055900621118"/>
    <x v="2"/>
    <s v="wearables"/>
    <x v="1005"/>
    <x v="469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5"/>
    <n v="29.25"/>
    <x v="2"/>
    <s v="wearables"/>
    <x v="1006"/>
    <x v="794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.32"/>
    <n v="174.94736842105263"/>
    <x v="2"/>
    <s v="wearables"/>
    <x v="1007"/>
    <x v="464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.26737967914438499"/>
    <n v="250"/>
    <x v="2"/>
    <s v="wearables"/>
    <x v="1008"/>
    <x v="683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.13"/>
    <n v="65"/>
    <x v="2"/>
    <s v="wearables"/>
    <x v="1009"/>
    <x v="795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.19088937093275488"/>
    <n v="55"/>
    <x v="2"/>
    <s v="wearables"/>
    <x v="1010"/>
    <x v="796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.375"/>
    <n v="75"/>
    <x v="2"/>
    <s v="wearables"/>
    <x v="1011"/>
    <x v="50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.021000000001"/>
    <n v="1389.3561935483872"/>
    <x v="2"/>
    <s v="wearables"/>
    <x v="1012"/>
    <x v="430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4.527999999999999"/>
    <n v="95.911111111111111"/>
    <x v="2"/>
    <s v="wearables"/>
    <x v="1013"/>
    <x v="780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0.599999999999998"/>
    <n v="191.25"/>
    <x v="2"/>
    <s v="wearables"/>
    <x v="1014"/>
    <x v="797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7"/>
    <n v="40"/>
    <x v="2"/>
    <s v="wearables"/>
    <x v="1015"/>
    <x v="53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"/>
    <n v="74.78947368421052"/>
    <x v="2"/>
    <s v="wearables"/>
    <x v="1016"/>
    <x v="767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2.878799999999998"/>
    <n v="161.11830985915492"/>
    <x v="2"/>
    <s v="wearables"/>
    <x v="1017"/>
    <x v="798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"/>
    <n v="88.714285714285708"/>
    <x v="2"/>
    <s v="wearables"/>
    <x v="1018"/>
    <x v="46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.333333333333336"/>
    <n v="53.25"/>
    <x v="2"/>
    <s v="wearables"/>
    <x v="1019"/>
    <x v="196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5.54838709677421"/>
    <n v="106.2"/>
    <x v="4"/>
    <s v="electronic music"/>
    <x v="1020"/>
    <x v="799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1.80366666666669"/>
    <n v="22.079728033472804"/>
    <x v="4"/>
    <s v="electronic music"/>
    <x v="1021"/>
    <x v="48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4.9"/>
    <n v="31.054054054054053"/>
    <x v="4"/>
    <s v="electronic music"/>
    <x v="1022"/>
    <x v="309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.15"/>
    <n v="36.206106870229007"/>
    <x v="4"/>
    <s v="electronic music"/>
    <x v="1023"/>
    <x v="800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8.63774999999998"/>
    <n v="388.9762295081967"/>
    <x v="4"/>
    <s v="electronic music"/>
    <x v="1024"/>
    <x v="337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09.92831428571431"/>
    <n v="71.848571428571432"/>
    <x v="4"/>
    <s v="electronic music"/>
    <x v="1025"/>
    <x v="497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.00828571428571"/>
    <n v="57.381803278688523"/>
    <x v="4"/>
    <s v="electronic music"/>
    <x v="1026"/>
    <x v="801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.09292094387415"/>
    <n v="69.666666666666671"/>
    <x v="4"/>
    <s v="electronic music"/>
    <x v="1027"/>
    <x v="128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.27000000000001"/>
    <n v="45.988235294117644"/>
    <x v="4"/>
    <s v="electronic music"/>
    <x v="1028"/>
    <x v="802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1.75999999999999"/>
    <n v="79.262411347517727"/>
    <x v="4"/>
    <s v="electronic music"/>
    <x v="1029"/>
    <x v="803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.09999999999997"/>
    <n v="43.031446540880502"/>
    <x v="4"/>
    <s v="electronic music"/>
    <x v="1030"/>
    <x v="783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.4"/>
    <n v="108.48484848484848"/>
    <x v="4"/>
    <s v="electronic music"/>
    <x v="1031"/>
    <x v="27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.49703703703703"/>
    <n v="61.029583333333335"/>
    <x v="4"/>
    <s v="electronic music"/>
    <x v="1032"/>
    <x v="151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2.86144578313252"/>
    <n v="50.592592592592595"/>
    <x v="4"/>
    <s v="electronic music"/>
    <x v="1033"/>
    <x v="555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.0018"/>
    <n v="39.157168674698795"/>
    <x v="4"/>
    <s v="electronic music"/>
    <x v="1034"/>
    <x v="80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7.65217391304347"/>
    <n v="65.15789473684211"/>
    <x v="4"/>
    <s v="electronic music"/>
    <x v="1035"/>
    <x v="80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.36044444444444"/>
    <n v="23.963127962085309"/>
    <x v="4"/>
    <s v="electronic music"/>
    <x v="1036"/>
    <x v="612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.1"/>
    <n v="48.61904761904762"/>
    <x v="4"/>
    <s v="electronic music"/>
    <x v="1037"/>
    <x v="806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.33333333333334"/>
    <n v="35.73770491803279"/>
    <x v="4"/>
    <s v="electronic music"/>
    <x v="1038"/>
    <x v="807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.19999999999999"/>
    <n v="21.366666666666667"/>
    <x v="4"/>
    <s v="electronic music"/>
    <x v="1039"/>
    <x v="483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.29411764705882354"/>
    <n v="250"/>
    <x v="5"/>
    <s v="audio"/>
    <x v="1040"/>
    <x v="57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524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"/>
    <n v="10"/>
    <x v="5"/>
    <s v="audio"/>
    <x v="1042"/>
    <x v="808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8"/>
    <n v="29.236301369863014"/>
    <x v="5"/>
    <s v="audio"/>
    <x v="1043"/>
    <x v="120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5E-2"/>
    <n v="3"/>
    <x v="5"/>
    <s v="audio"/>
    <x v="1044"/>
    <x v="809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7"/>
    <n v="33.25"/>
    <x v="5"/>
    <s v="audio"/>
    <x v="1045"/>
    <x v="418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810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.05"/>
    <n v="1"/>
    <x v="5"/>
    <s v="audio"/>
    <x v="1047"/>
    <x v="811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"/>
    <n v="53"/>
    <x v="5"/>
    <s v="audio"/>
    <x v="1048"/>
    <x v="812"/>
    <d v="2016-09-24T17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747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813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459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814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297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52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81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298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583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39"/>
    <d v="2015-03-25T16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816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99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817"/>
    <d v="2016-05-01T17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.477386934673376"/>
    <n v="47.5"/>
    <x v="5"/>
    <s v="audio"/>
    <x v="1062"/>
    <x v="175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818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"/>
    <n v="65.666666666666671"/>
    <x v="6"/>
    <s v="video games"/>
    <x v="1064"/>
    <x v="819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"/>
    <n v="16.2"/>
    <x v="6"/>
    <s v="video games"/>
    <x v="1065"/>
    <x v="820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"/>
    <n v="34.128378378378379"/>
    <x v="6"/>
    <s v="video games"/>
    <x v="1066"/>
    <x v="821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822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.15"/>
    <n v="11.25"/>
    <x v="6"/>
    <s v="video games"/>
    <x v="1068"/>
    <x v="823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8.636363636363633"/>
    <n v="40.476190476190474"/>
    <x v="6"/>
    <s v="video games"/>
    <x v="1069"/>
    <x v="824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0.70000000000000007"/>
    <n v="35"/>
    <x v="6"/>
    <s v="video games"/>
    <x v="1070"/>
    <x v="825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826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2"/>
    <n v="12.75"/>
    <x v="6"/>
    <s v="video games"/>
    <x v="1072"/>
    <x v="827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5"/>
    <n v="10"/>
    <x v="6"/>
    <s v="video games"/>
    <x v="1073"/>
    <x v="828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5"/>
    <n v="113.56666666666666"/>
    <x v="6"/>
    <s v="video games"/>
    <x v="1074"/>
    <x v="829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5"/>
    <n v="15"/>
    <x v="6"/>
    <s v="video games"/>
    <x v="1075"/>
    <x v="670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2.765333333333331"/>
    <n v="48.281025641025643"/>
    <x v="6"/>
    <s v="video games"/>
    <x v="1076"/>
    <x v="55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.376000000000001"/>
    <n v="43.976047904191617"/>
    <x v="6"/>
    <s v="video games"/>
    <x v="1077"/>
    <x v="830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5"/>
    <n v="9"/>
    <x v="6"/>
    <s v="video games"/>
    <x v="1078"/>
    <x v="831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8"/>
    <n v="37.666666666666664"/>
    <x v="6"/>
    <s v="video games"/>
    <x v="1079"/>
    <x v="233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4"/>
    <n v="18.581632653061224"/>
    <x v="6"/>
    <s v="video games"/>
    <x v="1080"/>
    <x v="832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2E-2"/>
    <n v="3"/>
    <x v="6"/>
    <s v="video games"/>
    <x v="1081"/>
    <x v="833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0.55999999999999994"/>
    <n v="18.666666666666668"/>
    <x v="6"/>
    <s v="video games"/>
    <x v="1082"/>
    <x v="834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0.82000000000000006"/>
    <n v="410"/>
    <x v="6"/>
    <s v="video games"/>
    <x v="1083"/>
    <x v="835"/>
    <d v="2014-08-02T07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601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"/>
    <n v="114"/>
    <x v="6"/>
    <s v="video games"/>
    <x v="1085"/>
    <x v="836"/>
    <d v="2016-03-14T07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43E-2"/>
    <n v="7.5"/>
    <x v="6"/>
    <s v="video games"/>
    <x v="1086"/>
    <x v="837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838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.182977777777777"/>
    <n v="43.41727891156463"/>
    <x v="6"/>
    <s v="video games"/>
    <x v="1088"/>
    <x v="839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2"/>
    <n v="23.959183673469386"/>
    <x v="6"/>
    <s v="video games"/>
    <x v="1089"/>
    <x v="840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5E-2"/>
    <n v="5"/>
    <x v="6"/>
    <s v="video games"/>
    <x v="1090"/>
    <x v="841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2.5"/>
    <n v="12.5"/>
    <x v="6"/>
    <s v="video games"/>
    <x v="1091"/>
    <x v="823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"/>
    <n v="3"/>
    <x v="6"/>
    <s v="video games"/>
    <x v="1092"/>
    <x v="84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.083333333333334"/>
    <n v="10.5625"/>
    <x v="6"/>
    <s v="video games"/>
    <x v="1093"/>
    <x v="150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.300055555555556"/>
    <n v="122.00037037037038"/>
    <x v="6"/>
    <s v="video games"/>
    <x v="1094"/>
    <x v="79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"/>
    <n v="267.80851063829789"/>
    <x v="6"/>
    <s v="video games"/>
    <x v="1095"/>
    <x v="598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7.933333333333334"/>
    <n v="74.206896551724142"/>
    <x v="6"/>
    <s v="video games"/>
    <x v="1096"/>
    <x v="843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7E-2"/>
    <n v="6.7142857142857144"/>
    <x v="6"/>
    <s v="video games"/>
    <x v="1097"/>
    <x v="844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6"/>
    <n v="81.954545454545453"/>
    <x v="6"/>
    <s v="video games"/>
    <x v="1098"/>
    <x v="845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0.5"/>
    <n v="25"/>
    <x v="6"/>
    <s v="video games"/>
    <x v="1099"/>
    <x v="400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"/>
    <n v="10"/>
    <x v="6"/>
    <s v="video games"/>
    <x v="1100"/>
    <x v="531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1000000000000002E-2"/>
    <n v="6.833333333333333"/>
    <x v="6"/>
    <s v="video games"/>
    <x v="1101"/>
    <x v="784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5"/>
    <n v="17.708333333333332"/>
    <x v="6"/>
    <s v="video games"/>
    <x v="1102"/>
    <x v="697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"/>
    <n v="16.2"/>
    <x v="6"/>
    <s v="video games"/>
    <x v="1103"/>
    <x v="23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71"/>
    <n v="80.297297297297291"/>
    <x v="6"/>
    <s v="video games"/>
    <x v="1104"/>
    <x v="846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.159"/>
    <n v="71.55"/>
    <x v="6"/>
    <s v="video games"/>
    <x v="1105"/>
    <x v="847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.25"/>
    <n v="23.571428571428573"/>
    <x v="6"/>
    <s v="video games"/>
    <x v="1106"/>
    <x v="664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580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"/>
    <n v="34.88095238095238"/>
    <x v="6"/>
    <s v="video games"/>
    <x v="1108"/>
    <x v="84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.44999999999999996"/>
    <n v="15"/>
    <x v="6"/>
    <s v="video games"/>
    <x v="1109"/>
    <x v="755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0.51"/>
    <n v="23.181818181818183"/>
    <x v="6"/>
    <s v="video games"/>
    <x v="1110"/>
    <x v="849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.04"/>
    <n v="1"/>
    <x v="6"/>
    <s v="video games"/>
    <x v="1111"/>
    <x v="850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5.537409090909087"/>
    <n v="100.23371794871794"/>
    <x v="6"/>
    <s v="video games"/>
    <x v="1112"/>
    <x v="490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0.5"/>
    <n v="5"/>
    <x v="6"/>
    <s v="video games"/>
    <x v="1113"/>
    <x v="6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.16666666666666669"/>
    <n v="3.3333333333333335"/>
    <x v="6"/>
    <s v="video games"/>
    <x v="1114"/>
    <x v="350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.13250000000000001"/>
    <n v="13.25"/>
    <x v="6"/>
    <s v="video games"/>
    <x v="1115"/>
    <x v="200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7E-2"/>
    <n v="17.852"/>
    <x v="6"/>
    <s v="video games"/>
    <x v="1116"/>
    <x v="851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7"/>
    <n v="10.375"/>
    <x v="6"/>
    <s v="video games"/>
    <x v="1117"/>
    <x v="53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"/>
    <n v="36.333333333333336"/>
    <x v="6"/>
    <s v="video games"/>
    <x v="1118"/>
    <x v="852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.23809523809523811"/>
    <n v="5"/>
    <x v="6"/>
    <s v="video games"/>
    <x v="1119"/>
    <x v="853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854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599999999999999E-2"/>
    <n v="5.8"/>
    <x v="6"/>
    <s v="video games"/>
    <x v="1121"/>
    <x v="855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856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.22"/>
    <n v="3.6666666666666665"/>
    <x v="6"/>
    <s v="video games"/>
    <x v="1123"/>
    <x v="108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.47222222222222221"/>
    <n v="60.714285714285715"/>
    <x v="6"/>
    <s v="mobile games"/>
    <x v="1124"/>
    <x v="573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857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0.5"/>
    <n v="5"/>
    <x v="6"/>
    <s v="mobile games"/>
    <x v="1126"/>
    <x v="468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"/>
    <n v="25.434782608695652"/>
    <x v="6"/>
    <s v="mobile games"/>
    <x v="1127"/>
    <x v="308"/>
    <d v="2014-11-14T13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.1"/>
    <n v="1"/>
    <x v="6"/>
    <s v="mobile games"/>
    <x v="1128"/>
    <x v="3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.105"/>
    <n v="10.5"/>
    <x v="6"/>
    <s v="mobile games"/>
    <x v="1129"/>
    <x v="54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.22"/>
    <n v="3.6666666666666665"/>
    <x v="6"/>
    <s v="mobile games"/>
    <x v="1130"/>
    <x v="523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858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.38"/>
    <n v="110.61538461538461"/>
    <x v="6"/>
    <s v="mobile games"/>
    <x v="1132"/>
    <x v="859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0.66666666666666674"/>
    <n v="20"/>
    <x v="6"/>
    <s v="mobile games"/>
    <x v="1133"/>
    <x v="860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1E-3"/>
    <n v="1"/>
    <x v="6"/>
    <s v="mobile games"/>
    <x v="1134"/>
    <x v="861"/>
    <d v="2014-11-28T20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862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7"/>
    <n v="45"/>
    <x v="6"/>
    <s v="mobile games"/>
    <x v="1136"/>
    <x v="4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39.5"/>
    <n v="253.2051282051282"/>
    <x v="6"/>
    <s v="mobile games"/>
    <x v="1137"/>
    <x v="863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.35714285714285715"/>
    <n v="31.25"/>
    <x v="6"/>
    <s v="mobile games"/>
    <x v="1138"/>
    <x v="864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E-2"/>
    <n v="5"/>
    <x v="6"/>
    <s v="mobile games"/>
    <x v="1139"/>
    <x v="486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460"/>
    <d v="2015-08-06T03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206"/>
    <d v="2015-07-09T08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484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.41333333333333333"/>
    <n v="23.25"/>
    <x v="6"/>
    <s v="mobile games"/>
    <x v="1143"/>
    <x v="792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30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.125"/>
    <n v="100"/>
    <x v="7"/>
    <s v="food trucks"/>
    <x v="1145"/>
    <x v="86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9"/>
    <n v="44.166666666666664"/>
    <x v="7"/>
    <s v="food trucks"/>
    <x v="1146"/>
    <x v="839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866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.48666666666666669"/>
    <n v="24.333333333333332"/>
    <x v="7"/>
    <s v="food trucks"/>
    <x v="1148"/>
    <x v="5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.15"/>
    <n v="37.5"/>
    <x v="7"/>
    <s v="food trucks"/>
    <x v="1149"/>
    <x v="301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.08"/>
    <n v="42"/>
    <x v="7"/>
    <s v="food trucks"/>
    <x v="1150"/>
    <x v="522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867"/>
    <d v="2015-09-06T18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5"/>
    <n v="60.733333333333334"/>
    <x v="7"/>
    <s v="food trucks"/>
    <x v="1152"/>
    <x v="868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0.625"/>
    <n v="50"/>
    <x v="7"/>
    <s v="food trucks"/>
    <x v="1153"/>
    <x v="507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"/>
    <n v="108.33333333333333"/>
    <x v="7"/>
    <s v="food trucks"/>
    <x v="1154"/>
    <x v="4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0.752"/>
    <n v="23.5"/>
    <x v="7"/>
    <s v="food trucks"/>
    <x v="1155"/>
    <x v="63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869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"/>
    <n v="50.333333333333336"/>
    <x v="7"/>
    <s v="food trucks"/>
    <x v="1157"/>
    <x v="811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.46666666666666673"/>
    <n v="11.666666666666666"/>
    <x v="7"/>
    <s v="food trucks"/>
    <x v="1158"/>
    <x v="870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871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"/>
    <n v="60.789473684210527"/>
    <x v="7"/>
    <s v="food trucks"/>
    <x v="1160"/>
    <x v="779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527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41E-2"/>
    <n v="17.5"/>
    <x v="7"/>
    <s v="food trucks"/>
    <x v="1162"/>
    <x v="87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451"/>
    <d v="2014-08-09T09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873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0.705000000000002"/>
    <n v="82.82"/>
    <x v="7"/>
    <s v="food trucks"/>
    <x v="1165"/>
    <x v="153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.139999999999997"/>
    <n v="358.875"/>
    <x v="7"/>
    <s v="food trucks"/>
    <x v="1166"/>
    <x v="874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6"/>
    <n v="61.1875"/>
    <x v="7"/>
    <s v="food trucks"/>
    <x v="1167"/>
    <x v="372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1"/>
    <n v="340"/>
    <x v="7"/>
    <s v="food trucks"/>
    <x v="1168"/>
    <x v="494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.16999999999999998"/>
    <n v="5.666666666666667"/>
    <x v="7"/>
    <s v="food trucks"/>
    <x v="1169"/>
    <x v="875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.4"/>
    <n v="50"/>
    <x v="7"/>
    <s v="food trucks"/>
    <x v="1170"/>
    <x v="876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.1"/>
    <n v="25"/>
    <x v="7"/>
    <s v="food trucks"/>
    <x v="1171"/>
    <x v="137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33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E-2"/>
    <n v="30"/>
    <x v="7"/>
    <s v="food trucks"/>
    <x v="1173"/>
    <x v="295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2"/>
    <n v="46.631578947368418"/>
    <x v="7"/>
    <s v="food trucks"/>
    <x v="1174"/>
    <x v="8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3"/>
    <n v="65"/>
    <x v="7"/>
    <s v="food trucks"/>
    <x v="1175"/>
    <x v="877"/>
    <d v="2015-07-15T09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3E-3"/>
    <n v="10"/>
    <x v="7"/>
    <s v="food trucks"/>
    <x v="1176"/>
    <x v="74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878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1E-3"/>
    <n v="5"/>
    <x v="7"/>
    <s v="food trucks"/>
    <x v="1178"/>
    <x v="323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9"/>
    <n v="640"/>
    <x v="7"/>
    <s v="food trucks"/>
    <x v="1179"/>
    <x v="375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1.75"/>
    <n v="69.117647058823536"/>
    <x v="7"/>
    <s v="food trucks"/>
    <x v="1180"/>
    <x v="879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2E-3"/>
    <n v="1.3333333333333333"/>
    <x v="7"/>
    <s v="food trucks"/>
    <x v="1181"/>
    <x v="880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"/>
    <n v="10.5"/>
    <x v="7"/>
    <s v="food trucks"/>
    <x v="1182"/>
    <x v="881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3333333333336"/>
    <x v="7"/>
    <s v="food trucks"/>
    <x v="1183"/>
    <x v="682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4.93636363636362"/>
    <n v="61.562666666666665"/>
    <x v="8"/>
    <s v="photobooks"/>
    <x v="1184"/>
    <x v="181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.44"/>
    <n v="118.73873873873873"/>
    <x v="8"/>
    <s v="photobooks"/>
    <x v="1185"/>
    <x v="393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6.73333333333332"/>
    <n v="65.081300813008127"/>
    <x v="8"/>
    <s v="photobooks"/>
    <x v="1186"/>
    <x v="841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.12571428571428"/>
    <n v="130.15714285714284"/>
    <x v="8"/>
    <s v="photobooks"/>
    <x v="1187"/>
    <x v="868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0.54999999999998"/>
    <n v="37.776470588235291"/>
    <x v="8"/>
    <s v="photobooks"/>
    <x v="1188"/>
    <x v="330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7.77777777777777"/>
    <n v="112.79069767441861"/>
    <x v="8"/>
    <s v="photobooks"/>
    <x v="1189"/>
    <x v="882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307692307692"/>
    <x v="8"/>
    <s v="photobooks"/>
    <x v="1190"/>
    <x v="883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.07407407407408"/>
    <n v="89.242424242424249"/>
    <x v="8"/>
    <s v="photobooks"/>
    <x v="1191"/>
    <x v="884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33333333333332"/>
    <x v="8"/>
    <s v="photobooks"/>
    <x v="1192"/>
    <x v="885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3.95714285714286"/>
    <n v="79.967032967032964"/>
    <x v="8"/>
    <s v="photobooks"/>
    <x v="1193"/>
    <x v="588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.24"/>
    <n v="56.414565826330531"/>
    <x v="8"/>
    <s v="photobooks"/>
    <x v="1194"/>
    <x v="161"/>
    <d v="2015-04-08T03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1764705882348"/>
    <x v="8"/>
    <s v="photobooks"/>
    <x v="1195"/>
    <x v="886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69.91034482758624"/>
    <n v="76.439453125"/>
    <x v="8"/>
    <s v="photobooks"/>
    <x v="1196"/>
    <x v="887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.29333333333332"/>
    <n v="121"/>
    <x v="8"/>
    <s v="photobooks"/>
    <x v="1197"/>
    <x v="478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0.59999999999997"/>
    <n v="54.616766467065865"/>
    <x v="8"/>
    <s v="photobooks"/>
    <x v="1198"/>
    <x v="53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.31677953348381"/>
    <n v="299.22222222222223"/>
    <x v="8"/>
    <s v="photobooks"/>
    <x v="1199"/>
    <x v="888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5.60416666666667"/>
    <n v="58.533980582524272"/>
    <x v="8"/>
    <s v="photobooks"/>
    <x v="1200"/>
    <x v="56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.43783333333334"/>
    <n v="55.371801801801809"/>
    <x v="8"/>
    <s v="photobooks"/>
    <x v="1201"/>
    <x v="889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.244"/>
    <n v="183.80442804428046"/>
    <x v="8"/>
    <s v="photobooks"/>
    <x v="1202"/>
    <x v="890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.45398773006136"/>
    <n v="165.34653465346534"/>
    <x v="8"/>
    <s v="photobooks"/>
    <x v="1203"/>
    <x v="107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2.94615384615385"/>
    <n v="234.78947368421052"/>
    <x v="8"/>
    <s v="photobooks"/>
    <x v="1204"/>
    <x v="215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0.86153846153847"/>
    <n v="211.48387096774192"/>
    <x v="8"/>
    <s v="photobooks"/>
    <x v="1205"/>
    <x v="492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4.99999999999999"/>
    <n v="32.34375"/>
    <x v="8"/>
    <s v="photobooks"/>
    <x v="1206"/>
    <x v="305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.16766467065868"/>
    <n v="123.37588652482269"/>
    <x v="8"/>
    <s v="photobooks"/>
    <x v="1207"/>
    <x v="45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.29999999999998"/>
    <n v="207.06666666666666"/>
    <x v="8"/>
    <s v="photobooks"/>
    <x v="1208"/>
    <x v="389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08695652174"/>
    <x v="8"/>
    <s v="photobooks"/>
    <x v="1209"/>
    <x v="520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.31499999999997"/>
    <n v="493.81553398058253"/>
    <x v="8"/>
    <s v="photobooks"/>
    <x v="1210"/>
    <x v="891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.1"/>
    <n v="168.5"/>
    <x v="8"/>
    <s v="photobooks"/>
    <x v="1211"/>
    <x v="518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.04"/>
    <n v="38.867469879518069"/>
    <x v="8"/>
    <s v="photobooks"/>
    <x v="1212"/>
    <x v="25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.23076923076924"/>
    <n v="61.527777777777779"/>
    <x v="8"/>
    <s v="photobooks"/>
    <x v="1213"/>
    <x v="892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1.80000000000001"/>
    <n v="105.44"/>
    <x v="8"/>
    <s v="photobooks"/>
    <x v="1214"/>
    <x v="893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.0802000000001"/>
    <n v="71.592003642987251"/>
    <x v="8"/>
    <s v="photobooks"/>
    <x v="1215"/>
    <x v="406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5.70000000000002"/>
    <n v="91.882882882882882"/>
    <x v="8"/>
    <s v="photobooks"/>
    <x v="1216"/>
    <x v="517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2.60000000000001"/>
    <n v="148.57377049180329"/>
    <x v="8"/>
    <s v="photobooks"/>
    <x v="1217"/>
    <x v="468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.27777777777777"/>
    <n v="174.2134831460674"/>
    <x v="8"/>
    <s v="photobooks"/>
    <x v="1218"/>
    <x v="299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.16819571865443"/>
    <n v="102.86166007905139"/>
    <x v="8"/>
    <s v="photobooks"/>
    <x v="1219"/>
    <x v="894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3.76666666666668"/>
    <n v="111.17857142857143"/>
    <x v="8"/>
    <s v="photobooks"/>
    <x v="1220"/>
    <x v="344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.40954545454547"/>
    <n v="23.796213592233013"/>
    <x v="8"/>
    <s v="photobooks"/>
    <x v="1221"/>
    <x v="895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.375"/>
    <n v="81.268115942028984"/>
    <x v="8"/>
    <s v="photobooks"/>
    <x v="1222"/>
    <x v="457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.10606060606061"/>
    <n v="116.21465968586388"/>
    <x v="8"/>
    <s v="photobooks"/>
    <x v="1223"/>
    <x v="896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73"/>
    <n v="58.888888888888886"/>
    <x v="4"/>
    <s v="world music"/>
    <x v="1224"/>
    <x v="897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5"/>
    <n v="44"/>
    <x v="4"/>
    <s v="world music"/>
    <x v="1225"/>
    <x v="898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"/>
    <n v="48.424999999999997"/>
    <x v="4"/>
    <s v="world music"/>
    <x v="1226"/>
    <x v="899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415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.299999999999997"/>
    <n v="61.041666666666664"/>
    <x v="4"/>
    <s v="world music"/>
    <x v="1228"/>
    <x v="900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0.90909090909090906"/>
    <n v="25"/>
    <x v="4"/>
    <s v="world music"/>
    <x v="1229"/>
    <x v="901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902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903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0.8"/>
    <n v="40"/>
    <x v="4"/>
    <s v="world music"/>
    <x v="1232"/>
    <x v="259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1.600000000000001"/>
    <n v="19.333333333333332"/>
    <x v="4"/>
    <s v="world music"/>
    <x v="1233"/>
    <x v="904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905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19"/>
    <n v="35"/>
    <x v="4"/>
    <s v="world music"/>
    <x v="1235"/>
    <x v="77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90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90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7.8"/>
    <n v="59.333333333333336"/>
    <x v="4"/>
    <s v="world music"/>
    <x v="1238"/>
    <x v="594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742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7"/>
    <n v="30.125"/>
    <x v="4"/>
    <s v="world music"/>
    <x v="1240"/>
    <x v="59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0.739999999999995"/>
    <n v="74.617647058823536"/>
    <x v="4"/>
    <s v="world music"/>
    <x v="1241"/>
    <x v="675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0.54884742041712409"/>
    <n v="5"/>
    <x v="4"/>
    <s v="world music"/>
    <x v="1242"/>
    <x v="908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.091666666666667"/>
    <n v="44.5"/>
    <x v="4"/>
    <s v="world music"/>
    <x v="1243"/>
    <x v="909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3.8"/>
    <n v="46.133333333333333"/>
    <x v="4"/>
    <s v="rock"/>
    <x v="1244"/>
    <x v="327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.24999999999999"/>
    <n v="141.47058823529412"/>
    <x v="4"/>
    <s v="rock"/>
    <x v="1245"/>
    <x v="910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3870967741936"/>
    <x v="4"/>
    <s v="rock"/>
    <x v="1246"/>
    <x v="911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.14285714285715"/>
    <n v="85.5"/>
    <x v="4"/>
    <s v="rock"/>
    <x v="1247"/>
    <x v="912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1.63999999999999"/>
    <n v="64.254237288135599"/>
    <x v="4"/>
    <s v="rock"/>
    <x v="1248"/>
    <x v="913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.44"/>
    <n v="64.46913580246914"/>
    <x v="4"/>
    <s v="rock"/>
    <x v="1249"/>
    <x v="914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.15333333333331"/>
    <n v="118.2007874015748"/>
    <x v="4"/>
    <s v="rock"/>
    <x v="1250"/>
    <x v="915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1.8"/>
    <n v="82.540540540540547"/>
    <x v="4"/>
    <s v="rock"/>
    <x v="1251"/>
    <x v="708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7.65714285714284"/>
    <n v="34.170212765957444"/>
    <x v="4"/>
    <s v="rock"/>
    <x v="1252"/>
    <x v="36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.2"/>
    <n v="42.73322081575246"/>
    <x v="4"/>
    <s v="rock"/>
    <x v="1253"/>
    <x v="162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8.85074626865671"/>
    <n v="94.489361702127653"/>
    <x v="4"/>
    <s v="rock"/>
    <x v="1254"/>
    <x v="916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.36666666666667"/>
    <n v="55.697247706422019"/>
    <x v="4"/>
    <s v="rock"/>
    <x v="1255"/>
    <x v="599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7.96376666666666"/>
    <n v="98.030831024930734"/>
    <x v="4"/>
    <s v="rock"/>
    <x v="1256"/>
    <x v="689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4.72727272727275"/>
    <n v="92.102272727272734"/>
    <x v="4"/>
    <s v="rock"/>
    <x v="1257"/>
    <x v="71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.14633333333336"/>
    <n v="38.175462686567165"/>
    <x v="4"/>
    <s v="rock"/>
    <x v="1258"/>
    <x v="917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.24"/>
    <n v="27.145833333333332"/>
    <x v="4"/>
    <s v="rock"/>
    <x v="1259"/>
    <x v="918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3.66666666666667"/>
    <n v="50.689189189189186"/>
    <x v="4"/>
    <s v="rock"/>
    <x v="1260"/>
    <x v="919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.25"/>
    <n v="38.942307692307693"/>
    <x v="4"/>
    <s v="rock"/>
    <x v="1261"/>
    <x v="920"/>
    <d v="2014-01-29T00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x v="1262"/>
    <b v="1"/>
    <n v="105"/>
    <b v="1"/>
    <s v="music/rock"/>
    <n v="125.41538461538462"/>
    <n v="77.638095238095232"/>
    <x v="4"/>
    <s v="rock"/>
    <x v="1262"/>
    <x v="921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36585365853661"/>
    <x v="4"/>
    <s v="rock"/>
    <x v="1263"/>
    <x v="847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.46153846153845"/>
    <n v="31.823529411764707"/>
    <x v="4"/>
    <s v="rock"/>
    <x v="1264"/>
    <x v="403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.14771428571429"/>
    <n v="63.184393939393942"/>
    <x v="4"/>
    <s v="rock"/>
    <x v="1265"/>
    <x v="922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.47368421052632"/>
    <n v="190.9"/>
    <x v="4"/>
    <s v="rock"/>
    <x v="1266"/>
    <x v="435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1.8"/>
    <n v="140.85534591194968"/>
    <x v="4"/>
    <s v="rock"/>
    <x v="1267"/>
    <x v="923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6.66666666666667"/>
    <n v="76.92307692307692"/>
    <x v="4"/>
    <s v="rock"/>
    <x v="1268"/>
    <x v="924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8.64893617021276"/>
    <n v="99.15533980582525"/>
    <x v="4"/>
    <s v="rock"/>
    <x v="1269"/>
    <x v="925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4.72"/>
    <n v="67.881656804733723"/>
    <x v="4"/>
    <s v="rock"/>
    <x v="1270"/>
    <x v="274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1.8"/>
    <n v="246.29032258064515"/>
    <x v="4"/>
    <s v="rock"/>
    <x v="1271"/>
    <x v="926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8571428571428"/>
    <x v="4"/>
    <s v="rock"/>
    <x v="1272"/>
    <x v="927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3.49999999999999"/>
    <n v="76.666666666666671"/>
    <x v="4"/>
    <s v="rock"/>
    <x v="1273"/>
    <x v="88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4.97535999999999"/>
    <n v="82.963254817987149"/>
    <x v="4"/>
    <s v="rock"/>
    <x v="1274"/>
    <x v="63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.14066666666668"/>
    <n v="62.522107969151669"/>
    <x v="4"/>
    <s v="rock"/>
    <x v="1275"/>
    <x v="928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.42100000000001"/>
    <n v="46.06808823529412"/>
    <x v="4"/>
    <s v="rock"/>
    <x v="1276"/>
    <x v="929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.12433333333333"/>
    <n v="38.543946731234868"/>
    <x v="4"/>
    <s v="rock"/>
    <x v="1277"/>
    <x v="930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4.93846153846152"/>
    <n v="53.005263157894738"/>
    <x v="4"/>
    <s v="rock"/>
    <x v="1278"/>
    <x v="85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0.77157238734421"/>
    <n v="73.355396825396824"/>
    <x v="4"/>
    <s v="rock"/>
    <x v="1279"/>
    <x v="9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0.91186666666665"/>
    <n v="127.97523076923076"/>
    <x v="4"/>
    <s v="rock"/>
    <x v="1280"/>
    <x v="931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0.71428571428572"/>
    <n v="104.72972972972973"/>
    <x v="4"/>
    <s v="rock"/>
    <x v="1281"/>
    <x v="932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3.61333333333333"/>
    <n v="67.671532846715323"/>
    <x v="4"/>
    <s v="rock"/>
    <x v="1282"/>
    <x v="933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.05"/>
    <n v="95.931818181818187"/>
    <x v="4"/>
    <s v="rock"/>
    <x v="1283"/>
    <x v="934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1290322580641"/>
    <x v="1"/>
    <s v="plays"/>
    <x v="1284"/>
    <x v="168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1.64999999999999"/>
    <n v="32.269841269841272"/>
    <x v="1"/>
    <s v="plays"/>
    <x v="1285"/>
    <x v="156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.33333333333333"/>
    <n v="81.25"/>
    <x v="1"/>
    <s v="plays"/>
    <x v="1286"/>
    <x v="935"/>
    <d v="2015-02-17T06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400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.44999999999999"/>
    <n v="65.868852459016395"/>
    <x v="1"/>
    <s v="plays"/>
    <x v="1288"/>
    <x v="796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.06666666666666"/>
    <n v="36.07692307692308"/>
    <x v="1"/>
    <s v="plays"/>
    <x v="1289"/>
    <x v="121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8.57142857142857"/>
    <n v="44.186046511627907"/>
    <x v="1"/>
    <s v="plays"/>
    <x v="1290"/>
    <x v="514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5.70000000000002"/>
    <n v="104.07142857142857"/>
    <x v="1"/>
    <s v="plays"/>
    <x v="1291"/>
    <x v="936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.00000000000001"/>
    <n v="35.96153846153846"/>
    <x v="1"/>
    <s v="plays"/>
    <x v="1292"/>
    <x v="15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.23333333333333"/>
    <n v="127.79166666666667"/>
    <x v="1"/>
    <s v="plays"/>
    <x v="1293"/>
    <x v="311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27272727272727"/>
    <x v="1"/>
    <s v="plays"/>
    <x v="1294"/>
    <x v="299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1.96000000000001"/>
    <n v="39.828125"/>
    <x v="1"/>
    <s v="plays"/>
    <x v="1295"/>
    <x v="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.1764705882353"/>
    <n v="52.173913043478258"/>
    <x v="1"/>
    <s v="plays"/>
    <x v="1296"/>
    <x v="389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09.52500000000001"/>
    <n v="92.037815126050418"/>
    <x v="1"/>
    <s v="plays"/>
    <x v="1297"/>
    <x v="31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4.65"/>
    <n v="63.424242424242422"/>
    <x v="1"/>
    <s v="plays"/>
    <x v="1298"/>
    <x v="937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25"/>
    <x v="1"/>
    <s v="plays"/>
    <x v="1299"/>
    <x v="938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814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2.75000000000001"/>
    <n v="70.862068965517238"/>
    <x v="1"/>
    <s v="plays"/>
    <x v="1301"/>
    <x v="2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548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.26085714285716"/>
    <n v="42.214166666666671"/>
    <x v="1"/>
    <s v="plays"/>
    <x v="1303"/>
    <x v="939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39.627499999999998"/>
    <n v="152.41346153846155"/>
    <x v="2"/>
    <s v="wearables"/>
    <x v="1304"/>
    <x v="885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5.976666666666663"/>
    <n v="90.616279069767444"/>
    <x v="2"/>
    <s v="wearables"/>
    <x v="1305"/>
    <x v="363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.24636363636364"/>
    <n v="201.60393258426967"/>
    <x v="2"/>
    <s v="wearables"/>
    <x v="1306"/>
    <x v="787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1.514000000000001"/>
    <n v="127.93333333333334"/>
    <x v="2"/>
    <s v="wearables"/>
    <x v="1307"/>
    <x v="940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.360000000000001"/>
    <n v="29.894736842105264"/>
    <x v="2"/>
    <s v="wearables"/>
    <x v="1308"/>
    <x v="783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1.99130434782609"/>
    <n v="367.97142857142859"/>
    <x v="2"/>
    <s v="wearables"/>
    <x v="1309"/>
    <x v="771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5.5"/>
    <n v="129.16666666666666"/>
    <x v="2"/>
    <s v="wearables"/>
    <x v="1310"/>
    <x v="175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.027999999999999"/>
    <n v="800.7"/>
    <x v="2"/>
    <s v="wearables"/>
    <x v="1311"/>
    <x v="429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0.60869565217391308"/>
    <n v="28"/>
    <x v="2"/>
    <s v="wearables"/>
    <x v="1312"/>
    <x v="759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.114999999999998"/>
    <n v="102.01639344262296"/>
    <x v="2"/>
    <s v="wearables"/>
    <x v="1313"/>
    <x v="941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7"/>
    <n v="184.36363636363637"/>
    <x v="2"/>
    <s v="wearables"/>
    <x v="1314"/>
    <x v="75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.404000000000003"/>
    <n v="162.91935483870967"/>
    <x v="2"/>
    <s v="wearables"/>
    <x v="1315"/>
    <x v="299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3"/>
    <n v="1"/>
    <x v="2"/>
    <s v="wearables"/>
    <x v="1316"/>
    <x v="942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4"/>
    <n v="603.52631578947364"/>
    <x v="2"/>
    <s v="wearables"/>
    <x v="1317"/>
    <x v="943"/>
    <d v="2016-07-21T06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.324999999999999"/>
    <n v="45.407407407407405"/>
    <x v="2"/>
    <s v="wearables"/>
    <x v="1318"/>
    <x v="944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.103448275862069"/>
    <n v="97.333333333333329"/>
    <x v="2"/>
    <s v="wearables"/>
    <x v="1319"/>
    <x v="945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0.503"/>
    <n v="167.66666666666666"/>
    <x v="2"/>
    <s v="wearables"/>
    <x v="1320"/>
    <x v="946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9"/>
    <n v="859.85714285714289"/>
    <x v="2"/>
    <s v="wearables"/>
    <x v="1321"/>
    <x v="294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.30285714285714288"/>
    <n v="26.5"/>
    <x v="2"/>
    <s v="wearables"/>
    <x v="1322"/>
    <x v="148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8"/>
    <n v="30.272727272727273"/>
    <x v="2"/>
    <s v="wearables"/>
    <x v="1323"/>
    <x v="947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"/>
    <n v="54.666666666666664"/>
    <x v="2"/>
    <s v="wearables"/>
    <x v="1324"/>
    <x v="948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7"/>
    <n v="60.75"/>
    <x v="2"/>
    <s v="wearables"/>
    <x v="1325"/>
    <x v="949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"/>
    <n v="102.72727272727273"/>
    <x v="2"/>
    <s v="wearables"/>
    <x v="1326"/>
    <x v="559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"/>
    <n v="41.585365853658537"/>
    <x v="2"/>
    <s v="wearables"/>
    <x v="1327"/>
    <x v="841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"/>
    <n v="116.53333333333333"/>
    <x v="2"/>
    <s v="wearables"/>
    <x v="1328"/>
    <x v="210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0.81600000000000006"/>
    <n v="45.333333333333336"/>
    <x v="2"/>
    <s v="wearables"/>
    <x v="1329"/>
    <x v="320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.494285714285713"/>
    <n v="157.46"/>
    <x v="2"/>
    <s v="wearables"/>
    <x v="1330"/>
    <x v="681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"/>
    <n v="100.5"/>
    <x v="2"/>
    <s v="wearables"/>
    <x v="1331"/>
    <x v="950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750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951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0.754135338345865"/>
    <n v="51.822463768115945"/>
    <x v="2"/>
    <s v="wearables"/>
    <x v="1334"/>
    <x v="952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19.759999999999998"/>
    <n v="308.75"/>
    <x v="2"/>
    <s v="wearables"/>
    <x v="1335"/>
    <x v="953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4.946999999999989"/>
    <n v="379.22767857142856"/>
    <x v="2"/>
    <s v="wearables"/>
    <x v="1336"/>
    <x v="797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.381999999999998"/>
    <n v="176.36428571428573"/>
    <x v="2"/>
    <s v="wearables"/>
    <x v="1337"/>
    <x v="172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2"/>
    <n v="66.066666666666663"/>
    <x v="2"/>
    <s v="wearables"/>
    <x v="1338"/>
    <x v="495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5"/>
    <n v="89.648648648648646"/>
    <x v="2"/>
    <s v="wearables"/>
    <x v="1339"/>
    <x v="322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768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.36"/>
    <n v="382.39130434782606"/>
    <x v="2"/>
    <s v="wearables"/>
    <x v="1341"/>
    <x v="210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.2"/>
    <n v="100"/>
    <x v="2"/>
    <s v="wearables"/>
    <x v="1342"/>
    <x v="954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.298"/>
    <n v="158.35603715170279"/>
    <x v="2"/>
    <s v="wearables"/>
    <x v="1343"/>
    <x v="955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7.73333333333335"/>
    <n v="40.762589928057551"/>
    <x v="3"/>
    <s v="nonfiction"/>
    <x v="1344"/>
    <x v="681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1428571428569"/>
    <x v="3"/>
    <s v="nonfiction"/>
    <x v="1345"/>
    <x v="434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.32653061224491"/>
    <n v="48.449664429530202"/>
    <x v="3"/>
    <s v="nonfiction"/>
    <x v="1346"/>
    <x v="669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.2"/>
    <n v="82.41935483870968"/>
    <x v="3"/>
    <s v="nonfiction"/>
    <x v="1347"/>
    <x v="956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1.8723404255319"/>
    <n v="230.19230769230768"/>
    <x v="3"/>
    <s v="nonfiction"/>
    <x v="1348"/>
    <x v="490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.2"/>
    <n v="59.360465116279073"/>
    <x v="3"/>
    <s v="nonfiction"/>
    <x v="1349"/>
    <x v="522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.05"/>
    <n v="66.698717948717942"/>
    <x v="3"/>
    <s v="nonfiction"/>
    <x v="1350"/>
    <x v="957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.265"/>
    <n v="168.77500000000001"/>
    <x v="3"/>
    <s v="nonfiction"/>
    <x v="1351"/>
    <x v="747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.13999999999999"/>
    <n v="59.973568281938327"/>
    <x v="3"/>
    <s v="nonfiction"/>
    <x v="1352"/>
    <x v="20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3.6"/>
    <n v="31.80952380952381"/>
    <x v="3"/>
    <s v="nonfiction"/>
    <x v="1353"/>
    <x v="958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.25"/>
    <n v="24.421875"/>
    <x v="3"/>
    <s v="nonfiction"/>
    <x v="1354"/>
    <x v="959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2.67999999999999"/>
    <n v="25.347107438016529"/>
    <x v="3"/>
    <s v="nonfiction"/>
    <x v="1355"/>
    <x v="960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2.81058823529412"/>
    <n v="71.443218390804603"/>
    <x v="3"/>
    <s v="nonfiction"/>
    <x v="1356"/>
    <x v="961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.29999999999998"/>
    <n v="38.553846153846152"/>
    <x v="3"/>
    <s v="nonfiction"/>
    <x v="1357"/>
    <x v="285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1.66666666666667"/>
    <n v="68.367346938775512"/>
    <x v="3"/>
    <s v="nonfiction"/>
    <x v="1358"/>
    <x v="962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5.75757575757575"/>
    <n v="40.210526315789473"/>
    <x v="3"/>
    <s v="nonfiction"/>
    <x v="1359"/>
    <x v="963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.2"/>
    <n v="32.074074074074076"/>
    <x v="3"/>
    <s v="nonfiction"/>
    <x v="1360"/>
    <x v="964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5.98333333333333"/>
    <n v="28.632575757575758"/>
    <x v="3"/>
    <s v="nonfiction"/>
    <x v="1361"/>
    <x v="879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.1"/>
    <n v="43.64"/>
    <x v="3"/>
    <s v="nonfiction"/>
    <x v="1362"/>
    <x v="965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50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8.64285714285714"/>
    <n v="346.04166666666669"/>
    <x v="4"/>
    <s v="rock"/>
    <x v="1364"/>
    <x v="966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.26666666666667"/>
    <n v="81.739130434782609"/>
    <x v="4"/>
    <s v="rock"/>
    <x v="1365"/>
    <x v="497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.48920000000001"/>
    <n v="64.535306122448986"/>
    <x v="4"/>
    <s v="rock"/>
    <x v="1366"/>
    <x v="967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.26"/>
    <n v="63.477777777777774"/>
    <x v="4"/>
    <s v="rock"/>
    <x v="1367"/>
    <x v="311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0.7"/>
    <n v="63.620689655172413"/>
    <x v="4"/>
    <s v="rock"/>
    <x v="1368"/>
    <x v="9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.34805315203954"/>
    <n v="83.967068965517228"/>
    <x v="4"/>
    <s v="rock"/>
    <x v="1369"/>
    <x v="9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3.66666666666666"/>
    <n v="77.75"/>
    <x v="4"/>
    <s v="rock"/>
    <x v="1370"/>
    <x v="9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.08672667523933"/>
    <n v="107.07142857142857"/>
    <x v="4"/>
    <s v="rock"/>
    <x v="1371"/>
    <x v="303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971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.01"/>
    <n v="201.94230769230768"/>
    <x v="4"/>
    <s v="rock"/>
    <x v="1373"/>
    <x v="949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.46666666666667"/>
    <n v="43.060606060606062"/>
    <x v="4"/>
    <s v="rock"/>
    <x v="1374"/>
    <x v="772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.32499999999999"/>
    <n v="62.871559633027523"/>
    <x v="4"/>
    <s v="rock"/>
    <x v="1375"/>
    <x v="791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.48648648648651"/>
    <n v="55.607142857142854"/>
    <x v="4"/>
    <s v="rock"/>
    <x v="1376"/>
    <x v="972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.15384615384616"/>
    <n v="48.70967741935484"/>
    <x v="4"/>
    <s v="rock"/>
    <x v="1377"/>
    <x v="885"/>
    <d v="2017-02-02T20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.35000000000002"/>
    <n v="30.578947368421051"/>
    <x v="4"/>
    <s v="rock"/>
    <x v="1378"/>
    <x v="973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1.60000000000001"/>
    <n v="73.907284768211923"/>
    <x v="4"/>
    <s v="rock"/>
    <x v="1379"/>
    <x v="393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974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.1"/>
    <n v="73.356164383561648"/>
    <x v="4"/>
    <s v="rock"/>
    <x v="1381"/>
    <x v="975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.3625"/>
    <n v="56.412162162162161"/>
    <x v="4"/>
    <s v="rock"/>
    <x v="1382"/>
    <x v="91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.40909090909091"/>
    <n v="50.247311827956992"/>
    <x v="4"/>
    <s v="rock"/>
    <x v="1383"/>
    <x v="976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.08571428571429"/>
    <n v="68.936507936507937"/>
    <x v="4"/>
    <s v="rock"/>
    <x v="1384"/>
    <x v="156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.406125"/>
    <n v="65.914104477611943"/>
    <x v="4"/>
    <s v="rock"/>
    <x v="1385"/>
    <x v="470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8.75"/>
    <n v="62.5"/>
    <x v="4"/>
    <s v="rock"/>
    <x v="1386"/>
    <x v="295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6.625"/>
    <n v="70.064102564102569"/>
    <x v="4"/>
    <s v="rock"/>
    <x v="1387"/>
    <x v="97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4.8074"/>
    <n v="60.181874999999998"/>
    <x v="4"/>
    <s v="rock"/>
    <x v="1388"/>
    <x v="566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.4"/>
    <n v="21.382352941176471"/>
    <x v="4"/>
    <s v="rock"/>
    <x v="1389"/>
    <x v="978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.10714285714285"/>
    <n v="160.78947368421052"/>
    <x v="4"/>
    <s v="rock"/>
    <x v="1390"/>
    <x v="521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.2"/>
    <n v="42.384615384615387"/>
    <x v="4"/>
    <s v="rock"/>
    <x v="1391"/>
    <x v="903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3.64000000000001"/>
    <n v="27.317307692307693"/>
    <x v="4"/>
    <s v="rock"/>
    <x v="1392"/>
    <x v="979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.35000000000001"/>
    <n v="196.82692307692307"/>
    <x v="4"/>
    <s v="rock"/>
    <x v="1393"/>
    <x v="980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.13333333333334"/>
    <n v="53.882352941176471"/>
    <x v="4"/>
    <s v="rock"/>
    <x v="1394"/>
    <x v="587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1.88571428571427"/>
    <n v="47.756097560975611"/>
    <x v="4"/>
    <s v="rock"/>
    <x v="1395"/>
    <x v="981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.3"/>
    <n v="88.191780821917803"/>
    <x v="4"/>
    <s v="rock"/>
    <x v="1396"/>
    <x v="982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3.85000000000001"/>
    <n v="72.056962025316452"/>
    <x v="4"/>
    <s v="rock"/>
    <x v="1397"/>
    <x v="983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09.68181818181819"/>
    <n v="74.246153846153845"/>
    <x v="4"/>
    <s v="rock"/>
    <x v="1398"/>
    <x v="380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.14444444444443"/>
    <n v="61.701086956521742"/>
    <x v="4"/>
    <s v="rock"/>
    <x v="1399"/>
    <x v="984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.42857142857144"/>
    <n v="17.235294117647058"/>
    <x v="4"/>
    <s v="rock"/>
    <x v="1400"/>
    <x v="985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6.52000000000004"/>
    <n v="51.720833333333331"/>
    <x v="4"/>
    <s v="rock"/>
    <x v="1401"/>
    <x v="986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.16"/>
    <n v="24.150442477876105"/>
    <x v="4"/>
    <s v="rock"/>
    <x v="1402"/>
    <x v="42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2.57499999999999"/>
    <n v="62.166666666666664"/>
    <x v="4"/>
    <s v="rock"/>
    <x v="1403"/>
    <x v="987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"/>
    <n v="48.2"/>
    <x v="3"/>
    <s v="translations"/>
    <x v="1404"/>
    <x v="36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.42"/>
    <n v="6.1764705882352944"/>
    <x v="3"/>
    <s v="translations"/>
    <x v="1405"/>
    <x v="789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.125"/>
    <n v="5"/>
    <x v="3"/>
    <s v="translations"/>
    <x v="1406"/>
    <x v="215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0.5"/>
    <n v="7.5"/>
    <x v="3"/>
    <s v="translations"/>
    <x v="1407"/>
    <x v="556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3"/>
    <n v="12"/>
    <x v="3"/>
    <s v="translations"/>
    <x v="1408"/>
    <x v="83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436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2"/>
    <n v="1"/>
    <x v="3"/>
    <s v="translations"/>
    <x v="1410"/>
    <x v="233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.23333333333333336"/>
    <n v="2.3333333333333335"/>
    <x v="3"/>
    <s v="translations"/>
    <x v="1411"/>
    <x v="988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2"/>
    <n v="24.615384615384617"/>
    <x v="3"/>
    <s v="translations"/>
    <x v="1412"/>
    <x v="787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72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.2"/>
    <n v="1"/>
    <x v="3"/>
    <s v="translations"/>
    <x v="1414"/>
    <x v="989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.181818181818183"/>
    <n v="88.888888888888886"/>
    <x v="3"/>
    <s v="translations"/>
    <x v="1415"/>
    <x v="460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990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"/>
    <n v="27.5"/>
    <x v="3"/>
    <s v="translations"/>
    <x v="1417"/>
    <x v="991"/>
    <d v="2015-09-15T03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.2"/>
    <n v="6"/>
    <x v="3"/>
    <s v="translations"/>
    <x v="1418"/>
    <x v="775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3"/>
    <n v="44.5"/>
    <x v="3"/>
    <s v="translations"/>
    <x v="1419"/>
    <x v="992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"/>
    <n v="1"/>
    <x v="3"/>
    <s v="translations"/>
    <x v="1420"/>
    <x v="993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.1"/>
    <n v="100"/>
    <x v="3"/>
    <s v="translations"/>
    <x v="1421"/>
    <x v="988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.104"/>
    <n v="13"/>
    <x v="3"/>
    <s v="translations"/>
    <x v="1422"/>
    <x v="75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.33333333333333337"/>
    <n v="100"/>
    <x v="3"/>
    <s v="translations"/>
    <x v="1423"/>
    <x v="488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.36"/>
    <n v="109.07142857142857"/>
    <x v="3"/>
    <s v="translations"/>
    <x v="1424"/>
    <x v="46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304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994"/>
    <d v="2015-08-24T01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800000000000008"/>
    <n v="104.75"/>
    <x v="3"/>
    <s v="translations"/>
    <x v="1427"/>
    <x v="995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5"/>
    <n v="15"/>
    <x v="3"/>
    <s v="translations"/>
    <x v="1428"/>
    <x v="817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996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"/>
    <n v="80.599999999999994"/>
    <x v="3"/>
    <s v="translations"/>
    <x v="1430"/>
    <x v="997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1.94705882352941"/>
    <n v="115.55319148936171"/>
    <x v="3"/>
    <s v="translations"/>
    <x v="1431"/>
    <x v="165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9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3"/>
    <n v="80.5"/>
    <x v="3"/>
    <s v="translations"/>
    <x v="1433"/>
    <x v="748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09"/>
    <n v="744.5454545454545"/>
    <x v="3"/>
    <s v="translations"/>
    <x v="1434"/>
    <x v="998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.1"/>
    <n v="7.5"/>
    <x v="3"/>
    <s v="translations"/>
    <x v="1435"/>
    <x v="999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0.77"/>
    <n v="38.5"/>
    <x v="3"/>
    <s v="translations"/>
    <x v="1436"/>
    <x v="774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6.900000000000002"/>
    <n v="36.68181818181818"/>
    <x v="3"/>
    <s v="translations"/>
    <x v="1437"/>
    <x v="1000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44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"/>
    <n v="30"/>
    <x v="3"/>
    <s v="translations"/>
    <x v="1439"/>
    <x v="956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7E-3"/>
    <n v="1"/>
    <x v="3"/>
    <s v="translations"/>
    <x v="1440"/>
    <x v="1001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"/>
    <n v="673.33333333333337"/>
    <x v="3"/>
    <s v="translations"/>
    <x v="1441"/>
    <x v="530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01"/>
    <d v="2016-05-25T07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976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541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002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31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2"/>
    <n v="25"/>
    <x v="3"/>
    <s v="translations"/>
    <x v="1447"/>
    <x v="882"/>
    <d v="2016-07-08T09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514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E-3"/>
    <n v="1"/>
    <x v="3"/>
    <s v="translations"/>
    <x v="1450"/>
    <x v="1003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2"/>
    <n v="1"/>
    <x v="3"/>
    <s v="translations"/>
    <x v="1451"/>
    <x v="1004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005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006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0.85714285714285721"/>
    <n v="15"/>
    <x v="3"/>
    <s v="translations"/>
    <x v="1454"/>
    <x v="1007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0.5"/>
    <n v="225"/>
    <x v="3"/>
    <s v="translations"/>
    <x v="1455"/>
    <x v="544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4"/>
    <n v="48.333333333333336"/>
    <x v="3"/>
    <s v="translations"/>
    <x v="1456"/>
    <x v="989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798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524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008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009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.24459999999999"/>
    <n v="44.66673529411765"/>
    <x v="3"/>
    <s v="radio &amp; podcasts"/>
    <x v="1461"/>
    <x v="177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8.5175"/>
    <n v="28.937999999999999"/>
    <x v="3"/>
    <s v="radio &amp; podcasts"/>
    <x v="1462"/>
    <x v="1010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7.66666666666666"/>
    <n v="35.44"/>
    <x v="3"/>
    <s v="radio &amp; podcasts"/>
    <x v="1463"/>
    <x v="1011"/>
    <d v="2013-04-07T12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.19999999999999"/>
    <n v="34.871794871794869"/>
    <x v="3"/>
    <s v="radio &amp; podcasts"/>
    <x v="1464"/>
    <x v="1012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.41449999999998"/>
    <n v="52.622732513451197"/>
    <x v="3"/>
    <s v="radio &amp; podcasts"/>
    <x v="1465"/>
    <x v="1013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7.87731249999999"/>
    <n v="69.598266129032254"/>
    <x v="3"/>
    <s v="radio &amp; podcasts"/>
    <x v="1466"/>
    <x v="488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.08"/>
    <n v="76.72"/>
    <x v="3"/>
    <s v="radio &amp; podcasts"/>
    <x v="1467"/>
    <x v="274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.36842105263158"/>
    <n v="33.191126279863482"/>
    <x v="3"/>
    <s v="radio &amp; podcasts"/>
    <x v="1468"/>
    <x v="715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.42485875706214"/>
    <n v="149.46417445482865"/>
    <x v="3"/>
    <s v="radio &amp; podcasts"/>
    <x v="1469"/>
    <x v="1014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.13333333333334"/>
    <n v="23.172839506172838"/>
    <x v="3"/>
    <s v="radio &amp; podcasts"/>
    <x v="1470"/>
    <x v="842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3.840625"/>
    <n v="96.877551020408163"/>
    <x v="3"/>
    <s v="radio &amp; podcasts"/>
    <x v="1471"/>
    <x v="506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8.70400000000001"/>
    <n v="103.20238095238095"/>
    <x v="3"/>
    <s v="radio &amp; podcasts"/>
    <x v="1472"/>
    <x v="1015"/>
    <d v="2013-10-16T05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0.51600000000001"/>
    <n v="38.462553191489363"/>
    <x v="3"/>
    <s v="radio &amp; podcasts"/>
    <x v="1473"/>
    <x v="904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.26666666666667"/>
    <n v="44.315789473684212"/>
    <x v="3"/>
    <s v="radio &amp; podcasts"/>
    <x v="1474"/>
    <x v="38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8.66966666666667"/>
    <n v="64.173356009070289"/>
    <x v="3"/>
    <s v="radio &amp; podcasts"/>
    <x v="1475"/>
    <x v="481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1.55466666666666"/>
    <n v="43.333275109170302"/>
    <x v="3"/>
    <s v="radio &amp; podcasts"/>
    <x v="1476"/>
    <x v="101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.31"/>
    <n v="90.495934959349597"/>
    <x v="3"/>
    <s v="radio &amp; podcasts"/>
    <x v="1477"/>
    <x v="101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1.6142199999999"/>
    <n v="29.187190495010373"/>
    <x v="3"/>
    <s v="radio &amp; podcasts"/>
    <x v="1478"/>
    <x v="371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.375"/>
    <n v="30.95774647887324"/>
    <x v="3"/>
    <s v="radio &amp; podcasts"/>
    <x v="1479"/>
    <x v="38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.04040000000001"/>
    <n v="92.157795275590544"/>
    <x v="3"/>
    <s v="radio &amp; podcasts"/>
    <x v="1480"/>
    <x v="965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"/>
    <n v="17.5"/>
    <x v="3"/>
    <s v="fiction"/>
    <x v="1481"/>
    <x v="263"/>
    <d v="2013-11-02T14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x v="1482"/>
    <b v="0"/>
    <n v="1"/>
    <b v="0"/>
    <s v="publishing/fiction"/>
    <n v="0.1"/>
    <n v="5"/>
    <x v="3"/>
    <s v="fiction"/>
    <x v="1482"/>
    <x v="1018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0.7142857142857143"/>
    <n v="25"/>
    <x v="3"/>
    <s v="fiction"/>
    <x v="1483"/>
    <x v="1019"/>
    <d v="2016-07-21T20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020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5"/>
    <n v="50"/>
    <x v="3"/>
    <s v="fiction"/>
    <x v="1485"/>
    <x v="393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.24"/>
    <n v="16"/>
    <x v="3"/>
    <s v="fiction"/>
    <x v="1486"/>
    <x v="3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021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"/>
    <n v="60"/>
    <x v="3"/>
    <s v="fiction"/>
    <x v="1488"/>
    <x v="1022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023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0.862068965517242"/>
    <n v="47.10526315789474"/>
    <x v="3"/>
    <s v="fiction"/>
    <x v="1490"/>
    <x v="1024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1"/>
    <n v="100"/>
    <x v="3"/>
    <s v="fiction"/>
    <x v="1491"/>
    <x v="442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0.75"/>
    <n v="15"/>
    <x v="3"/>
    <s v="fiction"/>
    <x v="1492"/>
    <x v="234"/>
    <d v="2011-06-18T13:14:0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025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9"/>
    <n v="40.454545454545453"/>
    <x v="3"/>
    <s v="fiction"/>
    <x v="1494"/>
    <x v="123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026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55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1E-3"/>
    <n v="1"/>
    <x v="3"/>
    <s v="fiction"/>
    <x v="1497"/>
    <x v="102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"/>
    <n v="19"/>
    <x v="3"/>
    <s v="fiction"/>
    <x v="1498"/>
    <x v="102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.25"/>
    <n v="5"/>
    <x v="3"/>
    <s v="fiction"/>
    <x v="1499"/>
    <x v="176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.035714285714285"/>
    <n v="46.733333333333334"/>
    <x v="3"/>
    <s v="fiction"/>
    <x v="1500"/>
    <x v="104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.33076923076925"/>
    <n v="97.731073446327684"/>
    <x v="8"/>
    <s v="photobooks"/>
    <x v="1501"/>
    <x v="32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.44545454545455"/>
    <n v="67.835866261398181"/>
    <x v="8"/>
    <s v="photobooks"/>
    <x v="1502"/>
    <x v="801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7.89146666666667"/>
    <n v="56.98492957746479"/>
    <x v="8"/>
    <s v="photobooks"/>
    <x v="1503"/>
    <x v="1029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7.93846153846158"/>
    <n v="67.159851301115239"/>
    <x v="8"/>
    <s v="photobooks"/>
    <x v="1504"/>
    <x v="1030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3.58125"/>
    <n v="48.037681159420288"/>
    <x v="8"/>
    <s v="photobooks"/>
    <x v="1505"/>
    <x v="1031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.4"/>
    <n v="38.860465116279073"/>
    <x v="8"/>
    <s v="photobooks"/>
    <x v="1506"/>
    <x v="1032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1818181818187"/>
    <x v="8"/>
    <s v="photobooks"/>
    <x v="1507"/>
    <x v="1033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0.76216216216217"/>
    <n v="97.113744075829388"/>
    <x v="8"/>
    <s v="photobooks"/>
    <x v="1508"/>
    <x v="85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3.64125714285714"/>
    <n v="110.39397959183674"/>
    <x v="8"/>
    <s v="photobooks"/>
    <x v="1509"/>
    <x v="1034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.03500000000001"/>
    <n v="39.91506172839506"/>
    <x v="8"/>
    <s v="photobooks"/>
    <x v="1510"/>
    <x v="567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1.79285714285714"/>
    <n v="75.975728155339809"/>
    <x v="8"/>
    <s v="photobooks"/>
    <x v="1511"/>
    <x v="387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8.7714285714286"/>
    <n v="58.379104477611939"/>
    <x v="8"/>
    <s v="photobooks"/>
    <x v="1512"/>
    <x v="181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.01875000000001"/>
    <n v="55.82093023255814"/>
    <x v="8"/>
    <s v="photobooks"/>
    <x v="1513"/>
    <x v="951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.476"/>
    <n v="151.24431818181819"/>
    <x v="8"/>
    <s v="photobooks"/>
    <x v="1514"/>
    <x v="1035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.18899999999999"/>
    <n v="849.67027027027029"/>
    <x v="8"/>
    <s v="photobooks"/>
    <x v="1515"/>
    <x v="318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8.65882352941176"/>
    <n v="159.24137931034483"/>
    <x v="8"/>
    <s v="photobooks"/>
    <x v="1516"/>
    <x v="76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1.97999999999999"/>
    <n v="39.507317073170732"/>
    <x v="8"/>
    <s v="photobooks"/>
    <x v="1517"/>
    <x v="505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.36666666666665"/>
    <n v="130.52966101694915"/>
    <x v="8"/>
    <s v="photobooks"/>
    <x v="1518"/>
    <x v="16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.36388888888889"/>
    <n v="64.156896551724131"/>
    <x v="8"/>
    <s v="photobooks"/>
    <x v="1519"/>
    <x v="1036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.47222222222223"/>
    <n v="111.52694610778443"/>
    <x v="8"/>
    <s v="photobooks"/>
    <x v="1520"/>
    <x v="797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6.81333333333333"/>
    <n v="170.44680851063831"/>
    <x v="8"/>
    <s v="photobooks"/>
    <x v="1521"/>
    <x v="1037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8.96574712643678"/>
    <n v="133.7391592920354"/>
    <x v="8"/>
    <s v="photobooks"/>
    <x v="1522"/>
    <x v="177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4.84324324324325"/>
    <n v="95.834024896265561"/>
    <x v="8"/>
    <s v="photobooks"/>
    <x v="1523"/>
    <x v="1038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6.99999999999997"/>
    <n v="221.78571428571428"/>
    <x v="8"/>
    <s v="photobooks"/>
    <x v="1524"/>
    <x v="1039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.00576923076923"/>
    <n v="32.315357142857138"/>
    <x v="8"/>
    <s v="photobooks"/>
    <x v="1525"/>
    <x v="171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.32608695652173"/>
    <n v="98.839285714285708"/>
    <x v="8"/>
    <s v="photobooks"/>
    <x v="1526"/>
    <x v="780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.44428571428573"/>
    <n v="55.222142857142863"/>
    <x v="8"/>
    <s v="photobooks"/>
    <x v="1527"/>
    <x v="793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1.56666666666666"/>
    <n v="52.793750000000003"/>
    <x v="8"/>
    <s v="photobooks"/>
    <x v="1528"/>
    <x v="864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0.67894736842105"/>
    <n v="135.66666666666666"/>
    <x v="8"/>
    <s v="photobooks"/>
    <x v="1529"/>
    <x v="157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4.82571428571427"/>
    <n v="53.991990846681922"/>
    <x v="8"/>
    <s v="photobooks"/>
    <x v="1530"/>
    <x v="375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5.95744680851064"/>
    <n v="56.643835616438359"/>
    <x v="8"/>
    <s v="photobooks"/>
    <x v="1531"/>
    <x v="789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.02000000000004"/>
    <n v="82.316326530612244"/>
    <x v="8"/>
    <s v="photobooks"/>
    <x v="1532"/>
    <x v="774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.14000000000001"/>
    <n v="88.26081081081081"/>
    <x v="8"/>
    <s v="photobooks"/>
    <x v="1533"/>
    <x v="1040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7.73333333333335"/>
    <n v="84.905149051490511"/>
    <x v="8"/>
    <s v="photobooks"/>
    <x v="1534"/>
    <x v="130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.42499999999998"/>
    <n v="48.154545454545456"/>
    <x v="8"/>
    <s v="photobooks"/>
    <x v="1535"/>
    <x v="1041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.30841666666666"/>
    <n v="66.015406593406595"/>
    <x v="8"/>
    <s v="photobooks"/>
    <x v="1536"/>
    <x v="1042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79.9"/>
    <n v="96.375"/>
    <x v="8"/>
    <s v="photobooks"/>
    <x v="1537"/>
    <x v="450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2.62857142857142"/>
    <n v="156.17391304347825"/>
    <x v="8"/>
    <s v="photobooks"/>
    <x v="1538"/>
    <x v="1043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5.98609999999999"/>
    <n v="95.764859154929582"/>
    <x v="8"/>
    <s v="photobooks"/>
    <x v="1539"/>
    <x v="946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7.86666666666667"/>
    <n v="180.40816326530611"/>
    <x v="8"/>
    <s v="photobooks"/>
    <x v="1540"/>
    <x v="169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3E-2"/>
    <n v="3"/>
    <x v="8"/>
    <s v="nature"/>
    <x v="1541"/>
    <x v="559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877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.44444444444444442"/>
    <n v="10"/>
    <x v="8"/>
    <s v="nature"/>
    <x v="1543"/>
    <x v="320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35"/>
    <d v="2015-03-31T16:18:0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x v="1545"/>
    <b v="0"/>
    <n v="1"/>
    <b v="0"/>
    <s v="photography/nature"/>
    <n v="3.3333333333333333E-2"/>
    <n v="1"/>
    <x v="8"/>
    <s v="nature"/>
    <x v="1545"/>
    <x v="202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8.9"/>
    <n v="26.272727272727273"/>
    <x v="8"/>
    <s v="nature"/>
    <x v="1546"/>
    <x v="1044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045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2"/>
    <n v="60"/>
    <x v="8"/>
    <s v="nature"/>
    <x v="1548"/>
    <x v="32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3333333333332"/>
    <x v="8"/>
    <s v="nature"/>
    <x v="1549"/>
    <x v="1046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.466666666666665"/>
    <n v="14.428571428571429"/>
    <x v="8"/>
    <s v="nature"/>
    <x v="1550"/>
    <x v="1047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048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.186046511627907"/>
    <n v="132.1875"/>
    <x v="8"/>
    <s v="nature"/>
    <x v="1552"/>
    <x v="1049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050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495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051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.133333333333333"/>
    <n v="56.416666666666664"/>
    <x v="8"/>
    <s v="nature"/>
    <x v="1556"/>
    <x v="472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866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7"/>
    <n v="11.666666666666666"/>
    <x v="8"/>
    <s v="nature"/>
    <x v="1558"/>
    <x v="773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.33333333333333337"/>
    <n v="50"/>
    <x v="8"/>
    <s v="nature"/>
    <x v="1559"/>
    <x v="528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2"/>
    <n v="23.5"/>
    <x v="8"/>
    <s v="nature"/>
    <x v="1560"/>
    <x v="322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0.67"/>
    <n v="67"/>
    <x v="3"/>
    <s v="art books"/>
    <x v="1561"/>
    <x v="642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05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5"/>
    <n v="42.5"/>
    <x v="3"/>
    <s v="art books"/>
    <x v="1563"/>
    <x v="105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.1"/>
    <n v="10"/>
    <x v="3"/>
    <s v="art books"/>
    <x v="1564"/>
    <x v="1048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"/>
    <n v="100"/>
    <x v="3"/>
    <s v="art books"/>
    <x v="1565"/>
    <x v="1054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.25"/>
    <n v="108.05084745762711"/>
    <x v="3"/>
    <s v="art books"/>
    <x v="1566"/>
    <x v="345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"/>
    <n v="26.923076923076923"/>
    <x v="3"/>
    <s v="art books"/>
    <x v="1567"/>
    <x v="1055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3.639999999999999"/>
    <n v="155"/>
    <x v="3"/>
    <s v="art books"/>
    <x v="1568"/>
    <x v="652"/>
    <d v="2014-12-23T17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056"/>
    <d v="2013-05-25T08:18:3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x v="1570"/>
    <b v="0"/>
    <n v="52"/>
    <b v="0"/>
    <s v="publishing/art books"/>
    <n v="41.4"/>
    <n v="47.769230769230766"/>
    <x v="3"/>
    <s v="art books"/>
    <x v="1570"/>
    <x v="204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0.66115702479338845"/>
    <n v="20"/>
    <x v="3"/>
    <s v="art books"/>
    <x v="1571"/>
    <x v="1057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66666666666664"/>
    <x v="3"/>
    <s v="art books"/>
    <x v="1572"/>
    <x v="1058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9"/>
    <n v="74.333333333333329"/>
    <x v="3"/>
    <s v="art books"/>
    <x v="1573"/>
    <x v="1059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6"/>
    <n v="84.333333333333329"/>
    <x v="3"/>
    <s v="art books"/>
    <x v="1574"/>
    <x v="1060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2.91"/>
    <n v="65.457142857142856"/>
    <x v="3"/>
    <s v="art books"/>
    <x v="1575"/>
    <x v="434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512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0.54999999999999993"/>
    <n v="27.5"/>
    <x v="3"/>
    <s v="art books"/>
    <x v="1577"/>
    <x v="1061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0.806536636794938"/>
    <n v="51.25"/>
    <x v="3"/>
    <s v="art books"/>
    <x v="1578"/>
    <x v="1062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0.84008400840084008"/>
    <n v="14"/>
    <x v="3"/>
    <s v="art books"/>
    <x v="1579"/>
    <x v="1063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352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0.5"/>
    <n v="5"/>
    <x v="8"/>
    <s v="places"/>
    <x v="1581"/>
    <x v="792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3000000000000007"/>
    <n v="31"/>
    <x v="8"/>
    <s v="places"/>
    <x v="1582"/>
    <x v="1064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4999999999999997E-2"/>
    <n v="15"/>
    <x v="8"/>
    <s v="places"/>
    <x v="1583"/>
    <x v="546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065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666666666666"/>
    <x v="8"/>
    <s v="places"/>
    <x v="1585"/>
    <x v="976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06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2"/>
    <n v="1"/>
    <x v="8"/>
    <s v="places"/>
    <x v="1587"/>
    <x v="54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067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"/>
    <d v="2015-10-09T15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2"/>
    <n v="510"/>
    <x v="8"/>
    <s v="places"/>
    <x v="1590"/>
    <x v="1068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.228571428571428"/>
    <n v="44.478260869565219"/>
    <x v="8"/>
    <s v="places"/>
    <x v="1591"/>
    <x v="470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816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2"/>
    <n v="1"/>
    <x v="8"/>
    <s v="places"/>
    <x v="1593"/>
    <x v="47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0.5"/>
    <n v="20.5"/>
    <x v="8"/>
    <s v="places"/>
    <x v="1594"/>
    <x v="925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.27999999999999997"/>
    <n v="40"/>
    <x v="8"/>
    <s v="places"/>
    <x v="1595"/>
    <x v="10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9"/>
    <n v="25"/>
    <x v="8"/>
    <s v="places"/>
    <x v="1596"/>
    <x v="789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706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.125"/>
    <n v="1"/>
    <x v="8"/>
    <s v="places"/>
    <x v="1598"/>
    <x v="840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204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"/>
    <n v="40.777777777777779"/>
    <x v="8"/>
    <s v="places"/>
    <x v="1600"/>
    <x v="12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.2492"/>
    <n v="48.325535714285714"/>
    <x v="4"/>
    <s v="rock"/>
    <x v="1601"/>
    <x v="360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.16666666666667"/>
    <n v="46.953125"/>
    <x v="4"/>
    <s v="rock"/>
    <x v="1602"/>
    <x v="1069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.03299999999999"/>
    <n v="66.688666666666663"/>
    <x v="4"/>
    <s v="rock"/>
    <x v="1603"/>
    <x v="1070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.10714285714286"/>
    <n v="48.842857142857142"/>
    <x v="4"/>
    <s v="rock"/>
    <x v="1604"/>
    <x v="1071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0.69333333333334"/>
    <n v="137.30909090909091"/>
    <x v="4"/>
    <s v="rock"/>
    <x v="1605"/>
    <x v="1072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.004125"/>
    <n v="87.829673913043479"/>
    <x v="4"/>
    <s v="rock"/>
    <x v="1606"/>
    <x v="1073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.11000000000001"/>
    <n v="70.785365853658533"/>
    <x v="4"/>
    <s v="rock"/>
    <x v="1607"/>
    <x v="1020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.25"/>
    <n v="52.826086956521742"/>
    <x v="4"/>
    <s v="rock"/>
    <x v="1608"/>
    <x v="1074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.33333333333333"/>
    <n v="443.75"/>
    <x v="4"/>
    <s v="rock"/>
    <x v="1609"/>
    <x v="1075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1.85000000000002"/>
    <n v="48.544642857142854"/>
    <x v="4"/>
    <s v="rock"/>
    <x v="1610"/>
    <x v="1076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.125"/>
    <n v="37.074074074074076"/>
    <x v="4"/>
    <s v="rock"/>
    <x v="1611"/>
    <x v="59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.00000000000001"/>
    <n v="50"/>
    <x v="4"/>
    <s v="rock"/>
    <x v="1612"/>
    <x v="1077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1.49999999999999"/>
    <n v="39.03846153846154"/>
    <x v="4"/>
    <s v="rock"/>
    <x v="1613"/>
    <x v="35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2.69999999999999"/>
    <n v="66.688311688311686"/>
    <x v="4"/>
    <s v="rock"/>
    <x v="1614"/>
    <x v="6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.12500000000001"/>
    <n v="67.132352941176464"/>
    <x v="4"/>
    <s v="rock"/>
    <x v="1615"/>
    <x v="1078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.2"/>
    <n v="66.369426751592357"/>
    <x v="4"/>
    <s v="rock"/>
    <x v="1616"/>
    <x v="723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5.85714285714286"/>
    <n v="64.620253164556956"/>
    <x v="4"/>
    <s v="rock"/>
    <x v="1617"/>
    <x v="1079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.06666666666666"/>
    <n v="58.370370370370374"/>
    <x v="4"/>
    <s v="rock"/>
    <x v="1618"/>
    <x v="1080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.33333333333331"/>
    <n v="86.956521739130437"/>
    <x v="4"/>
    <s v="rock"/>
    <x v="1619"/>
    <x v="872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2.99999999999999"/>
    <n v="66.470588235294116"/>
    <x v="4"/>
    <s v="rock"/>
    <x v="1620"/>
    <x v="1081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.2"/>
    <n v="163.78378378378378"/>
    <x v="4"/>
    <s v="rock"/>
    <x v="1621"/>
    <x v="1082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1.72463768115942"/>
    <n v="107.98461538461538"/>
    <x v="4"/>
    <s v="rock"/>
    <x v="1622"/>
    <x v="287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.06666666666666"/>
    <n v="42.111111111111114"/>
    <x v="4"/>
    <s v="rock"/>
    <x v="1623"/>
    <x v="108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425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.33333333333331"/>
    <n v="112.01923076923077"/>
    <x v="4"/>
    <s v="rock"/>
    <x v="1625"/>
    <x v="413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.18750000000001"/>
    <n v="74.953703703703709"/>
    <x v="4"/>
    <s v="rock"/>
    <x v="1626"/>
    <x v="599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78947368421055"/>
    <x v="4"/>
    <s v="rock"/>
    <x v="1627"/>
    <x v="1084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0.925"/>
    <n v="45.875"/>
    <x v="4"/>
    <s v="rock"/>
    <x v="1628"/>
    <x v="910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3.66666666666666"/>
    <n v="75.853658536585371"/>
    <x v="4"/>
    <s v="rock"/>
    <x v="1629"/>
    <x v="827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.25"/>
    <n v="84.206349206349202"/>
    <x v="4"/>
    <s v="rock"/>
    <x v="1630"/>
    <x v="904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5.91"/>
    <n v="117.22556390977444"/>
    <x v="4"/>
    <s v="rock"/>
    <x v="1631"/>
    <x v="252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1.62500000000001"/>
    <n v="86.489361702127653"/>
    <x v="4"/>
    <s v="rock"/>
    <x v="1632"/>
    <x v="409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379310344828"/>
    <x v="4"/>
    <s v="rock"/>
    <x v="1633"/>
    <x v="1085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0.49999999999999"/>
    <n v="62.8125"/>
    <x v="4"/>
    <s v="rock"/>
    <x v="1634"/>
    <x v="1086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.29999999999998"/>
    <n v="67.729729729729726"/>
    <x v="4"/>
    <s v="rock"/>
    <x v="1635"/>
    <x v="959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3.55555555555556"/>
    <n v="53.5632183908046"/>
    <x v="4"/>
    <s v="rock"/>
    <x v="1636"/>
    <x v="1087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3.8"/>
    <n v="34.6"/>
    <x v="4"/>
    <s v="rock"/>
    <x v="1637"/>
    <x v="1088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88888888888886"/>
    <x v="4"/>
    <s v="rock"/>
    <x v="1638"/>
    <x v="731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36842105263165"/>
    <x v="4"/>
    <s v="rock"/>
    <x v="1639"/>
    <x v="108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69.86"/>
    <n v="39.967058823529413"/>
    <x v="4"/>
    <s v="rock"/>
    <x v="1640"/>
    <x v="354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.4"/>
    <n v="97.5"/>
    <x v="4"/>
    <s v="pop"/>
    <x v="1641"/>
    <x v="652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57142857142854"/>
    <x v="4"/>
    <s v="pop"/>
    <x v="1642"/>
    <x v="1090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4.70000000000002"/>
    <n v="168.51351351351352"/>
    <x v="4"/>
    <s v="pop"/>
    <x v="1643"/>
    <x v="1091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09.5"/>
    <n v="85.546875"/>
    <x v="4"/>
    <s v="pop"/>
    <x v="1644"/>
    <x v="1092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0.80000000000001"/>
    <n v="554"/>
    <x v="4"/>
    <s v="pop"/>
    <x v="1645"/>
    <x v="1093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.2"/>
    <n v="26.554216867469879"/>
    <x v="4"/>
    <s v="pop"/>
    <x v="1646"/>
    <x v="1094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4.71999999999998"/>
    <n v="113.82608695652173"/>
    <x v="4"/>
    <s v="pop"/>
    <x v="1647"/>
    <x v="1095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.26086956521738"/>
    <n v="32.011111111111113"/>
    <x v="4"/>
    <s v="pop"/>
    <x v="1648"/>
    <x v="1096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0.58763157894737"/>
    <n v="47.189259259259259"/>
    <x v="4"/>
    <s v="pop"/>
    <x v="1649"/>
    <x v="1097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1.55000000000001"/>
    <n v="88.46875"/>
    <x v="4"/>
    <s v="pop"/>
    <x v="1650"/>
    <x v="3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0.75"/>
    <n v="100.75"/>
    <x v="4"/>
    <s v="pop"/>
    <x v="1651"/>
    <x v="1098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0.66666666666666"/>
    <n v="64.714285714285708"/>
    <x v="4"/>
    <s v="pop"/>
    <x v="1652"/>
    <x v="824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.2304"/>
    <n v="51.854285714285716"/>
    <x v="4"/>
    <s v="pop"/>
    <x v="1653"/>
    <x v="272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19.90909090909089"/>
    <n v="38.794117647058826"/>
    <x v="4"/>
    <s v="pop"/>
    <x v="1654"/>
    <x v="102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2.86666666666667"/>
    <n v="44.645833333333336"/>
    <x v="4"/>
    <s v="pop"/>
    <x v="1655"/>
    <x v="1099"/>
    <d v="2012-04-05T10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x v="1656"/>
    <b v="0"/>
    <n v="48"/>
    <b v="1"/>
    <s v="music/pop"/>
    <n v="100.33493333333334"/>
    <n v="156.77333333333334"/>
    <x v="4"/>
    <s v="pop"/>
    <x v="1656"/>
    <x v="604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4.93380000000001"/>
    <n v="118.70339366515837"/>
    <x v="4"/>
    <s v="pop"/>
    <x v="1657"/>
    <x v="1100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.23333333333335"/>
    <n v="74.149532710280369"/>
    <x v="4"/>
    <s v="pop"/>
    <x v="1658"/>
    <x v="1101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2.79999999999998"/>
    <n v="12.533333333333333"/>
    <x v="4"/>
    <s v="pop"/>
    <x v="1659"/>
    <x v="1102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3.75"/>
    <n v="27.861111111111111"/>
    <x v="4"/>
    <s v="pop"/>
    <x v="1660"/>
    <x v="307"/>
    <d v="2016-04-30T13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2.50632911392405"/>
    <n v="80.178217821782184"/>
    <x v="4"/>
    <s v="pop"/>
    <x v="1661"/>
    <x v="1103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2.6375"/>
    <n v="132.43548387096774"/>
    <x v="4"/>
    <s v="pop"/>
    <x v="1662"/>
    <x v="1104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105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.40879999999999"/>
    <n v="34.384494382022467"/>
    <x v="4"/>
    <s v="pop"/>
    <x v="1664"/>
    <x v="90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.45714285714286"/>
    <n v="44.956989247311824"/>
    <x v="4"/>
    <s v="pop"/>
    <x v="1665"/>
    <x v="1106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0.88"/>
    <n v="41.04081632653061"/>
    <x v="4"/>
    <s v="pop"/>
    <x v="1666"/>
    <x v="395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6.85294117647059"/>
    <n v="52.597560975609753"/>
    <x v="4"/>
    <s v="pop"/>
    <x v="1667"/>
    <x v="99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2.6375"/>
    <n v="70.784482758620683"/>
    <x v="4"/>
    <s v="pop"/>
    <x v="1668"/>
    <x v="1078"/>
    <d v="2011-11-27T20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x v="1669"/>
    <b v="0"/>
    <n v="52"/>
    <b v="1"/>
    <s v="music/pop"/>
    <n v="139.75"/>
    <n v="53.75"/>
    <x v="4"/>
    <s v="pop"/>
    <x v="1669"/>
    <x v="31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2.60000000000001"/>
    <n v="44.608695652173914"/>
    <x v="4"/>
    <s v="pop"/>
    <x v="1670"/>
    <x v="1107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0.67349999999999"/>
    <n v="26.148961038961041"/>
    <x v="4"/>
    <s v="pop"/>
    <x v="1671"/>
    <x v="980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2.94117647058823"/>
    <n v="39.183673469387756"/>
    <x v="4"/>
    <s v="pop"/>
    <x v="1672"/>
    <x v="1108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.09523809523807"/>
    <n v="45.593220338983052"/>
    <x v="4"/>
    <s v="pop"/>
    <x v="1673"/>
    <x v="935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1.7"/>
    <n v="89.247787610619469"/>
    <x v="4"/>
    <s v="pop"/>
    <x v="1674"/>
    <x v="950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.416"/>
    <n v="40.416470588235299"/>
    <x v="4"/>
    <s v="pop"/>
    <x v="1675"/>
    <x v="828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.33333333333333"/>
    <n v="82.38095238095238"/>
    <x v="4"/>
    <s v="pop"/>
    <x v="1676"/>
    <x v="664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1.66666666666667"/>
    <n v="159.52380952380952"/>
    <x v="4"/>
    <s v="pop"/>
    <x v="1677"/>
    <x v="194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.39999999999999"/>
    <n v="36.244897959183675"/>
    <x v="4"/>
    <s v="pop"/>
    <x v="1678"/>
    <x v="219"/>
    <d v="2014-02-06T12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14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7.5"/>
    <n v="47"/>
    <x v="4"/>
    <s v="pop"/>
    <x v="1680"/>
    <x v="42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.42212307692309"/>
    <n v="74.575090497737563"/>
    <x v="4"/>
    <s v="faith"/>
    <x v="1681"/>
    <x v="1109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110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1.714285714285715"/>
    <n v="76"/>
    <x v="4"/>
    <s v="faith"/>
    <x v="1683"/>
    <x v="1111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.125"/>
    <n v="86.43564356435644"/>
    <x v="4"/>
    <s v="faith"/>
    <x v="1684"/>
    <x v="1112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2.85714285714285"/>
    <n v="24"/>
    <x v="4"/>
    <s v="faith"/>
    <x v="1685"/>
    <x v="1113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.36"/>
    <n v="18"/>
    <x v="4"/>
    <s v="faith"/>
    <x v="1686"/>
    <x v="1114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.25"/>
    <n v="80.128205128205124"/>
    <x v="4"/>
    <s v="faith"/>
    <x v="1687"/>
    <x v="1115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.3"/>
    <n v="253.14285714285714"/>
    <x v="4"/>
    <s v="faith"/>
    <x v="1688"/>
    <x v="1116"/>
    <d v="2017-04-09T03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2857142857142"/>
    <x v="4"/>
    <s v="faith"/>
    <x v="1689"/>
    <x v="793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.4"/>
    <n v="57.727272727272727"/>
    <x v="4"/>
    <s v="faith"/>
    <x v="1690"/>
    <x v="1117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.473333333333329"/>
    <n v="264.26315789473682"/>
    <x v="4"/>
    <s v="faith"/>
    <x v="1691"/>
    <x v="1006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7.8"/>
    <n v="159.33333333333334"/>
    <x v="4"/>
    <s v="faith"/>
    <x v="1692"/>
    <x v="1113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9"/>
    <n v="35"/>
    <x v="4"/>
    <s v="faith"/>
    <x v="1693"/>
    <x v="1118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.05"/>
    <n v="5"/>
    <x v="4"/>
    <s v="faith"/>
    <x v="1694"/>
    <x v="1119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1.708333333333334"/>
    <n v="61.086956521739133"/>
    <x v="4"/>
    <s v="faith"/>
    <x v="1695"/>
    <x v="1117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120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.208000000000002"/>
    <n v="114.81818181818181"/>
    <x v="4"/>
    <s v="faith"/>
    <x v="1697"/>
    <x v="1121"/>
    <d v="2017-04-09T15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120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5"/>
    <n v="54"/>
    <x v="4"/>
    <s v="faith"/>
    <x v="1699"/>
    <x v="1122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.06"/>
    <n v="65.974683544303801"/>
    <x v="4"/>
    <s v="faith"/>
    <x v="1700"/>
    <x v="112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.19801980198019803"/>
    <n v="5"/>
    <x v="4"/>
    <s v="faith"/>
    <x v="1701"/>
    <x v="22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6E-3"/>
    <n v="1"/>
    <x v="4"/>
    <s v="faith"/>
    <x v="1702"/>
    <x v="1123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"/>
    <n v="25.5"/>
    <x v="4"/>
    <s v="faith"/>
    <x v="1703"/>
    <x v="134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.100000000000009"/>
    <n v="118.36363636363636"/>
    <x v="4"/>
    <s v="faith"/>
    <x v="1704"/>
    <x v="622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1124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46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"/>
    <n v="54.111111111111114"/>
    <x v="4"/>
    <s v="faith"/>
    <x v="1707"/>
    <x v="315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947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68"/>
    <n v="21.25"/>
    <x v="4"/>
    <s v="faith"/>
    <x v="1709"/>
    <x v="33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0.67999999999999994"/>
    <n v="34"/>
    <x v="4"/>
    <s v="faith"/>
    <x v="1710"/>
    <x v="209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0.5"/>
    <n v="525"/>
    <x v="4"/>
    <s v="faith"/>
    <x v="1711"/>
    <x v="883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107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7"/>
    <n v="50"/>
    <x v="4"/>
    <s v="faith"/>
    <x v="1713"/>
    <x v="40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0000000000003"/>
    <n v="115.70588235294117"/>
    <x v="4"/>
    <s v="faith"/>
    <x v="1714"/>
    <x v="1125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.22"/>
    <n v="5.5"/>
    <x v="4"/>
    <s v="faith"/>
    <x v="1715"/>
    <x v="936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5"/>
    <n v="50"/>
    <x v="4"/>
    <s v="faith"/>
    <x v="1716"/>
    <x v="748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2.725880551301685"/>
    <n v="34.024390243902438"/>
    <x v="4"/>
    <s v="faith"/>
    <x v="1717"/>
    <x v="1126"/>
    <d v="2016-04-20T20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.2142857142857143"/>
    <n v="37.5"/>
    <x v="4"/>
    <s v="faith"/>
    <x v="1718"/>
    <x v="1126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0.87500000000000011"/>
    <n v="11.666666666666666"/>
    <x v="4"/>
    <s v="faith"/>
    <x v="1719"/>
    <x v="18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"/>
    <n v="28.125"/>
    <x v="4"/>
    <s v="faith"/>
    <x v="1720"/>
    <x v="551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810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2"/>
    <n v="1"/>
    <x v="4"/>
    <s v="faith"/>
    <x v="1722"/>
    <x v="33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"/>
    <n v="216.66666666666666"/>
    <x v="4"/>
    <s v="faith"/>
    <x v="1723"/>
    <x v="208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0.58333333333333337"/>
    <n v="8.75"/>
    <x v="4"/>
    <s v="faith"/>
    <x v="1724"/>
    <x v="1127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.181818181818182"/>
    <n v="62.222222222222221"/>
    <x v="4"/>
    <s v="faith"/>
    <x v="1725"/>
    <x v="837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3.784615384615385"/>
    <n v="137.25"/>
    <x v="4"/>
    <s v="faith"/>
    <x v="1726"/>
    <x v="131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3E-2"/>
    <n v="1"/>
    <x v="4"/>
    <s v="faith"/>
    <x v="1727"/>
    <x v="803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.400000000000006"/>
    <n v="122.14285714285714"/>
    <x v="4"/>
    <s v="faith"/>
    <x v="1728"/>
    <x v="482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1128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426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890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79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782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2"/>
    <n v="1"/>
    <x v="4"/>
    <s v="faith"/>
    <x v="1734"/>
    <x v="510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38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0.73333333333333328"/>
    <n v="22"/>
    <x v="4"/>
    <s v="faith"/>
    <x v="1736"/>
    <x v="32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.25"/>
    <n v="56.666666666666664"/>
    <x v="4"/>
    <s v="faith"/>
    <x v="1737"/>
    <x v="19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.4"/>
    <n v="20"/>
    <x v="4"/>
    <s v="faith"/>
    <x v="1738"/>
    <x v="1129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.1"/>
    <n v="1"/>
    <x v="4"/>
    <s v="faith"/>
    <x v="1739"/>
    <x v="1130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152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0.83333333333334"/>
    <n v="25.576923076923077"/>
    <x v="8"/>
    <s v="photobooks"/>
    <x v="1741"/>
    <x v="113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8.74999999999999"/>
    <n v="63.970588235294116"/>
    <x v="8"/>
    <s v="photobooks"/>
    <x v="1742"/>
    <x v="113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.41666666666667"/>
    <n v="89.925373134328353"/>
    <x v="8"/>
    <s v="photobooks"/>
    <x v="1743"/>
    <x v="314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.45454545454545"/>
    <n v="93.071428571428569"/>
    <x v="8"/>
    <s v="photobooks"/>
    <x v="1744"/>
    <x v="1133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.01428571428571"/>
    <n v="89.674157303370791"/>
    <x v="8"/>
    <s v="photobooks"/>
    <x v="1745"/>
    <x v="619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.10000000000002"/>
    <n v="207.61682242990653"/>
    <x v="8"/>
    <s v="photobooks"/>
    <x v="1746"/>
    <x v="581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4.95555555555556"/>
    <n v="59.408805031446541"/>
    <x v="8"/>
    <s v="photobooks"/>
    <x v="1747"/>
    <x v="311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29.94800000000001"/>
    <n v="358.97237569060775"/>
    <x v="8"/>
    <s v="photobooks"/>
    <x v="1748"/>
    <x v="1050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.48756218905473"/>
    <n v="94.736641221374043"/>
    <x v="8"/>
    <s v="photobooks"/>
    <x v="1749"/>
    <x v="244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1.62"/>
    <n v="80.647999999999996"/>
    <x v="8"/>
    <s v="photobooks"/>
    <x v="1750"/>
    <x v="1134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2.89999999999999"/>
    <n v="168.68852459016392"/>
    <x v="8"/>
    <s v="photobooks"/>
    <x v="1751"/>
    <x v="157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.16666666666663"/>
    <n v="34.68888888888889"/>
    <x v="8"/>
    <s v="photobooks"/>
    <x v="1752"/>
    <x v="1135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5714285714283"/>
    <x v="8"/>
    <s v="photobooks"/>
    <x v="1753"/>
    <x v="1136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0.52941176470587"/>
    <n v="104.38888888888889"/>
    <x v="8"/>
    <s v="photobooks"/>
    <x v="1754"/>
    <x v="123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137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2.82909090909091"/>
    <n v="47.13"/>
    <x v="8"/>
    <s v="photobooks"/>
    <x v="1756"/>
    <x v="1138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5.99999999999999"/>
    <n v="414.28571428571428"/>
    <x v="8"/>
    <s v="photobooks"/>
    <x v="1757"/>
    <x v="608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4.7"/>
    <n v="42.481481481481481"/>
    <x v="8"/>
    <s v="photobooks"/>
    <x v="1758"/>
    <x v="1139"/>
    <d v="2016-07-14T14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6.60000000000001"/>
    <n v="108.77551020408163"/>
    <x v="8"/>
    <s v="photobooks"/>
    <x v="1759"/>
    <x v="35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.44"/>
    <n v="81.098039215686271"/>
    <x v="8"/>
    <s v="photobooks"/>
    <x v="1760"/>
    <x v="2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66666666666664"/>
    <x v="8"/>
    <s v="photobooks"/>
    <x v="1761"/>
    <x v="550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95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1.90833333333333"/>
    <n v="103.63559322033899"/>
    <x v="8"/>
    <s v="photobooks"/>
    <x v="1763"/>
    <x v="552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19.600000000000001"/>
    <n v="55.282051282051285"/>
    <x v="8"/>
    <s v="photobooks"/>
    <x v="1764"/>
    <x v="170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.467839999999995"/>
    <n v="72.16970873786407"/>
    <x v="8"/>
    <s v="photobooks"/>
    <x v="1765"/>
    <x v="1140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62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5.72"/>
    <n v="58.615384615384613"/>
    <x v="8"/>
    <s v="photobooks"/>
    <x v="1767"/>
    <x v="1141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"/>
    <n v="12.466666666666667"/>
    <x v="8"/>
    <s v="photobooks"/>
    <x v="1768"/>
    <x v="50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000000000001"/>
    <n v="49.136363636363633"/>
    <x v="8"/>
    <s v="photobooks"/>
    <x v="1769"/>
    <x v="1142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6.51428571428572"/>
    <n v="150.5"/>
    <x v="8"/>
    <s v="photobooks"/>
    <x v="1770"/>
    <x v="545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.30952380952381"/>
    <n v="35.799999999999997"/>
    <x v="8"/>
    <s v="photobooks"/>
    <x v="1771"/>
    <x v="128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5.6"/>
    <n v="45.157894736842103"/>
    <x v="8"/>
    <s v="photobooks"/>
    <x v="1772"/>
    <x v="918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7"/>
    <n v="98.78947368421052"/>
    <x v="8"/>
    <s v="photobooks"/>
    <x v="1773"/>
    <x v="189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5.92"/>
    <n v="88.307692307692307"/>
    <x v="8"/>
    <s v="photobooks"/>
    <x v="1774"/>
    <x v="1143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.101538461538468"/>
    <n v="170.62903225806451"/>
    <x v="8"/>
    <s v="photobooks"/>
    <x v="1775"/>
    <x v="54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"/>
    <n v="83.75"/>
    <x v="8"/>
    <s v="photobooks"/>
    <x v="1776"/>
    <x v="128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3.5625"/>
    <n v="65.099999999999994"/>
    <x v="8"/>
    <s v="photobooks"/>
    <x v="1777"/>
    <x v="692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2"/>
    <n v="66.333333333333329"/>
    <x v="8"/>
    <s v="photobooks"/>
    <x v="1778"/>
    <x v="549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.236363636363642"/>
    <n v="104.89473684210526"/>
    <x v="8"/>
    <s v="photobooks"/>
    <x v="1779"/>
    <x v="516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39.743333333333339"/>
    <n v="78.440789473684205"/>
    <x v="8"/>
    <s v="photobooks"/>
    <x v="1780"/>
    <x v="1037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5.763636363636365"/>
    <n v="59.041666666666664"/>
    <x v="8"/>
    <s v="photobooks"/>
    <x v="1781"/>
    <x v="1144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.491428571428573"/>
    <n v="71.34210526315789"/>
    <x v="8"/>
    <s v="photobooks"/>
    <x v="1782"/>
    <x v="489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3.692499999999999"/>
    <n v="51.227027027027027"/>
    <x v="8"/>
    <s v="photobooks"/>
    <x v="1783"/>
    <x v="148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39.76"/>
    <n v="60.242424242424242"/>
    <x v="8"/>
    <s v="photobooks"/>
    <x v="1784"/>
    <x v="1145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.220833333333331"/>
    <n v="44.935185185185183"/>
    <x v="8"/>
    <s v="photobooks"/>
    <x v="1785"/>
    <x v="878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7.631578947368418"/>
    <n v="31.206896551724139"/>
    <x v="8"/>
    <s v="photobooks"/>
    <x v="1786"/>
    <x v="861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.329999999999998"/>
    <n v="63.875"/>
    <x v="8"/>
    <s v="photobooks"/>
    <x v="1787"/>
    <x v="35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"/>
    <n v="19"/>
    <x v="8"/>
    <s v="photobooks"/>
    <x v="1788"/>
    <x v="575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0.5"/>
    <n v="10"/>
    <x v="8"/>
    <s v="photobooks"/>
    <x v="1789"/>
    <x v="547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8"/>
    <n v="109.06666666666666"/>
    <x v="8"/>
    <s v="photobooks"/>
    <x v="1790"/>
    <x v="1146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4"/>
    <n v="26.75"/>
    <x v="8"/>
    <s v="photobooks"/>
    <x v="1791"/>
    <x v="186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.124000000000002"/>
    <n v="109.93525179856115"/>
    <x v="8"/>
    <s v="photobooks"/>
    <x v="1792"/>
    <x v="568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5"/>
    <n v="20"/>
    <x v="8"/>
    <s v="photobooks"/>
    <x v="1793"/>
    <x v="586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.077777777777778"/>
    <n v="55.388888888888886"/>
    <x v="8"/>
    <s v="photobooks"/>
    <x v="1794"/>
    <x v="809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8.735714285714288"/>
    <n v="133.90123456790124"/>
    <x v="8"/>
    <s v="photobooks"/>
    <x v="1795"/>
    <x v="124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.05263157894737"/>
    <n v="48.720930232558139"/>
    <x v="8"/>
    <s v="photobooks"/>
    <x v="1796"/>
    <x v="518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7.55"/>
    <n v="48.25"/>
    <x v="8"/>
    <s v="photobooks"/>
    <x v="1797"/>
    <x v="296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3.637499999999999"/>
    <n v="58.972972972972975"/>
    <x v="8"/>
    <s v="photobooks"/>
    <x v="1798"/>
    <x v="1147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"/>
    <n v="11.638333333333334"/>
    <x v="8"/>
    <s v="photobooks"/>
    <x v="1799"/>
    <x v="343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.44963251188932"/>
    <n v="83.716814159292042"/>
    <x v="8"/>
    <s v="photobooks"/>
    <x v="1800"/>
    <x v="1148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3.852941176470587"/>
    <n v="63.648648648648646"/>
    <x v="8"/>
    <s v="photobooks"/>
    <x v="1801"/>
    <x v="212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.485714285714288"/>
    <n v="94.277777777777771"/>
    <x v="8"/>
    <s v="photobooks"/>
    <x v="1802"/>
    <x v="1149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0.8"/>
    <n v="71.86666666666666"/>
    <x v="8"/>
    <s v="photobooks"/>
    <x v="1803"/>
    <x v="982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.174193548387095"/>
    <n v="104.84615384615384"/>
    <x v="8"/>
    <s v="photobooks"/>
    <x v="1804"/>
    <x v="467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.404444444444444"/>
    <n v="67.139344262295083"/>
    <x v="8"/>
    <s v="photobooks"/>
    <x v="1805"/>
    <x v="517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0000000000001"/>
    <n v="73.875"/>
    <x v="8"/>
    <s v="photobooks"/>
    <x v="1806"/>
    <x v="54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.06"/>
    <n v="69.125"/>
    <x v="8"/>
    <s v="photobooks"/>
    <x v="1807"/>
    <x v="1150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.407142857142858"/>
    <n v="120.77083333333333"/>
    <x v="8"/>
    <s v="photobooks"/>
    <x v="1808"/>
    <x v="769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0.857142857142858"/>
    <n v="42.222222222222221"/>
    <x v="8"/>
    <s v="photobooks"/>
    <x v="1809"/>
    <x v="86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5"/>
    <n v="7.5"/>
    <x v="8"/>
    <s v="photobooks"/>
    <x v="1810"/>
    <x v="1151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2"/>
    <n v="1.5384615384615385"/>
    <x v="8"/>
    <s v="photobooks"/>
    <x v="1811"/>
    <x v="872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.307692307692307"/>
    <n v="37.608695652173914"/>
    <x v="8"/>
    <s v="photobooks"/>
    <x v="1812"/>
    <x v="993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601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.183333333333337"/>
    <n v="42.157142857142858"/>
    <x v="8"/>
    <s v="photobooks"/>
    <x v="1814"/>
    <x v="47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954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"/>
    <n v="84.833333333333329"/>
    <x v="8"/>
    <s v="photobooks"/>
    <x v="1816"/>
    <x v="1019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.327777777777776"/>
    <n v="94.19"/>
    <x v="8"/>
    <s v="photobooks"/>
    <x v="1817"/>
    <x v="946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23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"/>
    <n v="6.25"/>
    <x v="8"/>
    <s v="photobooks"/>
    <x v="1819"/>
    <x v="1152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"/>
    <n v="213.375"/>
    <x v="8"/>
    <s v="photobooks"/>
    <x v="1820"/>
    <x v="422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4.88999999999999"/>
    <n v="59.162280701754383"/>
    <x v="4"/>
    <s v="rock"/>
    <x v="1821"/>
    <x v="1153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2727272727273"/>
    <x v="4"/>
    <s v="rock"/>
    <x v="1822"/>
    <x v="399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5.85714285714286"/>
    <n v="24.575757575757574"/>
    <x v="4"/>
    <s v="rock"/>
    <x v="1823"/>
    <x v="1154"/>
    <d v="2012-10-24T08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.06666666666666"/>
    <n v="75.05"/>
    <x v="4"/>
    <s v="rock"/>
    <x v="1824"/>
    <x v="1155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.05"/>
    <n v="42.02"/>
    <x v="4"/>
    <s v="rock"/>
    <x v="1825"/>
    <x v="654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57894736842103"/>
    <x v="4"/>
    <s v="rock"/>
    <x v="1826"/>
    <x v="335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0.66250000000001"/>
    <n v="83.885416666666671"/>
    <x v="4"/>
    <s v="rock"/>
    <x v="1827"/>
    <x v="23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.16000000000001"/>
    <n v="417.33333333333331"/>
    <x v="4"/>
    <s v="rock"/>
    <x v="1828"/>
    <x v="897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6.68333333333334"/>
    <n v="75.765151515151516"/>
    <x v="4"/>
    <s v="rock"/>
    <x v="1829"/>
    <x v="1156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1.53333333333335"/>
    <n v="67.389380530973455"/>
    <x v="4"/>
    <s v="rock"/>
    <x v="1830"/>
    <x v="1157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71428571428569"/>
    <x v="4"/>
    <s v="rock"/>
    <x v="1831"/>
    <x v="707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2.85714285714286"/>
    <n v="25"/>
    <x v="4"/>
    <s v="rock"/>
    <x v="1832"/>
    <x v="1158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2.5"/>
    <n v="42"/>
    <x v="4"/>
    <s v="rock"/>
    <x v="1833"/>
    <x v="636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.05000000000001"/>
    <n v="131.16666666666666"/>
    <x v="4"/>
    <s v="rock"/>
    <x v="1834"/>
    <x v="607"/>
    <d v="2015-01-24T15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x v="1835"/>
    <b v="0"/>
    <n v="11"/>
    <b v="1"/>
    <s v="music/rock"/>
    <n v="104"/>
    <n v="47.272727272727273"/>
    <x v="4"/>
    <s v="rock"/>
    <x v="1835"/>
    <x v="457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.34"/>
    <n v="182.12727272727273"/>
    <x v="4"/>
    <s v="rock"/>
    <x v="1836"/>
    <x v="1159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6.83333333333331"/>
    <n v="61.366666666666667"/>
    <x v="4"/>
    <s v="rock"/>
    <x v="1837"/>
    <x v="1153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.149"/>
    <n v="35.767499999999998"/>
    <x v="4"/>
    <s v="rock"/>
    <x v="1838"/>
    <x v="1069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.29999999999998"/>
    <n v="45.62222222222222"/>
    <x v="4"/>
    <s v="rock"/>
    <x v="1839"/>
    <x v="782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8.88888888888889"/>
    <n v="75.384615384615387"/>
    <x v="4"/>
    <s v="rock"/>
    <x v="1840"/>
    <x v="116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1.75"/>
    <n v="50.875"/>
    <x v="4"/>
    <s v="rock"/>
    <x v="1841"/>
    <x v="356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.25"/>
    <n v="119.28571428571429"/>
    <x v="4"/>
    <s v="rock"/>
    <x v="1842"/>
    <x v="20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.0061"/>
    <n v="92.541865671641801"/>
    <x v="4"/>
    <s v="rock"/>
    <x v="1843"/>
    <x v="1106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.4"/>
    <n v="76.05"/>
    <x v="4"/>
    <s v="rock"/>
    <x v="1844"/>
    <x v="1161"/>
    <d v="2011-06-10T19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1578947368418"/>
    <x v="4"/>
    <s v="rock"/>
    <x v="1845"/>
    <x v="1162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7.92666666666668"/>
    <n v="98.990430622009569"/>
    <x v="4"/>
    <s v="rock"/>
    <x v="1846"/>
    <x v="107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0.88000000000001"/>
    <n v="79.526315789473685"/>
    <x v="4"/>
    <s v="rock"/>
    <x v="1847"/>
    <x v="573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.36666666666667"/>
    <n v="134.20833333333334"/>
    <x v="4"/>
    <s v="rock"/>
    <x v="1848"/>
    <x v="1163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.33333333333334"/>
    <n v="37.625"/>
    <x v="4"/>
    <s v="rock"/>
    <x v="1849"/>
    <x v="1164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1.52222222222223"/>
    <n v="51.044692737430168"/>
    <x v="4"/>
    <s v="rock"/>
    <x v="1850"/>
    <x v="1165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.07692307692308"/>
    <n v="50.03846153846154"/>
    <x v="4"/>
    <s v="rock"/>
    <x v="1851"/>
    <x v="415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6.96666666666667"/>
    <n v="133.93129770992365"/>
    <x v="4"/>
    <s v="rock"/>
    <x v="1852"/>
    <x v="1166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1.875"/>
    <n v="58.214285714285715"/>
    <x v="4"/>
    <s v="rock"/>
    <x v="1853"/>
    <x v="1167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.12366666666665"/>
    <n v="88.037643678160919"/>
    <x v="4"/>
    <s v="rock"/>
    <x v="1854"/>
    <x v="1168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.05897142857143"/>
    <n v="70.576753926701571"/>
    <x v="4"/>
    <s v="rock"/>
    <x v="1855"/>
    <x v="1169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.25"/>
    <n v="53.289473684210527"/>
    <x v="4"/>
    <s v="rock"/>
    <x v="1856"/>
    <x v="788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363636363637"/>
    <x v="4"/>
    <s v="rock"/>
    <x v="1857"/>
    <x v="563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8.74800874800874"/>
    <n v="40.547315436241611"/>
    <x v="4"/>
    <s v="rock"/>
    <x v="1858"/>
    <x v="1170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1.83333333333334"/>
    <n v="70.625"/>
    <x v="4"/>
    <s v="rock"/>
    <x v="1859"/>
    <x v="1171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.46666666666667"/>
    <n v="52.684210526315788"/>
    <x v="4"/>
    <s v="rock"/>
    <x v="1860"/>
    <x v="1172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173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1"/>
    <n v="90.9375"/>
    <x v="6"/>
    <s v="mobile games"/>
    <x v="1862"/>
    <x v="80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.4"/>
    <n v="5"/>
    <x v="6"/>
    <s v="mobile games"/>
    <x v="1863"/>
    <x v="1030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2.892307692307689"/>
    <n v="58.083333333333336"/>
    <x v="6"/>
    <s v="mobile games"/>
    <x v="1864"/>
    <x v="740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3"/>
    <n v="2"/>
    <x v="6"/>
    <s v="mobile games"/>
    <x v="1865"/>
    <x v="1174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0.5"/>
    <n v="62.5"/>
    <x v="6"/>
    <s v="mobile games"/>
    <x v="1866"/>
    <x v="769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.05"/>
    <n v="10"/>
    <x v="6"/>
    <s v="mobile games"/>
    <x v="1867"/>
    <x v="449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3"/>
    <n v="71.588235294117652"/>
    <x v="6"/>
    <s v="mobile games"/>
    <x v="1868"/>
    <x v="515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21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.314285714285715"/>
    <n v="32.81818181818182"/>
    <x v="6"/>
    <s v="mobile games"/>
    <x v="1870"/>
    <x v="704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1.784615384615378"/>
    <n v="49.11578947368421"/>
    <x v="6"/>
    <s v="mobile games"/>
    <x v="1871"/>
    <x v="675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"/>
    <n v="16.307692307692307"/>
    <x v="6"/>
    <s v="mobile games"/>
    <x v="1872"/>
    <x v="461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.44999999999999996"/>
    <n v="18"/>
    <x v="6"/>
    <s v="mobile games"/>
    <x v="1873"/>
    <x v="206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50000000000001E-2"/>
    <n v="13"/>
    <x v="6"/>
    <s v="mobile games"/>
    <x v="1874"/>
    <x v="882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0.51"/>
    <n v="17"/>
    <x v="6"/>
    <s v="mobile games"/>
    <x v="1875"/>
    <x v="52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175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176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781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.12"/>
    <n v="3"/>
    <x v="6"/>
    <s v="mobile games"/>
    <x v="1879"/>
    <x v="836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.080000000000002"/>
    <n v="41.833333333333336"/>
    <x v="6"/>
    <s v="mobile games"/>
    <x v="1880"/>
    <x v="457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2.68449999999999"/>
    <n v="49.338428571428572"/>
    <x v="4"/>
    <s v="indie rock"/>
    <x v="1881"/>
    <x v="328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0.8955223880597"/>
    <n v="41.728395061728392"/>
    <x v="4"/>
    <s v="indie rock"/>
    <x v="1882"/>
    <x v="914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4.8048048048048"/>
    <n v="32.71875"/>
    <x v="4"/>
    <s v="indie rock"/>
    <x v="1883"/>
    <x v="590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.1"/>
    <n v="51.96153846153846"/>
    <x v="4"/>
    <s v="indie rock"/>
    <x v="1884"/>
    <x v="10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.32786885245903"/>
    <n v="50.685714285714283"/>
    <x v="4"/>
    <s v="indie rock"/>
    <x v="1885"/>
    <x v="36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.08333333333333"/>
    <n v="42.241379310344826"/>
    <x v="4"/>
    <s v="indie rock"/>
    <x v="1886"/>
    <x v="1177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.16666666666666"/>
    <n v="416.875"/>
    <x v="4"/>
    <s v="indie rock"/>
    <x v="1887"/>
    <x v="45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.08"/>
    <n v="46.651685393258425"/>
    <x v="4"/>
    <s v="indie rock"/>
    <x v="1888"/>
    <x v="117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6.60000000000001"/>
    <n v="48.454545454545453"/>
    <x v="4"/>
    <s v="indie rock"/>
    <x v="1889"/>
    <x v="60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4.58441666666667"/>
    <n v="70.5289837398374"/>
    <x v="4"/>
    <s v="indie rock"/>
    <x v="1890"/>
    <x v="1076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5.55000000000001"/>
    <n v="87.958333333333329"/>
    <x v="4"/>
    <s v="indie rock"/>
    <x v="1891"/>
    <x v="1179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6.60000000000002"/>
    <n v="26.26923076923077"/>
    <x v="4"/>
    <s v="indie rock"/>
    <x v="1892"/>
    <x v="909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77777777777779"/>
    <x v="4"/>
    <s v="indie rock"/>
    <x v="1893"/>
    <x v="1180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4.5"/>
    <n v="57.25"/>
    <x v="4"/>
    <s v="indie rock"/>
    <x v="1894"/>
    <x v="1181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1.71957671957672"/>
    <n v="196.34042553191489"/>
    <x v="4"/>
    <s v="indie rock"/>
    <x v="1895"/>
    <x v="1182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3.94678492239468"/>
    <n v="43"/>
    <x v="4"/>
    <s v="indie rock"/>
    <x v="1896"/>
    <x v="705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.45669291338582"/>
    <n v="35.551912568306008"/>
    <x v="4"/>
    <s v="indie rock"/>
    <x v="1897"/>
    <x v="73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4.5"/>
    <n v="68.80952380952381"/>
    <x v="4"/>
    <s v="indie rock"/>
    <x v="1898"/>
    <x v="432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.33333333333331"/>
    <n v="28.571428571428573"/>
    <x v="4"/>
    <s v="indie rock"/>
    <x v="1899"/>
    <x v="298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.3644"/>
    <n v="50.631666666666668"/>
    <x v="4"/>
    <s v="indie rock"/>
    <x v="1900"/>
    <x v="1183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68"/>
    <n v="106.8"/>
    <x v="2"/>
    <s v="gadgets"/>
    <x v="1901"/>
    <x v="1184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"/>
    <n v="4"/>
    <x v="2"/>
    <s v="gadgets"/>
    <x v="1902"/>
    <x v="394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6.6"/>
    <n v="34.097560975609753"/>
    <x v="2"/>
    <s v="gadgets"/>
    <x v="1903"/>
    <x v="68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.1"/>
    <n v="25"/>
    <x v="2"/>
    <s v="gadgets"/>
    <x v="1904"/>
    <x v="887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.16800000000000001"/>
    <n v="10.5"/>
    <x v="2"/>
    <s v="gadgets"/>
    <x v="1905"/>
    <x v="118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2.76"/>
    <n v="215.95959595959596"/>
    <x v="2"/>
    <s v="gadgets"/>
    <x v="1906"/>
    <x v="151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.28333333333333333"/>
    <n v="21.25"/>
    <x v="2"/>
    <s v="gadgets"/>
    <x v="1907"/>
    <x v="913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8"/>
    <n v="108.25"/>
    <x v="2"/>
    <s v="gadgets"/>
    <x v="1908"/>
    <x v="975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.111428571428572"/>
    <n v="129.97368421052633"/>
    <x v="2"/>
    <s v="gadgets"/>
    <x v="1909"/>
    <x v="128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.395294117647055"/>
    <n v="117.49473684210527"/>
    <x v="2"/>
    <s v="gadgets"/>
    <x v="1910"/>
    <x v="1186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2E-2"/>
    <n v="10"/>
    <x v="2"/>
    <s v="gadgets"/>
    <x v="1911"/>
    <x v="45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.3"/>
    <n v="70.595238095238102"/>
    <x v="2"/>
    <s v="gadgets"/>
    <x v="1912"/>
    <x v="208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"/>
    <n v="24.5"/>
    <x v="2"/>
    <s v="gadgets"/>
    <x v="1913"/>
    <x v="316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94"/>
    <n v="30"/>
    <x v="2"/>
    <s v="gadgets"/>
    <x v="1914"/>
    <x v="26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"/>
    <n v="2"/>
    <x v="2"/>
    <s v="gadgets"/>
    <x v="1915"/>
    <x v="563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0.51"/>
    <n v="17"/>
    <x v="2"/>
    <s v="gadgets"/>
    <x v="1916"/>
    <x v="682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2.570512820512818"/>
    <n v="2928.9285714285716"/>
    <x v="2"/>
    <s v="gadgets"/>
    <x v="1917"/>
    <x v="746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"/>
    <n v="28.888888888888889"/>
    <x v="2"/>
    <s v="gadgets"/>
    <x v="1918"/>
    <x v="3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.4"/>
    <n v="29.625"/>
    <x v="2"/>
    <s v="gadgets"/>
    <x v="1919"/>
    <x v="145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.03"/>
    <n v="40.980952380952381"/>
    <x v="2"/>
    <s v="gadgets"/>
    <x v="1920"/>
    <x v="465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6.80000000000001"/>
    <n v="54"/>
    <x v="4"/>
    <s v="indie rock"/>
    <x v="1921"/>
    <x v="1187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5.55"/>
    <n v="36.109375"/>
    <x v="4"/>
    <s v="indie rock"/>
    <x v="1922"/>
    <x v="1188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0.79999999999998"/>
    <n v="23.153846153846153"/>
    <x v="4"/>
    <s v="indie rock"/>
    <x v="1923"/>
    <x v="1189"/>
    <d v="2011-09-26T20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x v="1924"/>
    <b v="0"/>
    <n v="33"/>
    <b v="1"/>
    <s v="music/indie rock"/>
    <n v="114.39999999999999"/>
    <n v="104"/>
    <x v="4"/>
    <s v="indie rock"/>
    <x v="1924"/>
    <x v="1155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.33333333333333"/>
    <n v="31.826923076923077"/>
    <x v="4"/>
    <s v="indie rock"/>
    <x v="1925"/>
    <x v="1190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.37933333333334"/>
    <n v="27.3896261682243"/>
    <x v="4"/>
    <s v="indie rock"/>
    <x v="1926"/>
    <x v="1191"/>
    <d v="2010-11-01T16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.33333333333334"/>
    <n v="56.363636363636367"/>
    <x v="4"/>
    <s v="indie rock"/>
    <x v="1927"/>
    <x v="1192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.1372549019608"/>
    <n v="77.352941176470594"/>
    <x v="4"/>
    <s v="indie rock"/>
    <x v="1928"/>
    <x v="1193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.3125"/>
    <n v="42.8"/>
    <x v="4"/>
    <s v="indie rock"/>
    <x v="1929"/>
    <x v="1194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46153846153847"/>
    <x v="4"/>
    <s v="indie rock"/>
    <x v="1930"/>
    <x v="86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0.601"/>
    <n v="48.240400000000001"/>
    <x v="4"/>
    <s v="indie rock"/>
    <x v="1931"/>
    <x v="700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6.99047619047619"/>
    <n v="70.212500000000006"/>
    <x v="4"/>
    <s v="indie rock"/>
    <x v="1932"/>
    <x v="1195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.43333333333334"/>
    <n v="94.054545454545448"/>
    <x v="4"/>
    <s v="indie rock"/>
    <x v="1933"/>
    <x v="1196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3.61999999999999"/>
    <n v="80.272727272727266"/>
    <x v="4"/>
    <s v="indie rock"/>
    <x v="1934"/>
    <x v="348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.4"/>
    <n v="54.2"/>
    <x v="4"/>
    <s v="indie rock"/>
    <x v="1935"/>
    <x v="781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6.52013333333333"/>
    <n v="60.26903448275862"/>
    <x v="4"/>
    <s v="indie rock"/>
    <x v="1936"/>
    <x v="1197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.245"/>
    <n v="38.740344827586206"/>
    <x v="4"/>
    <s v="indie rock"/>
    <x v="1937"/>
    <x v="639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5.93333333333334"/>
    <n v="152.54385964912279"/>
    <x v="4"/>
    <s v="indie rock"/>
    <x v="1938"/>
    <x v="119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0.7"/>
    <n v="115.3125"/>
    <x v="4"/>
    <s v="indie rock"/>
    <x v="1939"/>
    <x v="260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0.92307692307693"/>
    <n v="35.838709677419352"/>
    <x v="4"/>
    <s v="indie rock"/>
    <x v="1940"/>
    <x v="1199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.11835600000001"/>
    <n v="64.570118779438872"/>
    <x v="2"/>
    <s v="hardware"/>
    <x v="1941"/>
    <x v="254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.44033333333334"/>
    <n v="87.436000000000007"/>
    <x v="2"/>
    <s v="hardware"/>
    <x v="1942"/>
    <x v="360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.2499999999998"/>
    <n v="68.815577078288939"/>
    <x v="2"/>
    <s v="hardware"/>
    <x v="1943"/>
    <x v="1019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.05550000000005"/>
    <n v="176.200223588597"/>
    <x v="2"/>
    <s v="hardware"/>
    <x v="1944"/>
    <x v="672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.01799999999997"/>
    <n v="511.79117647058825"/>
    <x v="2"/>
    <s v="hardware"/>
    <x v="1945"/>
    <x v="463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49.74666666666667"/>
    <n v="160.44285714285715"/>
    <x v="2"/>
    <s v="hardware"/>
    <x v="1946"/>
    <x v="603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0.63375000000001"/>
    <n v="35.003043478260871"/>
    <x v="2"/>
    <s v="hardware"/>
    <x v="1947"/>
    <x v="1200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.21100000000001"/>
    <n v="188.50671378091872"/>
    <x v="2"/>
    <s v="hardware"/>
    <x v="1948"/>
    <x v="293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.00260000000002"/>
    <n v="56.204984093319197"/>
    <x v="2"/>
    <s v="hardware"/>
    <x v="1949"/>
    <x v="1165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0.51866666666669"/>
    <n v="51.3054157782516"/>
    <x v="2"/>
    <s v="hardware"/>
    <x v="1950"/>
    <x v="1201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.44399999999999"/>
    <n v="127.36450839328538"/>
    <x v="2"/>
    <s v="hardware"/>
    <x v="1951"/>
    <x v="1202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.47237142857145"/>
    <n v="101.85532258064516"/>
    <x v="2"/>
    <s v="hardware"/>
    <x v="1952"/>
    <x v="350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5.94666666666666"/>
    <n v="230.55782312925169"/>
    <x v="2"/>
    <s v="hardware"/>
    <x v="1953"/>
    <x v="1089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8.94800000000009"/>
    <n v="842.10602409638557"/>
    <x v="2"/>
    <s v="hardware"/>
    <x v="1954"/>
    <x v="1203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8.59528571428569"/>
    <n v="577.27593103448271"/>
    <x v="2"/>
    <s v="hardware"/>
    <x v="1955"/>
    <x v="1204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.0333333333333"/>
    <n v="483.34246575342468"/>
    <x v="2"/>
    <s v="hardware"/>
    <x v="1956"/>
    <x v="123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7.50470000000001"/>
    <n v="76.138500000000008"/>
    <x v="2"/>
    <s v="hardware"/>
    <x v="1957"/>
    <x v="701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5.5717142857143"/>
    <n v="74.107684365781708"/>
    <x v="2"/>
    <s v="hardware"/>
    <x v="1958"/>
    <x v="1011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6.73439999999999"/>
    <n v="36.965660377358489"/>
    <x v="2"/>
    <s v="hardware"/>
    <x v="1959"/>
    <x v="866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7.90285714285716"/>
    <n v="2500.969696969697"/>
    <x v="2"/>
    <s v="hardware"/>
    <x v="1960"/>
    <x v="1038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.3811999999998"/>
    <n v="67.690214329454989"/>
    <x v="2"/>
    <s v="hardware"/>
    <x v="1961"/>
    <x v="1205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2.92499999999998"/>
    <n v="63.04738562091503"/>
    <x v="2"/>
    <s v="hardware"/>
    <x v="1962"/>
    <x v="1206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6.8842105263158"/>
    <n v="117.6"/>
    <x v="2"/>
    <s v="hardware"/>
    <x v="1963"/>
    <x v="372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59.57748878923763"/>
    <n v="180.75185011709601"/>
    <x v="2"/>
    <s v="hardware"/>
    <x v="1964"/>
    <x v="680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.27999999999997"/>
    <n v="127.32038834951456"/>
    <x v="2"/>
    <s v="hardware"/>
    <x v="1965"/>
    <x v="1207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6.74309000000002"/>
    <n v="136.6444745538665"/>
    <x v="2"/>
    <s v="hardware"/>
    <x v="1966"/>
    <x v="63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.13"/>
    <n v="182.78024691358024"/>
    <x v="2"/>
    <s v="hardware"/>
    <x v="1967"/>
    <x v="672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4.96600000000001"/>
    <n v="279.37843137254902"/>
    <x v="2"/>
    <s v="hardware"/>
    <x v="1968"/>
    <x v="464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.08000000000004"/>
    <n v="61.375728669846318"/>
    <x v="2"/>
    <s v="hardware"/>
    <x v="1969"/>
    <x v="1208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1.8"/>
    <n v="80.727532097004286"/>
    <x v="2"/>
    <s v="hardware"/>
    <x v="1970"/>
    <x v="1209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.02771750000005"/>
    <n v="272.35590732591254"/>
    <x v="2"/>
    <s v="hardware"/>
    <x v="1971"/>
    <x v="926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.48"/>
    <n v="70.848739495798313"/>
    <x v="2"/>
    <s v="hardware"/>
    <x v="1972"/>
    <x v="1210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6.83081313131316"/>
    <n v="247.94003412969283"/>
    <x v="2"/>
    <s v="hardware"/>
    <x v="1973"/>
    <x v="345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.49599999999998"/>
    <n v="186.81393034825871"/>
    <x v="2"/>
    <s v="hardware"/>
    <x v="1974"/>
    <x v="821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8.70837499999996"/>
    <n v="131.98948616600788"/>
    <x v="2"/>
    <s v="hardware"/>
    <x v="1975"/>
    <x v="260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6.6"/>
    <n v="29.310782241014799"/>
    <x v="2"/>
    <s v="hardware"/>
    <x v="1976"/>
    <x v="1211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.33"/>
    <n v="245.02436053593178"/>
    <x v="2"/>
    <s v="hardware"/>
    <x v="1977"/>
    <x v="1212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6.8451399999999"/>
    <n v="1323.2540463917526"/>
    <x v="2"/>
    <s v="hardware"/>
    <x v="1978"/>
    <x v="1095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4.901155"/>
    <n v="282.65966789667897"/>
    <x v="2"/>
    <s v="hardware"/>
    <x v="1979"/>
    <x v="1213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4.82402000000002"/>
    <n v="91.214401028277635"/>
    <x v="2"/>
    <s v="hardware"/>
    <x v="1980"/>
    <x v="389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8"/>
    <n v="31.75"/>
    <x v="8"/>
    <s v="people"/>
    <x v="1981"/>
    <x v="434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583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3"/>
    <n v="88.6875"/>
    <x v="8"/>
    <s v="people"/>
    <x v="1983"/>
    <x v="118"/>
    <d v="2016-09-01T23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.146666666666665"/>
    <n v="453.14285714285717"/>
    <x v="8"/>
    <s v="people"/>
    <x v="1984"/>
    <x v="575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"/>
    <n v="12.75"/>
    <x v="8"/>
    <s v="people"/>
    <x v="1985"/>
    <x v="804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.05"/>
    <n v="1"/>
    <x v="8"/>
    <s v="people"/>
    <x v="1986"/>
    <x v="83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.472727272727276"/>
    <n v="83.428571428571431"/>
    <x v="8"/>
    <s v="people"/>
    <x v="1987"/>
    <x v="880"/>
    <d v="2015-03-01T07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.41666666666666669"/>
    <n v="25"/>
    <x v="8"/>
    <s v="people"/>
    <x v="1988"/>
    <x v="1214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215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6.966666666666665"/>
    <n v="101.8"/>
    <x v="8"/>
    <s v="people"/>
    <x v="1990"/>
    <x v="1216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9"/>
    <n v="46.666666666666664"/>
    <x v="8"/>
    <s v="people"/>
    <x v="1991"/>
    <x v="1217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.13333333333333333"/>
    <n v="1"/>
    <x v="8"/>
    <s v="people"/>
    <x v="1992"/>
    <x v="184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218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202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"/>
    <n v="26"/>
    <x v="8"/>
    <s v="people"/>
    <x v="1995"/>
    <x v="1219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165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220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.200000000000003"/>
    <n v="218.33333333333334"/>
    <x v="8"/>
    <s v="people"/>
    <x v="1998"/>
    <x v="51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0.76129032258064511"/>
    <n v="33.714285714285715"/>
    <x v="8"/>
    <s v="people"/>
    <x v="1999"/>
    <x v="308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2.5"/>
    <n v="25"/>
    <x v="8"/>
    <s v="people"/>
    <x v="2000"/>
    <x v="479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.12909090909091"/>
    <n v="128.38790470372632"/>
    <x v="2"/>
    <s v="hardware"/>
    <x v="2001"/>
    <x v="21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6.79422000000002"/>
    <n v="78.834261818181815"/>
    <x v="2"/>
    <s v="hardware"/>
    <x v="2002"/>
    <x v="881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4705882352942"/>
    <x v="2"/>
    <s v="hardware"/>
    <x v="2003"/>
    <x v="1221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.42048"/>
    <n v="331.10237288135596"/>
    <x v="2"/>
    <s v="hardware"/>
    <x v="2004"/>
    <x v="1165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3.68010000000001"/>
    <n v="194.26193717277485"/>
    <x v="2"/>
    <s v="hardware"/>
    <x v="2005"/>
    <x v="1190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7.84"/>
    <n v="408.97689768976898"/>
    <x v="2"/>
    <s v="hardware"/>
    <x v="2006"/>
    <x v="789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5.7092"/>
    <n v="84.459270072992695"/>
    <x v="2"/>
    <s v="hardware"/>
    <x v="2007"/>
    <x v="1221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.07484768810599"/>
    <n v="44.853658536585364"/>
    <x v="2"/>
    <s v="hardware"/>
    <x v="2008"/>
    <x v="1222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.15800000000002"/>
    <n v="383.3643216080402"/>
    <x v="2"/>
    <s v="hardware"/>
    <x v="2009"/>
    <x v="1223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.05299999999994"/>
    <n v="55.276856649395505"/>
    <x v="2"/>
    <s v="hardware"/>
    <x v="2010"/>
    <x v="171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19.56399999999996"/>
    <n v="422.02059732234807"/>
    <x v="2"/>
    <s v="hardware"/>
    <x v="2011"/>
    <x v="850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4.90000000000003"/>
    <n v="64.180327868852459"/>
    <x v="2"/>
    <s v="hardware"/>
    <x v="2012"/>
    <x v="1146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4.91374999999999"/>
    <n v="173.57781674704077"/>
    <x v="2"/>
    <s v="hardware"/>
    <x v="2013"/>
    <x v="1224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3.7822333333334"/>
    <n v="88.601680840609291"/>
    <x v="2"/>
    <s v="hardware"/>
    <x v="2014"/>
    <x v="1209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.00013888888888"/>
    <n v="50.222283950617282"/>
    <x v="2"/>
    <s v="hardware"/>
    <x v="2015"/>
    <x v="122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1.54219999999998"/>
    <n v="192.38876826722338"/>
    <x v="2"/>
    <s v="hardware"/>
    <x v="2016"/>
    <x v="273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.10239999999999"/>
    <n v="73.416901408450698"/>
    <x v="2"/>
    <s v="hardware"/>
    <x v="2017"/>
    <x v="1226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.24343076923077"/>
    <n v="147.68495555555555"/>
    <x v="2"/>
    <s v="hardware"/>
    <x v="2018"/>
    <x v="541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4.90975000000003"/>
    <n v="108.96848314606741"/>
    <x v="2"/>
    <s v="hardware"/>
    <x v="2019"/>
    <x v="494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.33333333333334"/>
    <n v="23.647540983606557"/>
    <x v="2"/>
    <s v="hardware"/>
    <x v="2020"/>
    <x v="1097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.10000000000002"/>
    <n v="147.94736842105263"/>
    <x v="2"/>
    <s v="hardware"/>
    <x v="2021"/>
    <x v="1227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.13700000000001"/>
    <n v="385.03692307692307"/>
    <x v="2"/>
    <s v="hardware"/>
    <x v="2022"/>
    <x v="959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.459"/>
    <n v="457.39093484419266"/>
    <x v="2"/>
    <s v="hardware"/>
    <x v="2023"/>
    <x v="211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.35"/>
    <n v="222.99047619047619"/>
    <x v="2"/>
    <s v="hardware"/>
    <x v="2024"/>
    <x v="365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.14999999999998"/>
    <n v="220.74074074074073"/>
    <x v="2"/>
    <s v="hardware"/>
    <x v="2025"/>
    <x v="211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.48307999999997"/>
    <n v="73.503898678414089"/>
    <x v="2"/>
    <s v="hardware"/>
    <x v="2026"/>
    <x v="852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.24900000000001"/>
    <n v="223.09647495361781"/>
    <x v="2"/>
    <s v="hardware"/>
    <x v="2027"/>
    <x v="1228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.16666666666667"/>
    <n v="47.911392405063289"/>
    <x v="2"/>
    <s v="hardware"/>
    <x v="2028"/>
    <x v="1229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.2"/>
    <n v="96.063829787234042"/>
    <x v="2"/>
    <s v="hardware"/>
    <x v="2029"/>
    <x v="1230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.239013671875"/>
    <n v="118.6144"/>
    <x v="2"/>
    <s v="hardware"/>
    <x v="2030"/>
    <x v="1231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.35"/>
    <n v="118.45472440944881"/>
    <x v="2"/>
    <s v="hardware"/>
    <x v="2031"/>
    <x v="486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.18799999999999"/>
    <n v="143.21468926553672"/>
    <x v="2"/>
    <s v="hardware"/>
    <x v="2032"/>
    <x v="296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8.67599999999999"/>
    <n v="282.71518987341773"/>
    <x v="2"/>
    <s v="hardware"/>
    <x v="2033"/>
    <x v="1232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6.81998717948721"/>
    <n v="593.93620078740162"/>
    <x v="2"/>
    <s v="hardware"/>
    <x v="2034"/>
    <x v="536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.03642500000004"/>
    <n v="262.15704968944101"/>
    <x v="2"/>
    <s v="hardware"/>
    <x v="2035"/>
    <x v="1212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1.66833333333335"/>
    <n v="46.580778301886795"/>
    <x v="2"/>
    <s v="hardware"/>
    <x v="2036"/>
    <x v="1233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.47639999999996"/>
    <n v="70.041118881118877"/>
    <x v="2"/>
    <s v="hardware"/>
    <x v="2037"/>
    <x v="1234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0.51249999999999"/>
    <n v="164.90686274509804"/>
    <x v="2"/>
    <s v="hardware"/>
    <x v="2038"/>
    <x v="1235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.21680000000001"/>
    <n v="449.26385224274406"/>
    <x v="2"/>
    <s v="hardware"/>
    <x v="2039"/>
    <x v="548"/>
    <d v="2016-11-30T20:59:00"/>
  </r>
  <r>
    <n v="2040"/>
    <s v="Programmable Capacitor"/>
    <s v="4.29 Billion+ Capacitor Combinations._x000d_No Coding Required."/>
    <n v="3000"/>
    <n v="7445.14"/>
    <x v="0"/>
    <s v="US"/>
    <s v="USD"/>
    <n v="1384557303"/>
    <x v="2040"/>
    <b v="1"/>
    <n v="271"/>
    <b v="1"/>
    <s v="technology/hardware"/>
    <n v="248.17133333333334"/>
    <n v="27.472841328413285"/>
    <x v="2"/>
    <s v="hardware"/>
    <x v="2040"/>
    <x v="1234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1.86315789473684"/>
    <n v="143.97499999999999"/>
    <x v="2"/>
    <s v="hardware"/>
    <x v="2041"/>
    <x v="896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3.53"/>
    <n v="88.23571428571428"/>
    <x v="2"/>
    <s v="hardware"/>
    <x v="2042"/>
    <x v="291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.20938628158842"/>
    <n v="36.326424870466319"/>
    <x v="2"/>
    <s v="hardware"/>
    <x v="2043"/>
    <x v="122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.21333333333334"/>
    <n v="90.177777777777777"/>
    <x v="2"/>
    <s v="hardware"/>
    <x v="2044"/>
    <x v="492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.18387755102037"/>
    <n v="152.62361216730039"/>
    <x v="2"/>
    <s v="hardware"/>
    <x v="2045"/>
    <x v="1236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.10000000000001"/>
    <n v="55.806451612903224"/>
    <x v="2"/>
    <s v="hardware"/>
    <x v="2046"/>
    <x v="1237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2.99897959183673"/>
    <n v="227.85327313769753"/>
    <x v="2"/>
    <s v="hardware"/>
    <x v="2047"/>
    <x v="1166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.33229411764705"/>
    <n v="91.82989803350327"/>
    <x v="2"/>
    <s v="hardware"/>
    <x v="2048"/>
    <x v="1237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.19070000000001"/>
    <n v="80.991037735849048"/>
    <x v="2"/>
    <s v="hardware"/>
    <x v="2049"/>
    <x v="732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.27000000000004"/>
    <n v="278.39411764705881"/>
    <x v="2"/>
    <s v="hardware"/>
    <x v="2050"/>
    <x v="148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.36250000000001"/>
    <n v="43.095041322314053"/>
    <x v="2"/>
    <s v="hardware"/>
    <x v="2051"/>
    <x v="624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.048"/>
    <n v="326.29205175600737"/>
    <x v="2"/>
    <s v="hardware"/>
    <x v="2052"/>
    <x v="179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.02"/>
    <n v="41.743801652892564"/>
    <x v="2"/>
    <s v="hardware"/>
    <x v="2053"/>
    <x v="535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3.59142857142857"/>
    <n v="64.020933977455712"/>
    <x v="2"/>
    <s v="hardware"/>
    <x v="2054"/>
    <x v="1238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.41666666666666"/>
    <n v="99.455445544554451"/>
    <x v="2"/>
    <s v="hardware"/>
    <x v="2055"/>
    <x v="501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.452"/>
    <n v="138.49458483754512"/>
    <x v="2"/>
    <s v="hardware"/>
    <x v="2056"/>
    <x v="1239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.23220000000001"/>
    <n v="45.547792792792798"/>
    <x v="2"/>
    <s v="hardware"/>
    <x v="2057"/>
    <x v="150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.28125"/>
    <n v="10.507317073170732"/>
    <x v="2"/>
    <s v="hardware"/>
    <x v="2058"/>
    <x v="1133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.45666666666668"/>
    <n v="114.76533333333333"/>
    <x v="2"/>
    <s v="hardware"/>
    <x v="2059"/>
    <x v="752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.4"/>
    <n v="35.997067448680355"/>
    <x v="2"/>
    <s v="hardware"/>
    <x v="2060"/>
    <x v="124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7.91999999999999"/>
    <n v="154.17142857142858"/>
    <x v="2"/>
    <s v="hardware"/>
    <x v="2061"/>
    <x v="946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4.97699999999999"/>
    <n v="566.38916256157631"/>
    <x v="2"/>
    <s v="hardware"/>
    <x v="2062"/>
    <x v="389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.04999999999998"/>
    <n v="120.85714285714286"/>
    <x v="2"/>
    <s v="hardware"/>
    <x v="2063"/>
    <x v="1047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.16676082790633"/>
    <n v="86.163845492085343"/>
    <x v="2"/>
    <s v="hardware"/>
    <x v="2064"/>
    <x v="1056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.215125"/>
    <n v="51.212114395886893"/>
    <x v="2"/>
    <s v="hardware"/>
    <x v="2065"/>
    <x v="1241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8.6"/>
    <n v="67.261538461538464"/>
    <x v="2"/>
    <s v="hardware"/>
    <x v="2066"/>
    <x v="418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6.86868686868686"/>
    <n v="62.8"/>
    <x v="2"/>
    <s v="hardware"/>
    <x v="2067"/>
    <x v="148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.22388000000001"/>
    <n v="346.13118421052633"/>
    <x v="2"/>
    <s v="hardware"/>
    <x v="2068"/>
    <x v="894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.40666000000002"/>
    <n v="244.11912547528519"/>
    <x v="2"/>
    <s v="hardware"/>
    <x v="2069"/>
    <x v="488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.3272"/>
    <n v="259.25424836601309"/>
    <x v="2"/>
    <s v="hardware"/>
    <x v="2070"/>
    <x v="1242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0.73"/>
    <n v="201.96402877697841"/>
    <x v="2"/>
    <s v="hardware"/>
    <x v="2071"/>
    <x v="1243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0.73146853146854"/>
    <n v="226.20857142857142"/>
    <x v="2"/>
    <s v="hardware"/>
    <x v="2072"/>
    <x v="1244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2.60429999999999"/>
    <n v="324.69"/>
    <x v="2"/>
    <s v="hardware"/>
    <x v="2073"/>
    <x v="521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2.49999999999999"/>
    <n v="205"/>
    <x v="2"/>
    <s v="hardware"/>
    <x v="2074"/>
    <x v="1245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.3738373837384"/>
    <n v="20.465926829268295"/>
    <x v="2"/>
    <s v="hardware"/>
    <x v="2075"/>
    <x v="1246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.349156424581"/>
    <n v="116.35303146309367"/>
    <x v="2"/>
    <s v="hardware"/>
    <x v="2076"/>
    <x v="532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5.50800000000001"/>
    <n v="307.20212765957444"/>
    <x v="2"/>
    <s v="hardware"/>
    <x v="2077"/>
    <x v="124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.20499999999998"/>
    <n v="546.6875"/>
    <x v="2"/>
    <s v="hardware"/>
    <x v="2078"/>
    <x v="483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.17"/>
    <n v="47.474464579901152"/>
    <x v="2"/>
    <s v="hardware"/>
    <x v="2079"/>
    <x v="874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7.8"/>
    <n v="101.56"/>
    <x v="2"/>
    <s v="hardware"/>
    <x v="2080"/>
    <x v="798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4.57142857142857"/>
    <n v="72.909090909090907"/>
    <x v="4"/>
    <s v="indie rock"/>
    <x v="2081"/>
    <x v="724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0.73333333333333"/>
    <n v="43.710526315789473"/>
    <x v="4"/>
    <s v="indie rock"/>
    <x v="2082"/>
    <x v="1248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.33333333333333"/>
    <n v="34"/>
    <x v="4"/>
    <s v="indie rock"/>
    <x v="2083"/>
    <x v="1108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.33333333333333"/>
    <n v="70.652173913043484"/>
    <x v="4"/>
    <s v="indie rock"/>
    <x v="2084"/>
    <x v="1238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3.53333333333335"/>
    <n v="89.301204819277103"/>
    <x v="4"/>
    <s v="indie rock"/>
    <x v="2085"/>
    <x v="6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0.69999999999999"/>
    <n v="115.08571428571429"/>
    <x v="4"/>
    <s v="indie rock"/>
    <x v="2086"/>
    <x v="1249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3.53333333333335"/>
    <n v="62.12"/>
    <x v="4"/>
    <s v="indie rock"/>
    <x v="2087"/>
    <x v="1250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5.51066666666668"/>
    <n v="46.204266666666669"/>
    <x v="4"/>
    <s v="indie rock"/>
    <x v="2088"/>
    <x v="1251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.4004"/>
    <n v="48.54854838709678"/>
    <x v="4"/>
    <s v="indie rock"/>
    <x v="2089"/>
    <x v="1083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.040375"/>
    <n v="57.520187499999999"/>
    <x v="4"/>
    <s v="indie rock"/>
    <x v="2090"/>
    <x v="609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.46777777777777"/>
    <n v="88.147154471544724"/>
    <x v="4"/>
    <s v="indie rock"/>
    <x v="2091"/>
    <x v="237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.28333333333333"/>
    <n v="110.49090909090908"/>
    <x v="4"/>
    <s v="indie rock"/>
    <x v="2092"/>
    <x v="349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.46666666666667"/>
    <n v="66.826086956521735"/>
    <x v="4"/>
    <s v="indie rock"/>
    <x v="2093"/>
    <x v="1084"/>
    <d v="2012-12-22T13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0.54285714285714"/>
    <n v="58.597222222222221"/>
    <x v="4"/>
    <s v="indie rock"/>
    <x v="2094"/>
    <x v="90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3636363636364"/>
    <x v="4"/>
    <s v="indie rock"/>
    <x v="2095"/>
    <x v="1252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1.66666666666666"/>
    <n v="43.571428571428569"/>
    <x v="4"/>
    <s v="indie rock"/>
    <x v="2096"/>
    <x v="1253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4736842105263"/>
    <x v="4"/>
    <s v="indie rock"/>
    <x v="2097"/>
    <x v="1254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.33333333333334"/>
    <n v="188.125"/>
    <x v="4"/>
    <s v="indie rock"/>
    <x v="2098"/>
    <x v="1255"/>
    <d v="2012-03-07T18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.36666666666667"/>
    <n v="63.031746031746032"/>
    <x v="4"/>
    <s v="indie rock"/>
    <x v="2099"/>
    <x v="475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6.66666666666666"/>
    <n v="30.37037037037037"/>
    <x v="4"/>
    <s v="indie rock"/>
    <x v="2100"/>
    <x v="1187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.25"/>
    <n v="51.477272727272727"/>
    <x v="4"/>
    <s v="indie rock"/>
    <x v="2101"/>
    <x v="1256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89473684210527"/>
    <x v="4"/>
    <s v="indie rock"/>
    <x v="2102"/>
    <x v="360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.12318374694613"/>
    <n v="98.817391304347822"/>
    <x v="4"/>
    <s v="indie rock"/>
    <x v="2103"/>
    <x v="125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29.5"/>
    <n v="28"/>
    <x v="4"/>
    <s v="indie rock"/>
    <x v="2104"/>
    <x v="371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3131313131315"/>
    <x v="4"/>
    <s v="indie rock"/>
    <x v="2105"/>
    <x v="966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.04545454545456"/>
    <n v="53.522727272727273"/>
    <x v="4"/>
    <s v="indie rock"/>
    <x v="2106"/>
    <x v="1257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7.73299999999999"/>
    <n v="37.149310344827583"/>
    <x v="4"/>
    <s v="indie rock"/>
    <x v="2107"/>
    <x v="343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.31250000000001"/>
    <n v="89.895287958115176"/>
    <x v="4"/>
    <s v="indie rock"/>
    <x v="2108"/>
    <x v="413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6.52500000000001"/>
    <n v="106.52500000000001"/>
    <x v="4"/>
    <s v="indie rock"/>
    <x v="2109"/>
    <x v="156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.35000000000001"/>
    <n v="52.815789473684212"/>
    <x v="4"/>
    <s v="indie rock"/>
    <x v="2110"/>
    <x v="406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6.5"/>
    <n v="54.615384615384613"/>
    <x v="4"/>
    <s v="indie rock"/>
    <x v="2111"/>
    <x v="440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2727272727273"/>
    <x v="4"/>
    <s v="indie rock"/>
    <x v="2112"/>
    <x v="104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4.85714285714285"/>
    <n v="68.598130841121488"/>
    <x v="4"/>
    <s v="indie rock"/>
    <x v="2113"/>
    <x v="1258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4.69999999999999"/>
    <n v="35.612244897959187"/>
    <x v="4"/>
    <s v="indie rock"/>
    <x v="2114"/>
    <x v="1259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5.66666666666669"/>
    <n v="94.027777777777771"/>
    <x v="4"/>
    <s v="indie rock"/>
    <x v="2115"/>
    <x v="1106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0.90416666666667"/>
    <n v="526.45652173913038"/>
    <x v="4"/>
    <s v="indie rock"/>
    <x v="2116"/>
    <x v="1018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7.75"/>
    <n v="50.657142857142858"/>
    <x v="4"/>
    <s v="indie rock"/>
    <x v="2117"/>
    <x v="1213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4.61099999999999"/>
    <n v="79.182941176470578"/>
    <x v="4"/>
    <s v="indie rock"/>
    <x v="2118"/>
    <x v="35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0.75"/>
    <n v="91.590909090909093"/>
    <x v="4"/>
    <s v="indie rock"/>
    <x v="2119"/>
    <x v="221"/>
    <d v="2012-08-15T19:07:2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0.880375"/>
    <n v="116.96275362318841"/>
    <x v="4"/>
    <s v="indie rock"/>
    <x v="2120"/>
    <x v="126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0.56800000000000006"/>
    <n v="28.4"/>
    <x v="6"/>
    <s v="video games"/>
    <x v="2121"/>
    <x v="126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.38750000000000001"/>
    <n v="103.33333333333333"/>
    <x v="6"/>
    <s v="video games"/>
    <x v="2122"/>
    <x v="168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1262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.454545454545453"/>
    <n v="23"/>
    <x v="6"/>
    <s v="video games"/>
    <x v="2124"/>
    <x v="1263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2"/>
    <n v="31.555555555555557"/>
    <x v="6"/>
    <s v="video games"/>
    <x v="2125"/>
    <x v="163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.05"/>
    <n v="5"/>
    <x v="6"/>
    <s v="video games"/>
    <x v="2126"/>
    <x v="96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8.842857142857142"/>
    <n v="34.220338983050844"/>
    <x v="6"/>
    <s v="video games"/>
    <x v="2127"/>
    <x v="549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.16666666666666669"/>
    <n v="25"/>
    <x v="6"/>
    <s v="video games"/>
    <x v="2128"/>
    <x v="915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1.799999999999999"/>
    <n v="19.666666666666668"/>
    <x v="6"/>
    <s v="video games"/>
    <x v="2129"/>
    <x v="588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.20238095238095236"/>
    <n v="21.25"/>
    <x v="6"/>
    <s v="video games"/>
    <x v="2130"/>
    <x v="544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33333333333339"/>
    <x v="6"/>
    <s v="video games"/>
    <x v="2131"/>
    <x v="1217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5"/>
    <n v="21.34333333333333"/>
    <x v="6"/>
    <s v="video games"/>
    <x v="2132"/>
    <x v="1264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"/>
    <n v="5.333333333333333"/>
    <x v="6"/>
    <s v="video games"/>
    <x v="2133"/>
    <x v="88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2"/>
    <n v="34.666666666666664"/>
    <x v="6"/>
    <s v="video games"/>
    <x v="2134"/>
    <x v="1265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"/>
    <n v="21.727272727272727"/>
    <x v="6"/>
    <s v="video games"/>
    <x v="2135"/>
    <x v="44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9E-2"/>
    <n v="11.922499999999999"/>
    <x v="6"/>
    <s v="video games"/>
    <x v="2136"/>
    <x v="126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.405999999999999"/>
    <n v="26.59737827715356"/>
    <x v="6"/>
    <s v="video games"/>
    <x v="2137"/>
    <x v="505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2.8"/>
    <n v="10.666666666666666"/>
    <x v="6"/>
    <s v="video games"/>
    <x v="2138"/>
    <x v="106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2"/>
    <n v="29.035714285714285"/>
    <x v="6"/>
    <s v="video games"/>
    <x v="2139"/>
    <x v="292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.11199999999999999"/>
    <n v="50.909090909090907"/>
    <x v="6"/>
    <s v="video games"/>
    <x v="2140"/>
    <x v="1267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476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39"/>
    <n v="50.083333333333336"/>
    <x v="6"/>
    <s v="video games"/>
    <x v="2142"/>
    <x v="488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.25"/>
    <n v="45"/>
    <x v="6"/>
    <s v="video games"/>
    <x v="2143"/>
    <x v="225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6"/>
    <n v="25.291666666666668"/>
    <x v="6"/>
    <s v="video games"/>
    <x v="2144"/>
    <x v="1268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.433333333333334"/>
    <n v="51.292134831460672"/>
    <x v="6"/>
    <s v="video games"/>
    <x v="2145"/>
    <x v="732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.02"/>
    <n v="1"/>
    <x v="6"/>
    <s v="video games"/>
    <x v="2146"/>
    <x v="142"/>
    <d v="2016-02-11T08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0.69641025641025645"/>
    <n v="49.381818181818183"/>
    <x v="6"/>
    <s v="video games"/>
    <x v="2147"/>
    <x v="476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197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1269"/>
    <d v="2010-07-30T16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0.80999999999999994"/>
    <n v="101.25"/>
    <x v="6"/>
    <s v="video games"/>
    <x v="2150"/>
    <x v="16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.26222222222222225"/>
    <n v="19.666666666666668"/>
    <x v="6"/>
    <s v="video games"/>
    <x v="2151"/>
    <x v="943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.16666666666666669"/>
    <n v="12.5"/>
    <x v="6"/>
    <s v="video games"/>
    <x v="2152"/>
    <x v="1270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6E-3"/>
    <n v="8.5"/>
    <x v="6"/>
    <s v="video games"/>
    <x v="2153"/>
    <x v="559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0.8"/>
    <n v="1"/>
    <x v="6"/>
    <s v="video games"/>
    <x v="2154"/>
    <x v="1271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2999999999999998"/>
    <n v="23"/>
    <x v="6"/>
    <s v="video games"/>
    <x v="2155"/>
    <x v="457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2"/>
    <n v="17.987951807228917"/>
    <x v="6"/>
    <s v="video games"/>
    <x v="2156"/>
    <x v="69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.192"/>
    <n v="370.94736842105266"/>
    <x v="6"/>
    <s v="video games"/>
    <x v="2157"/>
    <x v="1272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72"/>
    <n v="63.569485530546629"/>
    <x v="6"/>
    <s v="video games"/>
    <x v="2158"/>
    <x v="1273"/>
    <d v="2013-02-04T12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x v="2159"/>
    <b v="0"/>
    <n v="2"/>
    <b v="0"/>
    <s v="games/video games"/>
    <n v="0.72222222222222221"/>
    <n v="13"/>
    <x v="6"/>
    <s v="video games"/>
    <x v="2159"/>
    <x v="1274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0.85000000000000009"/>
    <n v="5.3125"/>
    <x v="6"/>
    <s v="video games"/>
    <x v="2160"/>
    <x v="1275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5.75"/>
    <n v="35.615384615384613"/>
    <x v="4"/>
    <s v="rock"/>
    <x v="2161"/>
    <x v="1068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.26666666666667"/>
    <n v="87.103448275862064"/>
    <x v="4"/>
    <s v="rock"/>
    <x v="2162"/>
    <x v="580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.20000000000002"/>
    <n v="75.11363636363636"/>
    <x v="4"/>
    <s v="rock"/>
    <x v="2163"/>
    <x v="309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2.63636363636364"/>
    <n v="68.01204819277109"/>
    <x v="4"/>
    <s v="rock"/>
    <x v="2164"/>
    <x v="518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8.64000000000001"/>
    <n v="29.623931623931625"/>
    <x v="4"/>
    <s v="rock"/>
    <x v="2165"/>
    <x v="204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6.6"/>
    <n v="91.625"/>
    <x v="4"/>
    <s v="rock"/>
    <x v="2166"/>
    <x v="147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1276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1.5816111111111"/>
    <n v="64.366735294117646"/>
    <x v="4"/>
    <s v="rock"/>
    <x v="2168"/>
    <x v="1277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57142857142858"/>
    <x v="4"/>
    <s v="rock"/>
    <x v="2169"/>
    <x v="1278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0.85714285714286"/>
    <n v="33.315789473684212"/>
    <x v="4"/>
    <s v="rock"/>
    <x v="2170"/>
    <x v="53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.075"/>
    <n v="90.276595744680847"/>
    <x v="4"/>
    <s v="rock"/>
    <x v="2171"/>
    <x v="974"/>
    <d v="2015-06-21T21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x v="2172"/>
    <b v="0"/>
    <n v="13"/>
    <b v="1"/>
    <s v="music/rock"/>
    <n v="100"/>
    <n v="76.92307692307692"/>
    <x v="4"/>
    <s v="rock"/>
    <x v="2172"/>
    <x v="759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6.92857142857143"/>
    <n v="59.233333333333334"/>
    <x v="4"/>
    <s v="rock"/>
    <x v="2173"/>
    <x v="1279"/>
    <d v="2013-09-09T19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x v="2174"/>
    <b v="0"/>
    <n v="63"/>
    <b v="1"/>
    <s v="music/rock"/>
    <n v="102.97499999999999"/>
    <n v="65.38095238095238"/>
    <x v="4"/>
    <s v="rock"/>
    <x v="2174"/>
    <x v="1280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07692307692307"/>
    <x v="4"/>
    <s v="rock"/>
    <x v="2175"/>
    <x v="978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.02"/>
    <n v="88.74647887323944"/>
    <x v="4"/>
    <s v="rock"/>
    <x v="2176"/>
    <x v="117"/>
    <d v="2015-05-02T07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x v="2177"/>
    <b v="0"/>
    <n v="38"/>
    <b v="1"/>
    <s v="music/rock"/>
    <n v="100.12"/>
    <n v="65.868421052631575"/>
    <x v="4"/>
    <s v="rock"/>
    <x v="2177"/>
    <x v="959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8.64000000000001"/>
    <n v="40.349243306169967"/>
    <x v="4"/>
    <s v="rock"/>
    <x v="2178"/>
    <x v="1281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.4"/>
    <n v="76.857142857142861"/>
    <x v="4"/>
    <s v="rock"/>
    <x v="2179"/>
    <x v="1282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.18419999999999"/>
    <n v="68.707820512820518"/>
    <x v="4"/>
    <s v="rock"/>
    <x v="2180"/>
    <x v="1283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.1"/>
    <n v="57.773584905660378"/>
    <x v="6"/>
    <s v="tabletop games"/>
    <x v="2181"/>
    <x v="1284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.16666666666663"/>
    <n v="44.171348314606739"/>
    <x v="6"/>
    <s v="tabletop games"/>
    <x v="2182"/>
    <x v="1196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.27777777777777"/>
    <n v="31.566308243727597"/>
    <x v="6"/>
    <s v="tabletop games"/>
    <x v="2183"/>
    <x v="1277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4.74"/>
    <n v="107.04511278195488"/>
    <x v="6"/>
    <s v="tabletop games"/>
    <x v="2184"/>
    <x v="47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6.97"/>
    <n v="149.03451043338683"/>
    <x v="6"/>
    <s v="tabletop games"/>
    <x v="2185"/>
    <x v="232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09.67499999999998"/>
    <n v="55.956632653061227"/>
    <x v="6"/>
    <s v="tabletop games"/>
    <x v="2186"/>
    <x v="818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4.6425"/>
    <n v="56.970381807973048"/>
    <x v="6"/>
    <s v="tabletop games"/>
    <x v="2187"/>
    <x v="35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.17692027666544"/>
    <n v="44.056420233463037"/>
    <x v="6"/>
    <s v="tabletop games"/>
    <x v="2188"/>
    <x v="894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.25"/>
    <n v="68.625"/>
    <x v="6"/>
    <s v="tabletop games"/>
    <x v="2189"/>
    <x v="1244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4.61052631578946"/>
    <n v="65.318435754189949"/>
    <x v="6"/>
    <s v="tabletop games"/>
    <x v="2190"/>
    <x v="351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19.73333333333333"/>
    <n v="35.92"/>
    <x v="6"/>
    <s v="tabletop games"/>
    <x v="2191"/>
    <x v="1285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.2401666666667"/>
    <n v="40.070667078443485"/>
    <x v="6"/>
    <s v="tabletop games"/>
    <x v="2192"/>
    <x v="1286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.37333333333333"/>
    <n v="75.647714604236342"/>
    <x v="6"/>
    <s v="tabletop games"/>
    <x v="2193"/>
    <x v="1287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.37"/>
    <n v="61.203872437357631"/>
    <x v="6"/>
    <s v="tabletop games"/>
    <x v="2194"/>
    <x v="332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.32608695652173"/>
    <n v="48.130434782608695"/>
    <x v="6"/>
    <s v="tabletop games"/>
    <x v="2195"/>
    <x v="1288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3.83571428571429"/>
    <n v="68.106837606837601"/>
    <x v="6"/>
    <s v="tabletop games"/>
    <x v="2196"/>
    <x v="548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.03109999999992"/>
    <n v="65.891300230946882"/>
    <x v="6"/>
    <s v="tabletop games"/>
    <x v="2197"/>
    <x v="4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2.89249999999998"/>
    <n v="81.654377880184327"/>
    <x v="6"/>
    <s v="tabletop games"/>
    <x v="2198"/>
    <x v="311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6.97777777777779"/>
    <n v="52.701195219123505"/>
    <x v="6"/>
    <s v="tabletop games"/>
    <x v="2199"/>
    <x v="56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.15"/>
    <n v="41.228136882129277"/>
    <x v="6"/>
    <s v="tabletop games"/>
    <x v="2200"/>
    <x v="321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2.71818181818185"/>
    <n v="15.035357142857142"/>
    <x v="4"/>
    <s v="electronic music"/>
    <x v="2201"/>
    <x v="64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.18124999999998"/>
    <n v="39.066920943134534"/>
    <x v="4"/>
    <s v="electronic music"/>
    <x v="2202"/>
    <x v="261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09.55"/>
    <n v="43.82"/>
    <x v="4"/>
    <s v="electronic music"/>
    <x v="2203"/>
    <x v="1051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2.86666666666667"/>
    <n v="27.301369863013697"/>
    <x v="4"/>
    <s v="electronic music"/>
    <x v="2204"/>
    <x v="273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2222222222221"/>
    <x v="4"/>
    <s v="electronic music"/>
    <x v="2205"/>
    <x v="1289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2.72727272727273"/>
    <n v="33.235294117647058"/>
    <x v="4"/>
    <s v="electronic music"/>
    <x v="2206"/>
    <x v="69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1428571428572"/>
    <x v="4"/>
    <s v="electronic music"/>
    <x v="2207"/>
    <x v="1290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1.6"/>
    <n v="42.333333333333336"/>
    <x v="4"/>
    <s v="electronic music"/>
    <x v="2208"/>
    <x v="1255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0.80000000000001"/>
    <n v="50.266666666666666"/>
    <x v="4"/>
    <s v="electronic music"/>
    <x v="2209"/>
    <x v="1291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.425"/>
    <n v="61.902777777777779"/>
    <x v="4"/>
    <s v="electronic music"/>
    <x v="2210"/>
    <x v="441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5.6"/>
    <n v="40.75"/>
    <x v="4"/>
    <s v="electronic music"/>
    <x v="2211"/>
    <x v="9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.38333333333333"/>
    <n v="55.796747967479675"/>
    <x v="4"/>
    <s v="electronic music"/>
    <x v="2212"/>
    <x v="970"/>
    <d v="2013-11-03T17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868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2.50166666666667"/>
    <n v="73.125416666666666"/>
    <x v="4"/>
    <s v="electronic music"/>
    <x v="2214"/>
    <x v="359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.36363636363637"/>
    <n v="26.060606060606062"/>
    <x v="4"/>
    <s v="electronic music"/>
    <x v="2215"/>
    <x v="1292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5.66666666666666"/>
    <n v="22.642857142857142"/>
    <x v="4"/>
    <s v="electronic music"/>
    <x v="2216"/>
    <x v="509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.19047619047619"/>
    <n v="47.222222222222221"/>
    <x v="4"/>
    <s v="electronic music"/>
    <x v="2217"/>
    <x v="990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2.833"/>
    <n v="32.324473684210524"/>
    <x v="4"/>
    <s v="electronic music"/>
    <x v="2218"/>
    <x v="1293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1.49999999999999"/>
    <n v="53.421052631578945"/>
    <x v="4"/>
    <s v="electronic music"/>
    <x v="2219"/>
    <x v="1294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.14285714285714"/>
    <n v="51.304347826086953"/>
    <x v="4"/>
    <s v="electronic music"/>
    <x v="2220"/>
    <x v="1295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.11999999999999"/>
    <n v="37.197247706422019"/>
    <x v="6"/>
    <s v="tabletop games"/>
    <x v="2221"/>
    <x v="680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2.6"/>
    <n v="27.1"/>
    <x v="6"/>
    <s v="tabletop games"/>
    <x v="2222"/>
    <x v="1296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5.80000000000001"/>
    <n v="206.31"/>
    <x v="6"/>
    <s v="tabletop games"/>
    <x v="2223"/>
    <x v="890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.15000000000003"/>
    <n v="82.145270270270274"/>
    <x v="6"/>
    <s v="tabletop games"/>
    <x v="2224"/>
    <x v="1297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4.83338095238094"/>
    <n v="164.79651993355483"/>
    <x v="6"/>
    <s v="tabletop games"/>
    <x v="2225"/>
    <x v="1298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.46283333333334"/>
    <n v="60.820280373831778"/>
    <x v="6"/>
    <s v="tabletop games"/>
    <x v="2226"/>
    <x v="1299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.37692307692308"/>
    <n v="67.970099667774093"/>
    <x v="6"/>
    <s v="tabletop games"/>
    <x v="2227"/>
    <x v="926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.49"/>
    <n v="81.561805555555551"/>
    <x v="6"/>
    <s v="tabletop games"/>
    <x v="2228"/>
    <x v="195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.04755366949576"/>
    <n v="25.42547309833024"/>
    <x v="6"/>
    <s v="tabletop games"/>
    <x v="2229"/>
    <x v="1300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5.95294117647057"/>
    <n v="21.497991967871485"/>
    <x v="6"/>
    <s v="tabletop games"/>
    <x v="2230"/>
    <x v="76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.1296000000002"/>
    <n v="27.226630727762803"/>
    <x v="6"/>
    <s v="tabletop games"/>
    <x v="2231"/>
    <x v="130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5.8"/>
    <n v="25.091093117408906"/>
    <x v="6"/>
    <s v="tabletop games"/>
    <x v="2232"/>
    <x v="951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.03999999999996"/>
    <n v="21.230179028132991"/>
    <x v="6"/>
    <s v="tabletop games"/>
    <x v="2233"/>
    <x v="291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07142857142854"/>
    <x v="6"/>
    <s v="tabletop games"/>
    <x v="2234"/>
    <x v="1132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.3153846153846"/>
    <n v="135.58503401360545"/>
    <x v="6"/>
    <s v="tabletop games"/>
    <x v="2235"/>
    <x v="1302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.10714285714289"/>
    <n v="22.116176470588236"/>
    <x v="6"/>
    <s v="tabletop games"/>
    <x v="2236"/>
    <x v="704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2.92777777777775"/>
    <n v="64.625635808748726"/>
    <x v="6"/>
    <s v="tabletop games"/>
    <x v="2237"/>
    <x v="1009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.4"/>
    <n v="69.569620253164558"/>
    <x v="6"/>
    <s v="tabletop games"/>
    <x v="2238"/>
    <x v="1109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.02668"/>
    <n v="75.133028169014082"/>
    <x v="6"/>
    <s v="tabletop games"/>
    <x v="2239"/>
    <x v="824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0.68"/>
    <n v="140.97916666666666"/>
    <x v="6"/>
    <s v="tabletop games"/>
    <x v="2240"/>
    <x v="68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.4"/>
    <n v="49.472392638036808"/>
    <x v="6"/>
    <s v="tabletop games"/>
    <x v="2241"/>
    <x v="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.0976000000001"/>
    <n v="53.865251485148519"/>
    <x v="6"/>
    <s v="tabletop games"/>
    <x v="2242"/>
    <x v="709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12530712530715"/>
    <x v="6"/>
    <s v="tabletop games"/>
    <x v="2243"/>
    <x v="130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.02"/>
    <n v="65.00344827586207"/>
    <x v="6"/>
    <s v="tabletop games"/>
    <x v="2244"/>
    <x v="292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.0250000000001"/>
    <n v="53.475252525252522"/>
    <x v="6"/>
    <s v="tabletop games"/>
    <x v="2245"/>
    <x v="844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.12"/>
    <n v="43.912280701754383"/>
    <x v="6"/>
    <s v="tabletop games"/>
    <x v="2246"/>
    <x v="130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.45405405405405"/>
    <n v="50.852631578947367"/>
    <x v="6"/>
    <s v="tabletop games"/>
    <x v="2247"/>
    <x v="20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.21428571428571"/>
    <n v="58.6328125"/>
    <x v="6"/>
    <s v="tabletop games"/>
    <x v="2248"/>
    <x v="555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8.77142857142857"/>
    <n v="32.81666666666667"/>
    <x v="6"/>
    <s v="tabletop games"/>
    <x v="2249"/>
    <x v="1304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.11200000000008"/>
    <n v="426.93169877408059"/>
    <x v="6"/>
    <s v="tabletop games"/>
    <x v="2250"/>
    <x v="972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.44929411764704"/>
    <n v="23.808729166666669"/>
    <x v="6"/>
    <s v="tabletop games"/>
    <x v="2251"/>
    <x v="1305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.27777777777777"/>
    <n v="98.413654618473899"/>
    <x v="6"/>
    <s v="tabletop games"/>
    <x v="2252"/>
    <x v="1306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2.6875"/>
    <n v="107.32142857142857"/>
    <x v="6"/>
    <s v="tabletop games"/>
    <x v="2253"/>
    <x v="387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59.8"/>
    <n v="11.67005076142132"/>
    <x v="6"/>
    <s v="tabletop games"/>
    <x v="2254"/>
    <x v="587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6.65822784810126"/>
    <n v="41.782287822878232"/>
    <x v="6"/>
    <s v="tabletop games"/>
    <x v="2255"/>
    <x v="1244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2.70833333333334"/>
    <n v="21.38"/>
    <x v="6"/>
    <s v="tabletop games"/>
    <x v="2256"/>
    <x v="1307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.14"/>
    <n v="94.103550295857985"/>
    <x v="6"/>
    <s v="tabletop games"/>
    <x v="2257"/>
    <x v="1139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6.5"/>
    <n v="15.721951219512196"/>
    <x v="6"/>
    <s v="tabletop games"/>
    <x v="2258"/>
    <x v="211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.1"/>
    <n v="90.635922330097088"/>
    <x v="6"/>
    <s v="tabletop games"/>
    <x v="2259"/>
    <x v="683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6.92"/>
    <n v="97.297619047619051"/>
    <x v="6"/>
    <s v="tabletop games"/>
    <x v="2260"/>
    <x v="1308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79.5"/>
    <n v="37.11904761904762"/>
    <x v="6"/>
    <s v="tabletop games"/>
    <x v="2261"/>
    <x v="253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.15151515151516"/>
    <n v="28.104972375690608"/>
    <x v="6"/>
    <s v="tabletop games"/>
    <x v="2262"/>
    <x v="308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5.54666666666667"/>
    <n v="144.43333333333334"/>
    <x v="6"/>
    <s v="tabletop games"/>
    <x v="2263"/>
    <x v="1309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.03333333333333"/>
    <n v="24.274157303370785"/>
    <x v="6"/>
    <s v="tabletop games"/>
    <x v="2264"/>
    <x v="5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8.5"/>
    <n v="35.117647058823529"/>
    <x v="6"/>
    <s v="tabletop games"/>
    <x v="2265"/>
    <x v="296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.26666666666665"/>
    <n v="24.762886597938145"/>
    <x v="6"/>
    <s v="tabletop games"/>
    <x v="2266"/>
    <x v="1310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0.52499999999998"/>
    <n v="188.37871287128712"/>
    <x v="6"/>
    <s v="tabletop games"/>
    <x v="2267"/>
    <x v="143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2.60000000000001"/>
    <n v="148.08247422680412"/>
    <x v="6"/>
    <s v="tabletop games"/>
    <x v="2268"/>
    <x v="1311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1.64"/>
    <n v="49.934589800443462"/>
    <x v="6"/>
    <s v="tabletop games"/>
    <x v="2269"/>
    <x v="1311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.24800000000005"/>
    <n v="107.82155688622754"/>
    <x v="6"/>
    <s v="tabletop games"/>
    <x v="2270"/>
    <x v="462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.09000000000003"/>
    <n v="42.63403614457831"/>
    <x v="6"/>
    <s v="tabletop games"/>
    <x v="2271"/>
    <x v="1312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6.6000000000001"/>
    <n v="14.370762711864407"/>
    <x v="6"/>
    <s v="tabletop games"/>
    <x v="2272"/>
    <x v="1313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.35999999999999"/>
    <n v="37.476190476190474"/>
    <x v="6"/>
    <s v="tabletop games"/>
    <x v="2273"/>
    <x v="1314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19.6"/>
    <n v="30.202020202020201"/>
    <x v="6"/>
    <s v="tabletop games"/>
    <x v="2274"/>
    <x v="66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7.76923076923077"/>
    <n v="33.550632911392405"/>
    <x v="6"/>
    <s v="tabletop games"/>
    <x v="2275"/>
    <x v="131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5.81826105905425"/>
    <n v="64.74666666666667"/>
    <x v="6"/>
    <s v="tabletop games"/>
    <x v="2276"/>
    <x v="1022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.08235294117648"/>
    <n v="57.932367149758456"/>
    <x v="6"/>
    <s v="tabletop games"/>
    <x v="2277"/>
    <x v="1316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0.7"/>
    <n v="53.078431372549019"/>
    <x v="6"/>
    <s v="tabletop games"/>
    <x v="2278"/>
    <x v="1317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3.80000000000001"/>
    <n v="48.0625"/>
    <x v="6"/>
    <s v="tabletop games"/>
    <x v="2279"/>
    <x v="498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3.57653061224488"/>
    <n v="82.396874999999994"/>
    <x v="6"/>
    <s v="tabletop games"/>
    <x v="2280"/>
    <x v="1035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4545454545453"/>
    <x v="4"/>
    <s v="rock"/>
    <x v="2281"/>
    <x v="1194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.33333333333331"/>
    <n v="115.83333333333333"/>
    <x v="4"/>
    <s v="rock"/>
    <x v="2282"/>
    <x v="45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0.85533333333332"/>
    <n v="63.03458333333333"/>
    <x v="4"/>
    <s v="rock"/>
    <x v="2283"/>
    <x v="735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.22116666666668"/>
    <n v="108.02152542372882"/>
    <x v="4"/>
    <s v="rock"/>
    <x v="2284"/>
    <x v="1318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.36666666666667"/>
    <n v="46.088607594936711"/>
    <x v="4"/>
    <s v="rock"/>
    <x v="2285"/>
    <x v="639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.06666666666666"/>
    <n v="107.21428571428571"/>
    <x v="4"/>
    <s v="rock"/>
    <x v="2286"/>
    <x v="1319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19.97755555555555"/>
    <n v="50.9338679245283"/>
    <x v="4"/>
    <s v="rock"/>
    <x v="2287"/>
    <x v="153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.1"/>
    <n v="40.04"/>
    <x v="4"/>
    <s v="rock"/>
    <x v="2288"/>
    <x v="914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.4"/>
    <n v="64.44"/>
    <x v="4"/>
    <s v="rock"/>
    <x v="2289"/>
    <x v="1320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.06666666666666"/>
    <n v="53.827586206896555"/>
    <x v="4"/>
    <s v="rock"/>
    <x v="2290"/>
    <x v="378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2.8"/>
    <n v="100.46511627906976"/>
    <x v="4"/>
    <s v="rock"/>
    <x v="2291"/>
    <x v="102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.2505"/>
    <n v="46.630652173913049"/>
    <x v="4"/>
    <s v="rock"/>
    <x v="2292"/>
    <x v="10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.23529411764706"/>
    <n v="34.074074074074076"/>
    <x v="4"/>
    <s v="rock"/>
    <x v="2293"/>
    <x v="1321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.08079999999998"/>
    <n v="65.214642857142863"/>
    <x v="4"/>
    <s v="rock"/>
    <x v="2294"/>
    <x v="1273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.25"/>
    <n v="44.205882352941174"/>
    <x v="4"/>
    <s v="rock"/>
    <x v="2295"/>
    <x v="1257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.07142857142856"/>
    <n v="71.965517241379317"/>
    <x v="4"/>
    <s v="rock"/>
    <x v="2296"/>
    <x v="665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0.6"/>
    <n v="52.94736842105263"/>
    <x v="4"/>
    <s v="rock"/>
    <x v="2297"/>
    <x v="27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.07333333333332"/>
    <n v="109.45138888888889"/>
    <x v="4"/>
    <s v="rock"/>
    <x v="2298"/>
    <x v="67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.16666666666663"/>
    <n v="75.035714285714292"/>
    <x v="4"/>
    <s v="rock"/>
    <x v="2299"/>
    <x v="1322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.25"/>
    <n v="115.71428571428571"/>
    <x v="4"/>
    <s v="rock"/>
    <x v="2300"/>
    <x v="1187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3.6044"/>
    <n v="31.659810426540286"/>
    <x v="4"/>
    <s v="indie rock"/>
    <x v="2301"/>
    <x v="745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0.65217391304347"/>
    <n v="46.176470588235297"/>
    <x v="4"/>
    <s v="indie rock"/>
    <x v="2302"/>
    <x v="416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.35829457364341"/>
    <n v="68.481650485436887"/>
    <x v="4"/>
    <s v="indie rock"/>
    <x v="2303"/>
    <x v="132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0.70033333333335"/>
    <n v="53.469203539823013"/>
    <x v="4"/>
    <s v="indie rock"/>
    <x v="2304"/>
    <x v="132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.22777777777779"/>
    <n v="109.10778443113773"/>
    <x v="4"/>
    <s v="indie rock"/>
    <x v="2305"/>
    <x v="1140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6.75857142857143"/>
    <n v="51.185616438356163"/>
    <x v="4"/>
    <s v="indie rock"/>
    <x v="2306"/>
    <x v="277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6.65777537961894"/>
    <n v="27.936800000000002"/>
    <x v="4"/>
    <s v="indie rock"/>
    <x v="2307"/>
    <x v="724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.30622"/>
    <n v="82.496921824104234"/>
    <x v="4"/>
    <s v="indie rock"/>
    <x v="2308"/>
    <x v="8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6.67450000000001"/>
    <n v="59.817476635514019"/>
    <x v="4"/>
    <s v="indie rock"/>
    <x v="2309"/>
    <x v="1325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8.83978378378379"/>
    <n v="64.816470588235291"/>
    <x v="4"/>
    <s v="indie rock"/>
    <x v="2310"/>
    <x v="1209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.11111111111111"/>
    <n v="90.09615384615384"/>
    <x v="4"/>
    <s v="indie rock"/>
    <x v="2311"/>
    <x v="897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7.86666666666666"/>
    <n v="40.962025316455694"/>
    <x v="4"/>
    <s v="indie rock"/>
    <x v="2312"/>
    <x v="91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5.84040000000002"/>
    <n v="56.000127388535034"/>
    <x v="4"/>
    <s v="indie rock"/>
    <x v="2313"/>
    <x v="1326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6.97"/>
    <n v="37.672800000000002"/>
    <x v="4"/>
    <s v="indie rock"/>
    <x v="2314"/>
    <x v="700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2.60000000000001"/>
    <n v="40.078125"/>
    <x v="4"/>
    <s v="indie rock"/>
    <x v="2315"/>
    <x v="724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.04266666666666"/>
    <n v="78.031999999999996"/>
    <x v="4"/>
    <s v="indie rock"/>
    <x v="2316"/>
    <x v="1052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0909090909091"/>
    <x v="4"/>
    <s v="indie rock"/>
    <x v="2317"/>
    <x v="132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.05999999999999"/>
    <n v="37.134969325153371"/>
    <x v="4"/>
    <s v="indie rock"/>
    <x v="2318"/>
    <x v="132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7.69999999999999"/>
    <n v="41.961038961038959"/>
    <x v="4"/>
    <s v="indie rock"/>
    <x v="2319"/>
    <x v="132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8.66"/>
    <n v="61.044943820224717"/>
    <x v="4"/>
    <s v="indie rock"/>
    <x v="2320"/>
    <x v="133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.120962394619681"/>
    <n v="64.53125"/>
    <x v="7"/>
    <s v="small batch"/>
    <x v="2321"/>
    <x v="133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9"/>
    <n v="21.25"/>
    <x v="7"/>
    <s v="small batch"/>
    <x v="2322"/>
    <x v="1116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1332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0.733333333333334"/>
    <n v="25.491803278688526"/>
    <x v="7"/>
    <s v="small batch"/>
    <x v="2324"/>
    <x v="529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28571428571429"/>
    <x v="7"/>
    <s v="small batch"/>
    <x v="2325"/>
    <x v="1333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0.72"/>
    <n v="108"/>
    <x v="7"/>
    <s v="small batch"/>
    <x v="2326"/>
    <x v="111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.09431428571429"/>
    <n v="54.883162444113267"/>
    <x v="7"/>
    <s v="small batch"/>
    <x v="2327"/>
    <x v="29"/>
    <d v="2014-08-26T14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x v="2328"/>
    <b v="1"/>
    <n v="537"/>
    <b v="1"/>
    <s v="food/small batch"/>
    <n v="254.45000000000002"/>
    <n v="47.383612662942269"/>
    <x v="7"/>
    <s v="small batch"/>
    <x v="2328"/>
    <x v="1002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5.91999999999999"/>
    <n v="211.84"/>
    <x v="7"/>
    <s v="small batch"/>
    <x v="2329"/>
    <x v="51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.42285714285715"/>
    <n v="219.92638036809817"/>
    <x v="7"/>
    <s v="small batch"/>
    <x v="2330"/>
    <x v="858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.31375"/>
    <n v="40.795406360424032"/>
    <x v="7"/>
    <s v="small batch"/>
    <x v="2331"/>
    <x v="1044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.30800000000001"/>
    <n v="75.502840909090907"/>
    <x v="7"/>
    <s v="small batch"/>
    <x v="2332"/>
    <x v="809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.16666666666666"/>
    <n v="13.542553191489361"/>
    <x v="7"/>
    <s v="small batch"/>
    <x v="2333"/>
    <x v="91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1.95"/>
    <n v="60.865671641791046"/>
    <x v="7"/>
    <s v="small batch"/>
    <x v="2334"/>
    <x v="811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.27200000000001"/>
    <n v="115.69230769230769"/>
    <x v="7"/>
    <s v="small batch"/>
    <x v="2335"/>
    <x v="846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0.73254999999995"/>
    <n v="48.104623556581984"/>
    <x v="7"/>
    <s v="small batch"/>
    <x v="2336"/>
    <x v="919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0.65833333333333"/>
    <n v="74.184357541899445"/>
    <x v="7"/>
    <s v="small batch"/>
    <x v="2337"/>
    <x v="85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.14333333333335"/>
    <n v="123.34552845528455"/>
    <x v="7"/>
    <s v="small batch"/>
    <x v="2338"/>
    <x v="39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.20799999999997"/>
    <n v="66.623188405797094"/>
    <x v="7"/>
    <s v="small batch"/>
    <x v="2339"/>
    <x v="483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5.77749999999999"/>
    <n v="104.99007444168734"/>
    <x v="7"/>
    <s v="small batch"/>
    <x v="2340"/>
    <x v="1334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1217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878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4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.1"/>
    <n v="1"/>
    <x v="2"/>
    <s v="web"/>
    <x v="2344"/>
    <x v="518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757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5000000000000002E-2"/>
    <n v="13"/>
    <x v="2"/>
    <s v="web"/>
    <x v="2346"/>
    <x v="777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5"/>
    <n v="15"/>
    <x v="2"/>
    <s v="web"/>
    <x v="2347"/>
    <x v="1335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.38571428571428573"/>
    <n v="54"/>
    <x v="2"/>
    <s v="web"/>
    <x v="2348"/>
    <x v="72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530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989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0.5714285714285714"/>
    <n v="15.428571428571429"/>
    <x v="2"/>
    <s v="web"/>
    <x v="2351"/>
    <x v="573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303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1247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5E-2"/>
    <n v="25"/>
    <x v="2"/>
    <s v="web"/>
    <x v="2354"/>
    <x v="1336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0.6875"/>
    <n v="27.5"/>
    <x v="2"/>
    <s v="web"/>
    <x v="2355"/>
    <x v="117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393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1186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189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4.680000000000001"/>
    <n v="367"/>
    <x v="2"/>
    <s v="web"/>
    <x v="2359"/>
    <x v="114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.04"/>
    <n v="2"/>
    <x v="2"/>
    <s v="web"/>
    <x v="2360"/>
    <x v="213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1245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8.571428571428569"/>
    <n v="60"/>
    <x v="2"/>
    <s v="web"/>
    <x v="2362"/>
    <x v="1336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1337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187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1338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0.52"/>
    <n v="97.407407407407405"/>
    <x v="2"/>
    <s v="web"/>
    <x v="2366"/>
    <x v="482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"/>
    <n v="47.857142857142854"/>
    <x v="2"/>
    <s v="web"/>
    <x v="2367"/>
    <x v="332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.25"/>
    <n v="50"/>
    <x v="2"/>
    <s v="web"/>
    <x v="2368"/>
    <x v="1123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474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.32800000000000001"/>
    <n v="20.5"/>
    <x v="2"/>
    <s v="web"/>
    <x v="2370"/>
    <x v="997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874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29"/>
    <n v="30"/>
    <x v="2"/>
    <s v="web"/>
    <x v="2372"/>
    <x v="1339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5E-3"/>
    <n v="50"/>
    <x v="2"/>
    <s v="web"/>
    <x v="2373"/>
    <x v="1340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6E-2"/>
    <n v="10"/>
    <x v="2"/>
    <s v="web"/>
    <x v="2374"/>
    <x v="1060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751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0.877666666666666"/>
    <n v="81.582499999999996"/>
    <x v="2"/>
    <s v="web"/>
    <x v="2376"/>
    <x v="25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429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1042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1341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.36666666666666664"/>
    <n v="18.333333333333332"/>
    <x v="2"/>
    <s v="web"/>
    <x v="2380"/>
    <x v="187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"/>
    <n v="224.42857142857142"/>
    <x v="2"/>
    <s v="web"/>
    <x v="2381"/>
    <x v="996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"/>
    <n v="37.5"/>
    <x v="2"/>
    <s v="web"/>
    <x v="2382"/>
    <x v="201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6"/>
    <n v="145"/>
    <x v="2"/>
    <s v="web"/>
    <x v="2383"/>
    <x v="875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0.8"/>
    <n v="1"/>
    <x v="2"/>
    <s v="web"/>
    <x v="2384"/>
    <x v="476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3"/>
    <n v="112.57142857142857"/>
    <x v="2"/>
    <s v="web"/>
    <x v="2385"/>
    <x v="163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133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0.68399999999999994"/>
    <n v="342"/>
    <x v="2"/>
    <s v="web"/>
    <x v="2387"/>
    <x v="525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2"/>
    <n v="57.875"/>
    <x v="2"/>
    <s v="web"/>
    <x v="2388"/>
    <x v="22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.1875"/>
    <n v="30"/>
    <x v="2"/>
    <s v="web"/>
    <x v="2389"/>
    <x v="466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143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.125"/>
    <n v="25"/>
    <x v="2"/>
    <s v="web"/>
    <x v="2391"/>
    <x v="936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469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.05"/>
    <n v="50"/>
    <x v="2"/>
    <s v="web"/>
    <x v="2393"/>
    <x v="509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.06"/>
    <n v="1.5"/>
    <x v="2"/>
    <s v="web"/>
    <x v="2394"/>
    <x v="202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1342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.2"/>
    <n v="10"/>
    <x v="2"/>
    <s v="web"/>
    <x v="2396"/>
    <x v="569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1343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463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547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749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0.71785714285714286"/>
    <n v="22.333333333333332"/>
    <x v="7"/>
    <s v="food trucks"/>
    <x v="2401"/>
    <x v="1344"/>
    <d v="2016-03-05T11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.43333333333333329"/>
    <n v="52"/>
    <x v="7"/>
    <s v="food trucks"/>
    <x v="2402"/>
    <x v="400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6.833333333333332"/>
    <n v="16.833333333333332"/>
    <x v="7"/>
    <s v="food trucks"/>
    <x v="2403"/>
    <x v="1345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717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2.52"/>
    <n v="56.3"/>
    <x v="7"/>
    <s v="food trucks"/>
    <x v="2405"/>
    <x v="1346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.384615384615387"/>
    <n v="84.0625"/>
    <x v="7"/>
    <s v="food trucks"/>
    <x v="2406"/>
    <x v="1347"/>
    <d v="2015-01-18T18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.259090909090908"/>
    <n v="168.39393939393941"/>
    <x v="7"/>
    <s v="food trucks"/>
    <x v="2407"/>
    <x v="759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.2"/>
    <n v="15"/>
    <x v="7"/>
    <s v="food trucks"/>
    <x v="2408"/>
    <x v="38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399999999999999"/>
    <n v="76.666666666666671"/>
    <x v="7"/>
    <s v="food trucks"/>
    <x v="2409"/>
    <x v="1348"/>
    <d v="2015-08-18T13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867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0.60399999999999998"/>
    <n v="50.333333333333336"/>
    <x v="7"/>
    <s v="food trucks"/>
    <x v="2411"/>
    <x v="344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1349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0.83333333333333337"/>
    <n v="8.3333333333333339"/>
    <x v="7"/>
    <s v="food trucks"/>
    <x v="2413"/>
    <x v="16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4"/>
    <n v="35.384615384615387"/>
    <x v="7"/>
    <s v="food trucks"/>
    <x v="2414"/>
    <x v="530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0.55833333333333335"/>
    <n v="55.833333333333336"/>
    <x v="7"/>
    <s v="food trucks"/>
    <x v="2415"/>
    <x v="889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2"/>
    <n v="5"/>
    <x v="7"/>
    <s v="food trucks"/>
    <x v="2416"/>
    <x v="611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524"/>
    <d v="2014-08-10T13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.02"/>
    <n v="1"/>
    <x v="7"/>
    <s v="food trucks"/>
    <x v="2418"/>
    <x v="875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760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4.825133372851216"/>
    <n v="69.472222222222229"/>
    <x v="7"/>
    <s v="food trucks"/>
    <x v="2420"/>
    <x v="1350"/>
    <d v="2014-11-09T17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2"/>
    <n v="1"/>
    <x v="7"/>
    <s v="food trucks"/>
    <x v="2421"/>
    <x v="1133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.2"/>
    <n v="1"/>
    <x v="7"/>
    <s v="food trucks"/>
    <x v="2422"/>
    <x v="803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2"/>
    <n v="8"/>
    <x v="7"/>
    <s v="food trucks"/>
    <x v="2423"/>
    <x v="559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"/>
    <n v="34.444444444444443"/>
    <x v="7"/>
    <s v="food trucks"/>
    <x v="2424"/>
    <x v="1351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2"/>
    <n v="1"/>
    <x v="7"/>
    <s v="food trucks"/>
    <x v="2425"/>
    <x v="959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0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E-3"/>
    <n v="1"/>
    <x v="7"/>
    <s v="food trucks"/>
    <x v="2427"/>
    <x v="855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3"/>
    <n v="1"/>
    <x v="7"/>
    <s v="food trucks"/>
    <x v="2428"/>
    <x v="549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"/>
    <n v="501.25"/>
    <x v="7"/>
    <s v="food trucks"/>
    <x v="2429"/>
    <x v="584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0.70000000000000007"/>
    <n v="10.5"/>
    <x v="7"/>
    <s v="food trucks"/>
    <x v="2430"/>
    <x v="747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E-3"/>
    <n v="1"/>
    <x v="7"/>
    <s v="food trucks"/>
    <x v="2431"/>
    <x v="534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2"/>
    <n v="1"/>
    <x v="7"/>
    <s v="food trucks"/>
    <x v="2432"/>
    <x v="135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142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.13"/>
    <n v="13"/>
    <x v="7"/>
    <s v="food trucks"/>
    <x v="2434"/>
    <x v="99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.48960000000000004"/>
    <n v="306"/>
    <x v="7"/>
    <s v="food trucks"/>
    <x v="2435"/>
    <x v="1137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4E-2"/>
    <n v="22.5"/>
    <x v="7"/>
    <s v="food trucks"/>
    <x v="2436"/>
    <x v="1317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02"/>
    <d v="2015-03-17T10:00:0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x v="2438"/>
    <b v="0"/>
    <n v="1"/>
    <b v="0"/>
    <s v="food/food trucks"/>
    <n v="0.33333333333333337"/>
    <n v="50"/>
    <x v="7"/>
    <s v="food trucks"/>
    <x v="2438"/>
    <x v="377"/>
    <d v="2015-12-07T14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1353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.2"/>
    <n v="5"/>
    <x v="7"/>
    <s v="food trucks"/>
    <x v="2440"/>
    <x v="207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7.88"/>
    <n v="74.22935779816514"/>
    <x v="7"/>
    <s v="small batch"/>
    <x v="2441"/>
    <x v="134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5.94166666666666"/>
    <n v="81.252688172043008"/>
    <x v="7"/>
    <s v="small batch"/>
    <x v="2442"/>
    <x v="157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2.51495"/>
    <n v="130.23469453376205"/>
    <x v="7"/>
    <s v="small batch"/>
    <x v="2443"/>
    <x v="768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8.60000000000001"/>
    <n v="53.409836065573771"/>
    <x v="7"/>
    <s v="small batch"/>
    <x v="2444"/>
    <x v="101"/>
    <d v="2016-05-25T10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2.8"/>
    <n v="75.130434782608702"/>
    <x v="7"/>
    <s v="small batch"/>
    <x v="2445"/>
    <x v="154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7.98"/>
    <n v="75.666666666666671"/>
    <x v="7"/>
    <s v="small batch"/>
    <x v="2446"/>
    <x v="617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.20000000000005"/>
    <n v="31.691394658753708"/>
    <x v="7"/>
    <s v="small batch"/>
    <x v="2447"/>
    <x v="896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7.5"/>
    <n v="47.777777777777779"/>
    <x v="7"/>
    <s v="small batch"/>
    <x v="2448"/>
    <x v="674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317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1.53353333333335"/>
    <n v="149.31401960784314"/>
    <x v="7"/>
    <s v="small batch"/>
    <x v="2450"/>
    <x v="1354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.45"/>
    <n v="62.06989247311828"/>
    <x v="7"/>
    <s v="small batch"/>
    <x v="2451"/>
    <x v="1110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3.5"/>
    <n v="53.4"/>
    <x v="7"/>
    <s v="small batch"/>
    <x v="2452"/>
    <x v="1317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4.69999999999999"/>
    <n v="69.268656716417908"/>
    <x v="7"/>
    <s v="small batch"/>
    <x v="2453"/>
    <x v="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0.84571428571429"/>
    <n v="271.50769230769231"/>
    <x v="7"/>
    <s v="small batch"/>
    <x v="2454"/>
    <x v="1355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25"/>
    <x v="7"/>
    <s v="small batch"/>
    <x v="2455"/>
    <x v="680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0.86666666666667"/>
    <n v="40.492537313432834"/>
    <x v="7"/>
    <s v="small batch"/>
    <x v="2456"/>
    <x v="520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.30434782608695"/>
    <n v="189.75806451612902"/>
    <x v="7"/>
    <s v="small batch"/>
    <x v="2457"/>
    <x v="389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.17999999999999"/>
    <n v="68.862499999999997"/>
    <x v="7"/>
    <s v="small batch"/>
    <x v="2458"/>
    <x v="1356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.25"/>
    <n v="108.77659574468085"/>
    <x v="7"/>
    <s v="small batch"/>
    <x v="2459"/>
    <x v="1357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0.78823529411764"/>
    <n v="125.98529411764706"/>
    <x v="7"/>
    <s v="small batch"/>
    <x v="2460"/>
    <x v="949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3.8"/>
    <n v="90.523255813953483"/>
    <x v="4"/>
    <s v="indie rock"/>
    <x v="2461"/>
    <x v="1358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0.70833333333334"/>
    <n v="28.880434782608695"/>
    <x v="4"/>
    <s v="indie rock"/>
    <x v="2462"/>
    <x v="1359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.25000000000001"/>
    <n v="31"/>
    <x v="4"/>
    <s v="indie rock"/>
    <x v="2463"/>
    <x v="657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.1"/>
    <n v="51.674418604651166"/>
    <x v="4"/>
    <s v="indie rock"/>
    <x v="2464"/>
    <x v="187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.14285714285714"/>
    <n v="26.270833333333332"/>
    <x v="4"/>
    <s v="indie rock"/>
    <x v="2465"/>
    <x v="1360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7692307692308"/>
    <x v="4"/>
    <s v="indie rock"/>
    <x v="2466"/>
    <x v="1361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8.5"/>
    <n v="27.558139534883722"/>
    <x v="4"/>
    <s v="indie rock"/>
    <x v="2467"/>
    <x v="1362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.21700000000001"/>
    <n v="36.97137931034483"/>
    <x v="4"/>
    <s v="indie rock"/>
    <x v="2468"/>
    <x v="1363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3.66666666666667"/>
    <n v="29.021276595744681"/>
    <x v="4"/>
    <s v="indie rock"/>
    <x v="2469"/>
    <x v="1364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.16400000000002"/>
    <n v="28.65666666666667"/>
    <x v="4"/>
    <s v="indie rock"/>
    <x v="2470"/>
    <x v="110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47058823529413"/>
    <x v="4"/>
    <s v="indie rock"/>
    <x v="2471"/>
    <x v="329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5.76026666666667"/>
    <n v="97.904038461538462"/>
    <x v="4"/>
    <s v="indie rock"/>
    <x v="2472"/>
    <x v="1365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3191489361701"/>
    <x v="4"/>
    <s v="indie rock"/>
    <x v="2473"/>
    <x v="249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.00360000000002"/>
    <n v="131.58368421052631"/>
    <x v="4"/>
    <s v="indie rock"/>
    <x v="2474"/>
    <x v="1366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4.71999999999998"/>
    <n v="32.320987654320987"/>
    <x v="4"/>
    <s v="indie rock"/>
    <x v="2475"/>
    <x v="1367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.02249999999999"/>
    <n v="61.103999999999999"/>
    <x v="4"/>
    <s v="indie rock"/>
    <x v="2476"/>
    <x v="575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.33333333333334"/>
    <n v="31.341463414634145"/>
    <x v="4"/>
    <s v="indie rock"/>
    <x v="2477"/>
    <x v="1368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7.49999999999999"/>
    <n v="129.1139240506329"/>
    <x v="4"/>
    <s v="indie rock"/>
    <x v="2478"/>
    <x v="1369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.44333333333333"/>
    <n v="25.020624999999999"/>
    <x v="4"/>
    <s v="indie rock"/>
    <x v="2479"/>
    <x v="221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621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2.91099999999999"/>
    <n v="47.541473684210523"/>
    <x v="4"/>
    <s v="indie rock"/>
    <x v="2481"/>
    <x v="1370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.1"/>
    <n v="40.04"/>
    <x v="4"/>
    <s v="indie rock"/>
    <x v="2482"/>
    <x v="1371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3.72727272727272"/>
    <n v="65.84210526315789"/>
    <x v="4"/>
    <s v="indie rock"/>
    <x v="2483"/>
    <x v="1372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.31742857142855"/>
    <n v="46.401222222222216"/>
    <x v="4"/>
    <s v="indie rock"/>
    <x v="2484"/>
    <x v="1373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.25"/>
    <n v="50.365853658536587"/>
    <x v="4"/>
    <s v="indie rock"/>
    <x v="2485"/>
    <x v="1374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5.66666666666669"/>
    <n v="26.566666666666666"/>
    <x v="4"/>
    <s v="indie rock"/>
    <x v="2486"/>
    <x v="1375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.05066666666667"/>
    <n v="39.493684210526318"/>
    <x v="4"/>
    <s v="indie rock"/>
    <x v="2487"/>
    <x v="70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6.69999999999999"/>
    <n v="49.246153846153845"/>
    <x v="4"/>
    <s v="indie rock"/>
    <x v="2488"/>
    <x v="1170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3.67142857142858"/>
    <n v="62.38"/>
    <x v="4"/>
    <s v="indie rock"/>
    <x v="2489"/>
    <x v="1361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.39999999999999"/>
    <n v="37.9375"/>
    <x v="4"/>
    <s v="indie rock"/>
    <x v="2490"/>
    <x v="110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.2"/>
    <n v="51.6"/>
    <x v="4"/>
    <s v="indie rock"/>
    <x v="2491"/>
    <x v="1376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77777777777779"/>
    <x v="4"/>
    <s v="indie rock"/>
    <x v="2492"/>
    <x v="1377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8.69999999999999"/>
    <n v="99.382239382239376"/>
    <x v="4"/>
    <s v="indie rock"/>
    <x v="2493"/>
    <x v="28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.00533333333333"/>
    <n v="38.848205128205123"/>
    <x v="4"/>
    <s v="indie rock"/>
    <x v="2494"/>
    <x v="1378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7.53666666666665"/>
    <n v="45.548809523809524"/>
    <x v="4"/>
    <s v="indie rock"/>
    <x v="2495"/>
    <x v="1379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1380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2.7715"/>
    <n v="80.551071428571419"/>
    <x v="4"/>
    <s v="indie rock"/>
    <x v="2497"/>
    <x v="68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5.60000000000001"/>
    <n v="52.8"/>
    <x v="4"/>
    <s v="indie rock"/>
    <x v="2498"/>
    <x v="1060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2.625"/>
    <n v="47.676470588235297"/>
    <x v="4"/>
    <s v="indie rock"/>
    <x v="2499"/>
    <x v="604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.33333333333333"/>
    <n v="23.448275862068964"/>
    <x v="4"/>
    <s v="indie rock"/>
    <x v="2500"/>
    <x v="102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7"/>
    <n v="40.142857142857146"/>
    <x v="7"/>
    <s v="restaurants"/>
    <x v="2501"/>
    <x v="138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6E-2"/>
    <n v="17.2"/>
    <x v="7"/>
    <s v="restaurants"/>
    <x v="2502"/>
    <x v="138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985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776"/>
    <d v="2014-11-14T17:22:1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139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0.6"/>
    <n v="15"/>
    <x v="7"/>
    <s v="restaurants"/>
    <x v="2506"/>
    <x v="999"/>
    <d v="2015-10-03T13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1383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63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"/>
    <n v="35.714285714285715"/>
    <x v="7"/>
    <s v="restaurants"/>
    <x v="2509"/>
    <x v="298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.15"/>
    <n v="37.5"/>
    <x v="7"/>
    <s v="restaurants"/>
    <x v="2510"/>
    <x v="319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704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41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750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"/>
    <n v="52.5"/>
    <x v="7"/>
    <s v="restaurants"/>
    <x v="2514"/>
    <x v="865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8.600000000000001"/>
    <n v="77.5"/>
    <x v="7"/>
    <s v="restaurants"/>
    <x v="2515"/>
    <x v="87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1384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4"/>
    <n v="53.545454545454547"/>
    <x v="7"/>
    <s v="restaurants"/>
    <x v="2517"/>
    <x v="15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30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5E-2"/>
    <n v="16.25"/>
    <x v="7"/>
    <s v="restaurants"/>
    <x v="2519"/>
    <x v="567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1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.48792"/>
    <n v="103.68174242424243"/>
    <x v="4"/>
    <s v="classical music"/>
    <x v="2521"/>
    <x v="1385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8518518518519"/>
    <x v="4"/>
    <s v="classical music"/>
    <x v="2522"/>
    <x v="1126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.44444444444446"/>
    <n v="54.153846153846153"/>
    <x v="4"/>
    <s v="classical music"/>
    <x v="2523"/>
    <x v="114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1.6"/>
    <n v="177.2093023255814"/>
    <x v="4"/>
    <s v="classical music"/>
    <x v="2524"/>
    <x v="997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.325"/>
    <n v="100.325"/>
    <x v="4"/>
    <s v="classical music"/>
    <x v="2525"/>
    <x v="1386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2.94999999999999"/>
    <n v="136.90909090909091"/>
    <x v="4"/>
    <s v="classical music"/>
    <x v="2526"/>
    <x v="1387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.125"/>
    <n v="57.535211267605632"/>
    <x v="4"/>
    <s v="classical music"/>
    <x v="2527"/>
    <x v="1079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.24974999999999"/>
    <n v="52.962839506172834"/>
    <x v="4"/>
    <s v="classical music"/>
    <x v="2528"/>
    <x v="1388"/>
    <d v="2015-08-20T03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.28333333333333"/>
    <n v="82.328947368421055"/>
    <x v="4"/>
    <s v="classical music"/>
    <x v="2529"/>
    <x v="277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666666666666"/>
    <x v="4"/>
    <s v="classical music"/>
    <x v="2530"/>
    <x v="1166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.4"/>
    <n v="74.06557377049181"/>
    <x v="4"/>
    <s v="classical music"/>
    <x v="2531"/>
    <x v="764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.125"/>
    <n v="84.083333333333329"/>
    <x v="4"/>
    <s v="classical music"/>
    <x v="2532"/>
    <x v="221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0.66666666666667"/>
    <n v="61.029411764705884"/>
    <x v="4"/>
    <s v="classical music"/>
    <x v="2533"/>
    <x v="285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1389"/>
    <d v="2009-12-31T22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3.77499999999999"/>
    <n v="266.08974358974359"/>
    <x v="4"/>
    <s v="classical music"/>
    <x v="2535"/>
    <x v="317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5.99999999999999"/>
    <n v="7.25"/>
    <x v="4"/>
    <s v="classical music"/>
    <x v="2536"/>
    <x v="965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.00000000000001"/>
    <n v="100"/>
    <x v="4"/>
    <s v="classical music"/>
    <x v="2537"/>
    <x v="1390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.01761111111111"/>
    <n v="109.96308108108107"/>
    <x v="4"/>
    <s v="classical music"/>
    <x v="2538"/>
    <x v="1391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.25"/>
    <n v="169.91525423728814"/>
    <x v="4"/>
    <s v="classical music"/>
    <x v="2539"/>
    <x v="794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.4"/>
    <n v="95.740740740740748"/>
    <x v="4"/>
    <s v="classical music"/>
    <x v="2540"/>
    <x v="1392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.02857142857142"/>
    <n v="59.460317460317462"/>
    <x v="4"/>
    <s v="classical music"/>
    <x v="2541"/>
    <x v="1393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3.57142857142858"/>
    <n v="55.769230769230766"/>
    <x v="4"/>
    <s v="classical music"/>
    <x v="2542"/>
    <x v="898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.4"/>
    <n v="30.076923076923077"/>
    <x v="4"/>
    <s v="classical music"/>
    <x v="2543"/>
    <x v="1394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0.82"/>
    <n v="88.438596491228068"/>
    <x v="4"/>
    <s v="classical music"/>
    <x v="2544"/>
    <x v="1395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.3"/>
    <n v="64.032786885245898"/>
    <x v="4"/>
    <s v="classical music"/>
    <x v="2545"/>
    <x v="87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1.71428571428572"/>
    <n v="60.153846153846153"/>
    <x v="4"/>
    <s v="classical music"/>
    <x v="2546"/>
    <x v="671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19.85454545454546"/>
    <n v="49.194029850746269"/>
    <x v="4"/>
    <s v="classical music"/>
    <x v="2547"/>
    <x v="664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1.85"/>
    <n v="165.16216216216216"/>
    <x v="4"/>
    <s v="classical music"/>
    <x v="2548"/>
    <x v="1396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2.80254777070064"/>
    <n v="43.621621621621621"/>
    <x v="4"/>
    <s v="classical music"/>
    <x v="2549"/>
    <x v="1397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0.84615384615385"/>
    <n v="43.7"/>
    <x v="4"/>
    <s v="classical music"/>
    <x v="2550"/>
    <x v="382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2.73469387755102"/>
    <n v="67.419642857142861"/>
    <x v="4"/>
    <s v="classical music"/>
    <x v="2551"/>
    <x v="1226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6.5"/>
    <n v="177.5"/>
    <x v="4"/>
    <s v="classical music"/>
    <x v="2552"/>
    <x v="1398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5.53333333333333"/>
    <n v="38.883333333333333"/>
    <x v="4"/>
    <s v="classical music"/>
    <x v="2553"/>
    <x v="286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2.8"/>
    <n v="54.985074626865675"/>
    <x v="4"/>
    <s v="classical music"/>
    <x v="2554"/>
    <x v="107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.35"/>
    <n v="61.342857142857142"/>
    <x v="4"/>
    <s v="classical music"/>
    <x v="2555"/>
    <x v="707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5.50335570469798"/>
    <n v="23.117647058823529"/>
    <x v="4"/>
    <s v="classical music"/>
    <x v="2556"/>
    <x v="1399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.44444444444444"/>
    <n v="29.611111111111111"/>
    <x v="4"/>
    <s v="classical music"/>
    <x v="2557"/>
    <x v="254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8.88"/>
    <n v="75.611111111111114"/>
    <x v="4"/>
    <s v="classical music"/>
    <x v="2558"/>
    <x v="304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.25"/>
    <n v="35.6"/>
    <x v="4"/>
    <s v="classical music"/>
    <x v="2559"/>
    <x v="1400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.1"/>
    <n v="143"/>
    <x v="4"/>
    <s v="classical music"/>
    <x v="2560"/>
    <x v="935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1401"/>
    <d v="2015-10-13T04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0.75"/>
    <n v="25"/>
    <x v="7"/>
    <s v="food trucks"/>
    <x v="2562"/>
    <x v="140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461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1403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823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9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.26666666666666666"/>
    <n v="60"/>
    <x v="7"/>
    <s v="food trucks"/>
    <x v="2567"/>
    <x v="521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0.5"/>
    <n v="50"/>
    <x v="7"/>
    <s v="food trucks"/>
    <x v="2568"/>
    <x v="182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8"/>
    <n v="72.5"/>
    <x v="7"/>
    <s v="food trucks"/>
    <x v="2569"/>
    <x v="1035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0.84285714285714297"/>
    <n v="29.5"/>
    <x v="7"/>
    <s v="food trucks"/>
    <x v="2570"/>
    <x v="1404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.25"/>
    <n v="62.5"/>
    <x v="7"/>
    <s v="food trucks"/>
    <x v="2571"/>
    <x v="1405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554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601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1406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1407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757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451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381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.13849999999999998"/>
    <n v="23.083333333333332"/>
    <x v="7"/>
    <s v="food trucks"/>
    <x v="2579"/>
    <x v="323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0.6"/>
    <n v="25.5"/>
    <x v="7"/>
    <s v="food trucks"/>
    <x v="2580"/>
    <x v="136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0.6"/>
    <n v="48.18181818181818"/>
    <x v="7"/>
    <s v="food trucks"/>
    <x v="2581"/>
    <x v="1408"/>
    <d v="2015-11-16T08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1E-3"/>
    <n v="1"/>
    <x v="7"/>
    <s v="food trucks"/>
    <x v="2582"/>
    <x v="1409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0.5"/>
    <n v="1"/>
    <x v="7"/>
    <s v="food trucks"/>
    <x v="2583"/>
    <x v="611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512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.16666666666666669"/>
    <n v="50"/>
    <x v="7"/>
    <s v="food trucks"/>
    <x v="2585"/>
    <x v="1410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.16666666666666669"/>
    <n v="5"/>
    <x v="7"/>
    <s v="food trucks"/>
    <x v="2586"/>
    <x v="53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2"/>
    <n v="202.83333333333334"/>
    <x v="7"/>
    <s v="food trucks"/>
    <x v="2587"/>
    <x v="131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29"/>
    <n v="29.125"/>
    <x v="7"/>
    <s v="food trucks"/>
    <x v="2588"/>
    <x v="80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.01"/>
    <n v="5"/>
    <x v="7"/>
    <s v="food trucks"/>
    <x v="2589"/>
    <x v="767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489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2"/>
    <n v="13"/>
    <x v="7"/>
    <s v="food trucks"/>
    <x v="2591"/>
    <x v="747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.16666666666666669"/>
    <n v="50"/>
    <x v="7"/>
    <s v="food trucks"/>
    <x v="2592"/>
    <x v="40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56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E-3"/>
    <n v="1"/>
    <x v="7"/>
    <s v="food trucks"/>
    <x v="2594"/>
    <x v="3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.166666666666668"/>
    <n v="96.05263157894737"/>
    <x v="7"/>
    <s v="food trucks"/>
    <x v="2595"/>
    <x v="313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3.588571428571427"/>
    <n v="305.77777777777777"/>
    <x v="7"/>
    <s v="food trucks"/>
    <x v="2596"/>
    <x v="3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1"/>
    <n v="12.142857142857142"/>
    <x v="7"/>
    <s v="food trucks"/>
    <x v="2597"/>
    <x v="795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1428571428569"/>
    <x v="7"/>
    <s v="food trucks"/>
    <x v="2598"/>
    <x v="106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0.99546510341776351"/>
    <n v="18"/>
    <x v="7"/>
    <s v="food trucks"/>
    <x v="2599"/>
    <x v="567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4"/>
    <n v="115.53333333333333"/>
    <x v="7"/>
    <s v="food trucks"/>
    <x v="2600"/>
    <x v="1203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.4"/>
    <n v="21.900662251655628"/>
    <x v="2"/>
    <s v="space exploration"/>
    <x v="2601"/>
    <x v="141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.0916666666667"/>
    <n v="80.022494887525568"/>
    <x v="2"/>
    <s v="space exploration"/>
    <x v="2602"/>
    <x v="1009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.48571428571429"/>
    <n v="35.520000000000003"/>
    <x v="2"/>
    <s v="space exploration"/>
    <x v="2603"/>
    <x v="1412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.21799999999999"/>
    <n v="64.933333333333323"/>
    <x v="2"/>
    <s v="space exploration"/>
    <x v="2604"/>
    <x v="1413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.42157000000002"/>
    <n v="60.965703745743475"/>
    <x v="2"/>
    <s v="space exploration"/>
    <x v="2605"/>
    <x v="13"/>
    <d v="2016-06-17T04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.05454545454545"/>
    <n v="31.444155844155844"/>
    <x v="2"/>
    <s v="space exploration"/>
    <x v="2606"/>
    <x v="1414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7.7"/>
    <n v="81.949748743718587"/>
    <x v="2"/>
    <s v="space exploration"/>
    <x v="2607"/>
    <x v="295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3.92500000000001"/>
    <n v="58.92763157894737"/>
    <x v="2"/>
    <s v="space exploration"/>
    <x v="2608"/>
    <x v="172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3.80111428571428"/>
    <n v="157.29347633136095"/>
    <x v="2"/>
    <s v="space exploration"/>
    <x v="2609"/>
    <x v="65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.3251043268175"/>
    <n v="55.758509532062391"/>
    <x v="2"/>
    <s v="space exploration"/>
    <x v="2610"/>
    <x v="543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0.6363636363635"/>
    <n v="83.802893802893806"/>
    <x v="2"/>
    <s v="space exploration"/>
    <x v="2611"/>
    <x v="949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1.76130000000001"/>
    <n v="58.422210884353746"/>
    <x v="2"/>
    <s v="space exploration"/>
    <x v="2612"/>
    <x v="1415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.01333333333334"/>
    <n v="270.57142857142856"/>
    <x v="2"/>
    <s v="space exploration"/>
    <x v="2613"/>
    <x v="1416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672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69.76511744127936"/>
    <n v="47.180555555555557"/>
    <x v="2"/>
    <s v="space exploration"/>
    <x v="2615"/>
    <x v="863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4.53400000000001"/>
    <n v="120.30882352941177"/>
    <x v="2"/>
    <s v="space exploration"/>
    <x v="2616"/>
    <x v="344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7.6"/>
    <n v="27.59748427672956"/>
    <x v="2"/>
    <s v="space exploration"/>
    <x v="2617"/>
    <x v="1354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.38666666666667"/>
    <n v="205.2987012987013"/>
    <x v="2"/>
    <s v="space exploration"/>
    <x v="2618"/>
    <x v="1283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.39999999999998"/>
    <n v="35.547169811320757"/>
    <x v="2"/>
    <s v="space exploration"/>
    <x v="2619"/>
    <x v="585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3.65230769230772"/>
    <n v="74.639488409272587"/>
    <x v="2"/>
    <s v="space exploration"/>
    <x v="2620"/>
    <x v="1417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5.88"/>
    <n v="47.058064516129029"/>
    <x v="2"/>
    <s v="space exploration"/>
    <x v="2621"/>
    <x v="148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.184"/>
    <n v="26.591351351351353"/>
    <x v="2"/>
    <s v="space exploration"/>
    <x v="2622"/>
    <x v="296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3.99999999999999"/>
    <n v="36.774193548387096"/>
    <x v="2"/>
    <s v="space exploration"/>
    <x v="2623"/>
    <x v="48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.4206249999997"/>
    <n v="31.820544982698959"/>
    <x v="2"/>
    <s v="space exploration"/>
    <x v="2624"/>
    <x v="340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76923076923077"/>
    <x v="2"/>
    <s v="space exploration"/>
    <x v="2625"/>
    <x v="1418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.00000000000001"/>
    <n v="56"/>
    <x v="2"/>
    <s v="space exploration"/>
    <x v="2626"/>
    <x v="685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6.66666666666663"/>
    <n v="21.555555555555557"/>
    <x v="2"/>
    <s v="space exploration"/>
    <x v="2627"/>
    <x v="165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.36948748510132"/>
    <n v="44.095238095238095"/>
    <x v="2"/>
    <s v="space exploration"/>
    <x v="2628"/>
    <x v="1387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7.74000000000001"/>
    <n v="63.87"/>
    <x v="2"/>
    <s v="space exploration"/>
    <x v="2629"/>
    <x v="528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7.9"/>
    <n v="38.987654320987652"/>
    <x v="2"/>
    <s v="space exploration"/>
    <x v="2630"/>
    <x v="993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4.66525000000001"/>
    <n v="80.185489510489504"/>
    <x v="2"/>
    <s v="space exploration"/>
    <x v="2631"/>
    <x v="712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.00934579439252"/>
    <n v="34.904761904761905"/>
    <x v="2"/>
    <s v="space exploration"/>
    <x v="2632"/>
    <x v="1419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4.62"/>
    <n v="89.100502512562812"/>
    <x v="2"/>
    <s v="space exploration"/>
    <x v="2633"/>
    <x v="600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.02150537634409"/>
    <n v="39.44"/>
    <x v="2"/>
    <s v="space exploration"/>
    <x v="2634"/>
    <x v="210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047619047619"/>
    <x v="2"/>
    <s v="space exploration"/>
    <x v="2635"/>
    <x v="394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.3"/>
    <n v="37.46"/>
    <x v="2"/>
    <s v="space exploration"/>
    <x v="2636"/>
    <x v="552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.2"/>
    <n v="31.96153846153846"/>
    <x v="2"/>
    <s v="space exploration"/>
    <x v="2637"/>
    <x v="564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1.72910662824208"/>
    <n v="25.214285714285715"/>
    <x v="2"/>
    <s v="space exploration"/>
    <x v="2638"/>
    <x v="22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40816326530612"/>
    <x v="2"/>
    <s v="space exploration"/>
    <x v="2639"/>
    <x v="390"/>
    <d v="2015-02-19T12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5.66666666666666"/>
    <n v="45.94202898550725"/>
    <x v="2"/>
    <s v="space exploration"/>
    <x v="2640"/>
    <x v="1247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1150"/>
    <d v="2014-09-15T12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889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3.559730999999999"/>
    <n v="223.58248500999335"/>
    <x v="2"/>
    <s v="space exploration"/>
    <x v="2643"/>
    <x v="296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29999999999999"/>
    <n v="39.480769230769234"/>
    <x v="2"/>
    <s v="space exploration"/>
    <x v="2644"/>
    <x v="1109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0.5"/>
    <n v="91.304347826086953"/>
    <x v="2"/>
    <s v="space exploration"/>
    <x v="2645"/>
    <x v="786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40000000004"/>
    <n v="78.666205607476627"/>
    <x v="2"/>
    <s v="space exploration"/>
    <x v="2646"/>
    <x v="1420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"/>
    <n v="12"/>
    <x v="2"/>
    <s v="space exploration"/>
    <x v="2647"/>
    <x v="20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0.88333333333333341"/>
    <n v="17.666666666666668"/>
    <x v="2"/>
    <s v="space exploration"/>
    <x v="2648"/>
    <x v="1421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1E-2"/>
    <n v="41.333333333333336"/>
    <x v="2"/>
    <s v="space exploration"/>
    <x v="2649"/>
    <x v="20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0.59666666666666668"/>
    <n v="71.599999999999994"/>
    <x v="2"/>
    <s v="space exploration"/>
    <x v="2650"/>
    <x v="676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5"/>
    <n v="307.8235294117647"/>
    <x v="2"/>
    <s v="space exploration"/>
    <x v="2651"/>
    <x v="4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0.88500000000000001"/>
    <n v="80.454545454545453"/>
    <x v="2"/>
    <s v="space exploration"/>
    <x v="2652"/>
    <x v="1387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1.52156862745098"/>
    <n v="83.942857142857136"/>
    <x v="2"/>
    <s v="space exploration"/>
    <x v="2653"/>
    <x v="846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2"/>
    <n v="8.5"/>
    <x v="2"/>
    <s v="space exploration"/>
    <x v="2654"/>
    <x v="496"/>
    <d v="2015-04-21T05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.033333333333335"/>
    <n v="73.372093023255815"/>
    <x v="2"/>
    <s v="space exploration"/>
    <x v="2655"/>
    <x v="1299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.436666666666667"/>
    <n v="112.86184210526316"/>
    <x v="2"/>
    <s v="space exploration"/>
    <x v="2656"/>
    <x v="172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8.737933333333334"/>
    <n v="95.277627118644077"/>
    <x v="2"/>
    <s v="space exploration"/>
    <x v="2657"/>
    <x v="1422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6E-2"/>
    <n v="22.75"/>
    <x v="2"/>
    <s v="space exploration"/>
    <x v="2658"/>
    <x v="1422"/>
    <d v="2016-07-30T13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1"/>
    <n v="133.30000000000001"/>
    <x v="2"/>
    <s v="space exploration"/>
    <x v="2659"/>
    <x v="7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000000000000001E-2"/>
    <n v="3.8"/>
    <x v="2"/>
    <s v="space exploration"/>
    <x v="2660"/>
    <x v="426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2.89999999999999"/>
    <n v="85.75"/>
    <x v="2"/>
    <s v="makerspaces"/>
    <x v="2661"/>
    <x v="1423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6.80000000000001"/>
    <n v="267"/>
    <x v="2"/>
    <s v="makerspaces"/>
    <x v="2662"/>
    <x v="31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4.59625"/>
    <n v="373.55803571428572"/>
    <x v="2"/>
    <s v="makerspaces"/>
    <x v="2663"/>
    <x v="1424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.42857142857143"/>
    <n v="174.03846153846155"/>
    <x v="2"/>
    <s v="makerspaces"/>
    <x v="2664"/>
    <x v="953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.14285714285715"/>
    <n v="93.695652173913047"/>
    <x v="2"/>
    <s v="makerspaces"/>
    <x v="2665"/>
    <x v="503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.29509999999999"/>
    <n v="77.327718446601949"/>
    <x v="2"/>
    <s v="makerspaces"/>
    <x v="2666"/>
    <x v="1425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0.66666666666667"/>
    <n v="92.222222222222229"/>
    <x v="2"/>
    <s v="makerspaces"/>
    <x v="2667"/>
    <x v="474"/>
    <d v="2016-02-10T14:13:36"/>
  </r>
  <r>
    <n v="2668"/>
    <s v="UOttawa Makermobile"/>
    <s v="Creativity on the go! |_x000d_CrÃ©ativitÃ© en mouvement !"/>
    <n v="1000"/>
    <n v="1707"/>
    <x v="0"/>
    <s v="CA"/>
    <s v="CAD"/>
    <n v="1447079520"/>
    <x v="2668"/>
    <b v="0"/>
    <n v="28"/>
    <b v="1"/>
    <s v="technology/makerspaces"/>
    <n v="170.70000000000002"/>
    <n v="60.964285714285715"/>
    <x v="2"/>
    <s v="makerspaces"/>
    <x v="2668"/>
    <x v="375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.125"/>
    <n v="91"/>
    <x v="2"/>
    <s v="makerspaces"/>
    <x v="2669"/>
    <x v="810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1"/>
    <n v="41.583333333333336"/>
    <x v="2"/>
    <s v="makerspaces"/>
    <x v="2670"/>
    <x v="86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.343999999999999"/>
    <n v="33.761904761904759"/>
    <x v="2"/>
    <s v="makerspaces"/>
    <x v="2671"/>
    <x v="652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.19"/>
    <n v="70.61702127659575"/>
    <x v="2"/>
    <s v="makerspaces"/>
    <x v="2672"/>
    <x v="1147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7.58"/>
    <n v="167.15151515151516"/>
    <x v="2"/>
    <s v="makerspaces"/>
    <x v="2673"/>
    <x v="1127"/>
    <d v="2014-10-29T14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2.839999999999996"/>
    <n v="128.61988304093566"/>
    <x v="2"/>
    <s v="makerspaces"/>
    <x v="2674"/>
    <x v="882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1"/>
    <n v="65.41379310344827"/>
    <x v="2"/>
    <s v="makerspaces"/>
    <x v="2675"/>
    <x v="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.38095238095238"/>
    <n v="117.55555555555556"/>
    <x v="2"/>
    <s v="makerspaces"/>
    <x v="2676"/>
    <x v="203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7.512820512820511"/>
    <n v="126.48148148148148"/>
    <x v="2"/>
    <s v="makerspaces"/>
    <x v="2677"/>
    <x v="835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E-2"/>
    <n v="550"/>
    <x v="2"/>
    <s v="makerspaces"/>
    <x v="2678"/>
    <x v="1051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.33"/>
    <n v="44"/>
    <x v="2"/>
    <s v="makerspaces"/>
    <x v="2679"/>
    <x v="47"/>
    <d v="2015-02-27T16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0.86250000000000004"/>
    <n v="69"/>
    <x v="2"/>
    <s v="makerspaces"/>
    <x v="2680"/>
    <x v="1426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0.6875"/>
    <n v="27.5"/>
    <x v="7"/>
    <s v="food trucks"/>
    <x v="2681"/>
    <x v="1427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.299999999999997"/>
    <n v="84.9"/>
    <x v="7"/>
    <s v="food trucks"/>
    <x v="2682"/>
    <x v="46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.24"/>
    <n v="12"/>
    <x v="7"/>
    <s v="food trucks"/>
    <x v="2683"/>
    <x v="880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8"/>
    <n v="200"/>
    <x v="7"/>
    <s v="food trucks"/>
    <x v="2684"/>
    <x v="1152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.02"/>
    <n v="10"/>
    <x v="7"/>
    <s v="food trucks"/>
    <x v="2685"/>
    <x v="779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1049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871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.14799999999999999"/>
    <n v="5.2857142857142856"/>
    <x v="7"/>
    <s v="food trucks"/>
    <x v="2688"/>
    <x v="142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3"/>
    <n v="1"/>
    <x v="7"/>
    <s v="food trucks"/>
    <x v="2689"/>
    <x v="1422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0.7325"/>
    <n v="72.762711864406782"/>
    <x v="7"/>
    <s v="food trucks"/>
    <x v="2690"/>
    <x v="145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2E-2"/>
    <n v="17.5"/>
    <x v="7"/>
    <s v="food trucks"/>
    <x v="2691"/>
    <x v="56"/>
    <d v="2015-05-10T09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x v="2692"/>
    <b v="0"/>
    <n v="1"/>
    <b v="0"/>
    <s v="food/food trucks"/>
    <n v="0.7142857142857143"/>
    <n v="25"/>
    <x v="7"/>
    <s v="food trucks"/>
    <x v="2692"/>
    <x v="298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0.8"/>
    <n v="13.333333333333334"/>
    <x v="7"/>
    <s v="food trucks"/>
    <x v="2693"/>
    <x v="1140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3"/>
    <n v="1"/>
    <x v="7"/>
    <s v="food trucks"/>
    <x v="2694"/>
    <x v="21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.47333333333333333"/>
    <n v="23.666666666666668"/>
    <x v="7"/>
    <s v="food trucks"/>
    <x v="2695"/>
    <x v="1228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"/>
    <n v="89.21052631578948"/>
    <x v="7"/>
    <s v="food trucks"/>
    <x v="2696"/>
    <x v="1038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.35217391304348"/>
    <n v="116.55769230769231"/>
    <x v="7"/>
    <s v="food trucks"/>
    <x v="2697"/>
    <x v="134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.325125"/>
    <n v="13.005000000000001"/>
    <x v="7"/>
    <s v="food trucks"/>
    <x v="2698"/>
    <x v="1429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601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0.7000700070007001"/>
    <n v="17.5"/>
    <x v="7"/>
    <s v="food trucks"/>
    <x v="2700"/>
    <x v="1258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.176470588235297"/>
    <n v="34.130434782608695"/>
    <x v="1"/>
    <s v="spaces"/>
    <x v="2701"/>
    <x v="1117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.410000000000004"/>
    <n v="132.34615384615384"/>
    <x v="1"/>
    <s v="spaces"/>
    <x v="2702"/>
    <x v="1303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3.75000000000001"/>
    <n v="922.22222222222217"/>
    <x v="1"/>
    <s v="spaces"/>
    <x v="2703"/>
    <x v="1039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1"/>
    <n v="163.57142857142858"/>
    <x v="1"/>
    <s v="spaces"/>
    <x v="2704"/>
    <x v="1430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0.539393939393939"/>
    <n v="217.375"/>
    <x v="1"/>
    <s v="spaces"/>
    <x v="2705"/>
    <x v="1284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.29714285714284"/>
    <n v="149.44486692015209"/>
    <x v="1"/>
    <s v="spaces"/>
    <x v="2706"/>
    <x v="177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0.84462500000001"/>
    <n v="71.237487309644663"/>
    <x v="1"/>
    <s v="spaces"/>
    <x v="2707"/>
    <x v="1431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.21535"/>
    <n v="44.464318398474738"/>
    <x v="1"/>
    <s v="spaces"/>
    <x v="2708"/>
    <x v="1432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1.60599999999999"/>
    <n v="164.94480519480518"/>
    <x v="1"/>
    <s v="spaces"/>
    <x v="2709"/>
    <x v="210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3.90035000000003"/>
    <n v="84.871516544117654"/>
    <x v="1"/>
    <s v="spaces"/>
    <x v="2710"/>
    <x v="3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0.7161125319693"/>
    <n v="53.945205479452056"/>
    <x v="1"/>
    <s v="spaces"/>
    <x v="2711"/>
    <x v="10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.38181818181818"/>
    <n v="50.531468531468533"/>
    <x v="1"/>
    <s v="spaces"/>
    <x v="2712"/>
    <x v="1433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.24133333333334"/>
    <n v="108.00140845070422"/>
    <x v="1"/>
    <s v="spaces"/>
    <x v="2713"/>
    <x v="1337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.35599999999999"/>
    <n v="95.373770491803285"/>
    <x v="1"/>
    <s v="spaces"/>
    <x v="2714"/>
    <x v="143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4.62241666666665"/>
    <n v="57.631016333938291"/>
    <x v="1"/>
    <s v="spaces"/>
    <x v="2715"/>
    <x v="940"/>
    <d v="2016-02-21T01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x v="2716"/>
    <b v="1"/>
    <n v="187"/>
    <b v="1"/>
    <s v="theater/spaces"/>
    <n v="119.98010000000001"/>
    <n v="64.160481283422456"/>
    <x v="1"/>
    <s v="spaces"/>
    <x v="2716"/>
    <x v="185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.10400000000001"/>
    <n v="92.387692307692305"/>
    <x v="1"/>
    <s v="spaces"/>
    <x v="2717"/>
    <x v="343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3.58333333333334"/>
    <n v="125.97972972972973"/>
    <x v="1"/>
    <s v="spaces"/>
    <x v="2718"/>
    <x v="1280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8.83333333333334"/>
    <n v="94.637681159420296"/>
    <x v="1"/>
    <s v="spaces"/>
    <x v="2719"/>
    <x v="807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.12400000000001"/>
    <n v="170.69942196531792"/>
    <x v="1"/>
    <s v="spaces"/>
    <x v="2720"/>
    <x v="1349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2081784386616"/>
    <x v="2"/>
    <s v="hardware"/>
    <x v="2721"/>
    <x v="1435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2.54"/>
    <n v="68.254054054054052"/>
    <x v="2"/>
    <s v="hardware"/>
    <x v="2722"/>
    <x v="949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.05000000000001"/>
    <n v="95.48863636363636"/>
    <x v="2"/>
    <s v="hardware"/>
    <x v="2723"/>
    <x v="727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6.87520259319291"/>
    <n v="7.1902649656526005"/>
    <x v="2"/>
    <s v="hardware"/>
    <x v="2724"/>
    <x v="541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4.54249999999999"/>
    <n v="511.65486725663715"/>
    <x v="2"/>
    <s v="hardware"/>
    <x v="2725"/>
    <x v="1277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5.745"/>
    <n v="261.74504950495049"/>
    <x v="2"/>
    <s v="hardware"/>
    <x v="2726"/>
    <x v="680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.21000000000004"/>
    <n v="69.760961810466767"/>
    <x v="2"/>
    <s v="hardware"/>
    <x v="2727"/>
    <x v="530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1.82666666666668"/>
    <n v="77.229591836734699"/>
    <x v="2"/>
    <s v="hardware"/>
    <x v="2728"/>
    <x v="53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.44"/>
    <n v="340.56521739130437"/>
    <x v="2"/>
    <s v="hardware"/>
    <x v="2729"/>
    <x v="1125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.29262962962963"/>
    <n v="67.417903225806455"/>
    <x v="2"/>
    <s v="hardware"/>
    <x v="2730"/>
    <x v="1239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.30333333333333"/>
    <n v="845.70270270270271"/>
    <x v="2"/>
    <s v="hardware"/>
    <x v="2731"/>
    <x v="1436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.25000000000001"/>
    <n v="97.191780821917803"/>
    <x v="2"/>
    <s v="hardware"/>
    <x v="2732"/>
    <x v="1056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7.538"/>
    <n v="451.84033613445376"/>
    <x v="2"/>
    <s v="hardware"/>
    <x v="2733"/>
    <x v="80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871165644173"/>
    <x v="2"/>
    <s v="hardware"/>
    <x v="2734"/>
    <x v="948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.13466666666682"/>
    <n v="21.640147492625371"/>
    <x v="2"/>
    <s v="hardware"/>
    <x v="2735"/>
    <x v="1437"/>
    <d v="2013-03-13T12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x v="2736"/>
    <b v="0"/>
    <n v="58"/>
    <b v="1"/>
    <s v="technology/hardware"/>
    <n v="122.9"/>
    <n v="169.51724137931035"/>
    <x v="2"/>
    <s v="hardware"/>
    <x v="2736"/>
    <x v="853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.0608"/>
    <n v="161.88210526315791"/>
    <x v="2"/>
    <s v="hardware"/>
    <x v="2737"/>
    <x v="1438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7.94"/>
    <n v="493.13333333333333"/>
    <x v="2"/>
    <s v="hardware"/>
    <x v="2738"/>
    <x v="1439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.09090909090907"/>
    <n v="22.120418848167539"/>
    <x v="2"/>
    <s v="hardware"/>
    <x v="2739"/>
    <x v="52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.33333333333334"/>
    <n v="18.235294117647058"/>
    <x v="2"/>
    <s v="hardware"/>
    <x v="2740"/>
    <x v="549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.43750000000000006"/>
    <n v="8.75"/>
    <x v="3"/>
    <s v="children's books"/>
    <x v="2741"/>
    <x v="178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.24"/>
    <n v="40.611111111111114"/>
    <x v="3"/>
    <s v="children's books"/>
    <x v="2742"/>
    <x v="1440"/>
    <d v="2012-05-15T09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491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5"/>
    <n v="37.954545454545453"/>
    <x v="3"/>
    <s v="children's books"/>
    <x v="2744"/>
    <x v="1441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1.887499999999999"/>
    <n v="35.734693877551024"/>
    <x v="3"/>
    <s v="children's books"/>
    <x v="2745"/>
    <x v="1442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6.700000000000003"/>
    <n v="42.157894736842103"/>
    <x v="3"/>
    <s v="children's books"/>
    <x v="2746"/>
    <x v="459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.000000000000004"/>
    <n v="35"/>
    <x v="3"/>
    <s v="children's books"/>
    <x v="2747"/>
    <x v="1442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"/>
    <n v="13.25"/>
    <x v="3"/>
    <s v="children's books"/>
    <x v="2748"/>
    <x v="516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"/>
    <n v="55"/>
    <x v="3"/>
    <s v="children's books"/>
    <x v="2749"/>
    <x v="35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333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1443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.458333333333332"/>
    <n v="39.285714285714285"/>
    <x v="3"/>
    <s v="children's books"/>
    <x v="2752"/>
    <x v="1444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1445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372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33333333333332"/>
    <x v="3"/>
    <s v="children's books"/>
    <x v="2755"/>
    <x v="161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.48"/>
    <n v="31.757575757575758"/>
    <x v="3"/>
    <s v="children's books"/>
    <x v="2756"/>
    <x v="435"/>
    <d v="2014-01-11T13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0.66666666666666674"/>
    <n v="5"/>
    <x v="3"/>
    <s v="children's books"/>
    <x v="2757"/>
    <x v="1306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1.700000000000001"/>
    <n v="39"/>
    <x v="3"/>
    <s v="children's books"/>
    <x v="2758"/>
    <x v="564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0.5"/>
    <n v="52.5"/>
    <x v="3"/>
    <s v="children's books"/>
    <x v="2759"/>
    <x v="993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1446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0.72"/>
    <n v="9"/>
    <x v="3"/>
    <s v="children's books"/>
    <x v="2761"/>
    <x v="593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0.76923076923076927"/>
    <n v="25"/>
    <x v="3"/>
    <s v="children's books"/>
    <x v="2762"/>
    <x v="665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.22842639593908631"/>
    <n v="30"/>
    <x v="3"/>
    <s v="children's books"/>
    <x v="2763"/>
    <x v="1361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"/>
    <n v="11.25"/>
    <x v="3"/>
    <s v="children's books"/>
    <x v="2764"/>
    <x v="1440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723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644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0.85000000000000009"/>
    <n v="11.333333333333334"/>
    <x v="3"/>
    <s v="children's books"/>
    <x v="2767"/>
    <x v="954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.314285714285715"/>
    <n v="29.470588235294116"/>
    <x v="3"/>
    <s v="children's books"/>
    <x v="2768"/>
    <x v="250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.25"/>
    <n v="1"/>
    <x v="3"/>
    <s v="children's books"/>
    <x v="2769"/>
    <x v="356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.411249999999999"/>
    <n v="63.098484848484851"/>
    <x v="3"/>
    <s v="children's books"/>
    <x v="2770"/>
    <x v="1447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1369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1448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.18867924528301888"/>
    <n v="1"/>
    <x v="3"/>
    <s v="children's books"/>
    <x v="2773"/>
    <x v="53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.249999999999998"/>
    <n v="43.846153846153847"/>
    <x v="3"/>
    <s v="children's books"/>
    <x v="2774"/>
    <x v="60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628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4"/>
    <n v="45.972222222222221"/>
    <x v="3"/>
    <s v="children's books"/>
    <x v="2776"/>
    <x v="211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.33333333333333337"/>
    <n v="10"/>
    <x v="3"/>
    <s v="children's books"/>
    <x v="2777"/>
    <x v="954"/>
    <d v="2015-07-17T08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5.545454545454543"/>
    <n v="93.666666666666671"/>
    <x v="3"/>
    <s v="children's books"/>
    <x v="2778"/>
    <x v="1305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"/>
    <n v="53"/>
    <x v="3"/>
    <s v="children's books"/>
    <x v="2779"/>
    <x v="511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1109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.28"/>
    <n v="47"/>
    <x v="1"/>
    <s v="plays"/>
    <x v="2781"/>
    <x v="982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66666666666671"/>
    <x v="1"/>
    <s v="plays"/>
    <x v="2782"/>
    <x v="1133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4.5"/>
    <n v="18.770491803278688"/>
    <x v="1"/>
    <s v="plays"/>
    <x v="2783"/>
    <x v="1247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1111111111114"/>
    <x v="1"/>
    <s v="plays"/>
    <x v="2784"/>
    <x v="1449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4.67999999999999"/>
    <n v="36.859154929577464"/>
    <x v="1"/>
    <s v="plays"/>
    <x v="2785"/>
    <x v="862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7.83999999999999"/>
    <n v="39.810810810810814"/>
    <x v="1"/>
    <s v="plays"/>
    <x v="2786"/>
    <x v="57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19.7"/>
    <n v="31.5"/>
    <x v="1"/>
    <s v="plays"/>
    <x v="2787"/>
    <x v="14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2.49999999999999"/>
    <n v="102.5"/>
    <x v="1"/>
    <s v="plays"/>
    <x v="2788"/>
    <x v="1450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.16666666666667"/>
    <n v="126.45833333333333"/>
    <x v="1"/>
    <s v="plays"/>
    <x v="2789"/>
    <x v="1451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.33333333333333"/>
    <n v="47.878787878787875"/>
    <x v="1"/>
    <s v="plays"/>
    <x v="2790"/>
    <x v="805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2.49999999999999"/>
    <n v="73.214285714285708"/>
    <x v="1"/>
    <s v="plays"/>
    <x v="2791"/>
    <x v="386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7.60000000000001"/>
    <n v="89.666666666666671"/>
    <x v="1"/>
    <s v="plays"/>
    <x v="2792"/>
    <x v="1452"/>
    <d v="2015-08-11T21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x v="2793"/>
    <b v="0"/>
    <n v="73"/>
    <b v="1"/>
    <s v="theater/plays"/>
    <n v="110.5675"/>
    <n v="151.4623287671233"/>
    <x v="1"/>
    <s v="plays"/>
    <x v="2793"/>
    <x v="145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1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.28571428571429"/>
    <n v="36.5"/>
    <x v="1"/>
    <s v="plays"/>
    <x v="2795"/>
    <x v="10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5.5"/>
    <n v="44"/>
    <x v="1"/>
    <s v="plays"/>
    <x v="2796"/>
    <x v="1410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2.64512500000001"/>
    <n v="87.357553191489373"/>
    <x v="1"/>
    <s v="plays"/>
    <x v="2797"/>
    <x v="1454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.4"/>
    <n v="36.474820143884891"/>
    <x v="1"/>
    <s v="plays"/>
    <x v="2798"/>
    <x v="1455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6.6348"/>
    <n v="44.859538461538463"/>
    <x v="1"/>
    <s v="plays"/>
    <x v="2799"/>
    <x v="301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03225806451616"/>
    <x v="1"/>
    <s v="plays"/>
    <x v="2800"/>
    <x v="505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.20000000000002"/>
    <n v="51.230769230769234"/>
    <x v="1"/>
    <s v="plays"/>
    <x v="2801"/>
    <x v="158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1.83333333333333"/>
    <n v="33.944444444444443"/>
    <x v="1"/>
    <s v="plays"/>
    <x v="2802"/>
    <x v="460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7.95"/>
    <n v="90.744680851063833"/>
    <x v="1"/>
    <s v="plays"/>
    <x v="2803"/>
    <x v="571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4.99999999999999"/>
    <n v="50"/>
    <x v="1"/>
    <s v="plays"/>
    <x v="2804"/>
    <x v="1456"/>
    <d v="2014-09-29T02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x v="2805"/>
    <b v="0"/>
    <n v="18"/>
    <b v="1"/>
    <s v="theater/plays"/>
    <n v="110.00000000000001"/>
    <n v="24.444444444444443"/>
    <x v="1"/>
    <s v="plays"/>
    <x v="2805"/>
    <x v="1042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.1"/>
    <n v="44.25"/>
    <x v="1"/>
    <s v="plays"/>
    <x v="2806"/>
    <x v="773"/>
    <d v="2015-08-05T03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41935483870961"/>
    <x v="1"/>
    <s v="plays"/>
    <x v="2807"/>
    <x v="871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.24444444444444"/>
    <n v="65.376811594202906"/>
    <x v="1"/>
    <s v="plays"/>
    <x v="2808"/>
    <x v="764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.4"/>
    <n v="121.9047619047619"/>
    <x v="1"/>
    <s v="plays"/>
    <x v="2809"/>
    <x v="947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.2"/>
    <n v="47.456140350877192"/>
    <x v="1"/>
    <s v="plays"/>
    <x v="2810"/>
    <x v="406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.27"/>
    <n v="92.842592592592595"/>
    <x v="1"/>
    <s v="plays"/>
    <x v="2811"/>
    <x v="1428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.3"/>
    <n v="68.253012048192772"/>
    <x v="1"/>
    <s v="plays"/>
    <x v="2812"/>
    <x v="1457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7.57571428571428"/>
    <n v="37.209583333333335"/>
    <x v="1"/>
    <s v="plays"/>
    <x v="2813"/>
    <x v="140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7.73333333333332"/>
    <n v="25.25"/>
    <x v="1"/>
    <s v="plays"/>
    <x v="2814"/>
    <x v="1247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4285714285715"/>
    <x v="1"/>
    <s v="plays"/>
    <x v="2815"/>
    <x v="138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1.56666666666666"/>
    <n v="25.130177514792898"/>
    <x v="1"/>
    <s v="plays"/>
    <x v="2816"/>
    <x v="495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36363636363637"/>
    <x v="1"/>
    <s v="plays"/>
    <x v="2817"/>
    <x v="184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.03"/>
    <n v="103.95098039215686"/>
    <x v="1"/>
    <s v="plays"/>
    <x v="2818"/>
    <x v="629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4.80000000000001"/>
    <n v="50.384615384615387"/>
    <x v="1"/>
    <s v="plays"/>
    <x v="2819"/>
    <x v="1002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979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1428571428573"/>
    <x v="1"/>
    <s v="plays"/>
    <x v="2821"/>
    <x v="146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29787234042556"/>
    <x v="1"/>
    <s v="plays"/>
    <x v="2822"/>
    <x v="757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571428571428577"/>
    <x v="1"/>
    <s v="plays"/>
    <x v="2823"/>
    <x v="1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6.92307692307693"/>
    <n v="50.666666666666664"/>
    <x v="1"/>
    <s v="plays"/>
    <x v="2824"/>
    <x v="211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.33333333333334"/>
    <n v="60.784313725490193"/>
    <x v="1"/>
    <s v="plays"/>
    <x v="2825"/>
    <x v="1008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7.74999999999999"/>
    <n v="113.42105263157895"/>
    <x v="1"/>
    <s v="plays"/>
    <x v="2826"/>
    <x v="152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.24999999999999"/>
    <n v="104.56521739130434"/>
    <x v="1"/>
    <s v="plays"/>
    <x v="2827"/>
    <x v="1419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.37894736842105"/>
    <n v="98.30927835051547"/>
    <x v="1"/>
    <s v="plays"/>
    <x v="2828"/>
    <x v="145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6.52"/>
    <n v="35.039473684210527"/>
    <x v="1"/>
    <s v="plays"/>
    <x v="2829"/>
    <x v="1356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2727272727275"/>
    <x v="1"/>
    <s v="plays"/>
    <x v="2830"/>
    <x v="1459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0.66666666666667"/>
    <n v="63.846153846153847"/>
    <x v="1"/>
    <s v="plays"/>
    <x v="2831"/>
    <x v="152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4.71959999999999"/>
    <n v="30.189368421052631"/>
    <x v="1"/>
    <s v="plays"/>
    <x v="2832"/>
    <x v="137"/>
    <d v="2014-11-23T14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.25925925925925"/>
    <n v="83.51428571428572"/>
    <x v="1"/>
    <s v="plays"/>
    <x v="2833"/>
    <x v="482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1904761904759"/>
    <x v="1"/>
    <s v="plays"/>
    <x v="2834"/>
    <x v="611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.09899999999999"/>
    <n v="20.118172043010752"/>
    <x v="1"/>
    <s v="plays"/>
    <x v="2835"/>
    <x v="953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7.77777777777777"/>
    <n v="44.090909090909093"/>
    <x v="1"/>
    <s v="plays"/>
    <x v="2836"/>
    <x v="74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6190476190474"/>
    <x v="1"/>
    <s v="plays"/>
    <x v="2837"/>
    <x v="513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.24999999999999"/>
    <n v="44.537037037037038"/>
    <x v="1"/>
    <s v="plays"/>
    <x v="2838"/>
    <x v="29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.42857142857143"/>
    <n v="125.80645161290323"/>
    <x v="1"/>
    <s v="plays"/>
    <x v="2839"/>
    <x v="1460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696969696969695"/>
    <x v="1"/>
    <s v="plays"/>
    <x v="2840"/>
    <x v="757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83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1461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458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1"/>
    <n v="30"/>
    <x v="1"/>
    <s v="plays"/>
    <x v="2844"/>
    <x v="121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1.546666666666667"/>
    <n v="60.666666666666664"/>
    <x v="1"/>
    <s v="plays"/>
    <x v="2845"/>
    <x v="1247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528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863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.2"/>
    <n v="23.333333333333332"/>
    <x v="1"/>
    <s v="plays"/>
    <x v="2848"/>
    <x v="841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863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000000000002"/>
    <n v="23.923076923076923"/>
    <x v="1"/>
    <s v="plays"/>
    <x v="2850"/>
    <x v="1382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1003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"/>
    <n v="15.833333333333334"/>
    <x v="1"/>
    <s v="plays"/>
    <x v="2852"/>
    <x v="879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768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1.699999999999996"/>
    <n v="29.785714285714285"/>
    <x v="1"/>
    <s v="plays"/>
    <x v="2854"/>
    <x v="309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337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3"/>
    <n v="24.333333333333332"/>
    <x v="1"/>
    <s v="plays"/>
    <x v="2856"/>
    <x v="191"/>
    <d v="2015-08-08T13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x v="2857"/>
    <b v="0"/>
    <n v="15"/>
    <b v="0"/>
    <s v="theater/plays"/>
    <n v="19.736842105263158"/>
    <n v="500"/>
    <x v="1"/>
    <s v="plays"/>
    <x v="2857"/>
    <x v="582"/>
    <d v="2017-02-20T10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1336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"/>
    <n v="35"/>
    <x v="1"/>
    <s v="plays"/>
    <x v="2859"/>
    <x v="1462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"/>
    <n v="29.555555555555557"/>
    <x v="1"/>
    <s v="plays"/>
    <x v="2860"/>
    <x v="754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66666666666668"/>
    <x v="1"/>
    <s v="plays"/>
    <x v="2861"/>
    <x v="77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.43307086614173229"/>
    <n v="18.333333333333332"/>
    <x v="1"/>
    <s v="plays"/>
    <x v="2862"/>
    <x v="1461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.04"/>
    <n v="20"/>
    <x v="1"/>
    <s v="plays"/>
    <x v="2863"/>
    <x v="524"/>
    <d v="2014-09-09T08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"/>
    <n v="13.333333333333334"/>
    <x v="1"/>
    <s v="plays"/>
    <x v="2864"/>
    <x v="95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7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0.89999999999999991"/>
    <n v="22.5"/>
    <x v="1"/>
    <s v="plays"/>
    <x v="2866"/>
    <x v="1135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.16"/>
    <n v="50.4"/>
    <x v="1"/>
    <s v="plays"/>
    <x v="2867"/>
    <x v="1463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.011733333333332"/>
    <n v="105.02933333333334"/>
    <x v="1"/>
    <s v="plays"/>
    <x v="2868"/>
    <x v="1396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0.88500000000000001"/>
    <n v="35.4"/>
    <x v="1"/>
    <s v="plays"/>
    <x v="2869"/>
    <x v="1464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3333333333329"/>
    <x v="1"/>
    <s v="plays"/>
    <x v="2870"/>
    <x v="1465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7"/>
    <n v="35.92307692307692"/>
    <x v="1"/>
    <s v="plays"/>
    <x v="2871"/>
    <x v="559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148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.119999999999997"/>
    <n v="119.125"/>
    <x v="1"/>
    <s v="plays"/>
    <x v="2873"/>
    <x v="83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2"/>
    <n v="90.333333333333329"/>
    <x v="1"/>
    <s v="plays"/>
    <x v="2874"/>
    <x v="1466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4999999999999996E-2"/>
    <n v="2.3333333333333335"/>
    <x v="1"/>
    <s v="plays"/>
    <x v="2875"/>
    <x v="1280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152"/>
    <d v="2015-07-16T09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x v="2877"/>
    <b v="0"/>
    <n v="6"/>
    <b v="0"/>
    <s v="theater/plays"/>
    <n v="10.833333333333334"/>
    <n v="108.33333333333333"/>
    <x v="1"/>
    <s v="plays"/>
    <x v="2877"/>
    <x v="146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"/>
    <n v="15.75"/>
    <x v="1"/>
    <s v="plays"/>
    <x v="2878"/>
    <x v="685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.2589285714285714"/>
    <n v="29"/>
    <x v="1"/>
    <s v="plays"/>
    <x v="2879"/>
    <x v="1468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.333333333333332"/>
    <n v="96.551724137931032"/>
    <x v="1"/>
    <s v="plays"/>
    <x v="2880"/>
    <x v="46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1469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3.6"/>
    <n v="63"/>
    <x v="1"/>
    <s v="plays"/>
    <x v="2882"/>
    <x v="31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.079999999999998"/>
    <n v="381.6"/>
    <x v="1"/>
    <s v="plays"/>
    <x v="2883"/>
    <x v="337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.41111111111111115"/>
    <n v="46.25"/>
    <x v="1"/>
    <s v="plays"/>
    <x v="2884"/>
    <x v="505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2.5"/>
    <n v="26"/>
    <x v="1"/>
    <s v="plays"/>
    <x v="2885"/>
    <x v="139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310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.16666666666666669"/>
    <n v="5"/>
    <x v="1"/>
    <s v="plays"/>
    <x v="2887"/>
    <x v="944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551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.066666666666663"/>
    <n v="81.571428571428569"/>
    <x v="1"/>
    <s v="plays"/>
    <x v="2889"/>
    <x v="45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"/>
    <n v="7"/>
    <x v="1"/>
    <s v="plays"/>
    <x v="2890"/>
    <x v="524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"/>
    <n v="27.3"/>
    <x v="1"/>
    <s v="plays"/>
    <x v="2891"/>
    <x v="318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7"/>
    <n v="29.411764705882351"/>
    <x v="1"/>
    <s v="plays"/>
    <x v="2892"/>
    <x v="18"/>
    <d v="2014-08-25T13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0.5"/>
    <n v="12.5"/>
    <x v="1"/>
    <s v="plays"/>
    <x v="2893"/>
    <x v="1387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3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6"/>
    <n v="5.75"/>
    <x v="1"/>
    <s v="plays"/>
    <x v="2895"/>
    <x v="1470"/>
    <d v="2014-06-22T13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x v="2896"/>
    <b v="0"/>
    <n v="12"/>
    <b v="0"/>
    <s v="theater/plays"/>
    <n v="20.833333333333336"/>
    <n v="52.083333333333336"/>
    <x v="1"/>
    <s v="plays"/>
    <x v="2896"/>
    <x v="1471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"/>
    <n v="183.33333333333334"/>
    <x v="1"/>
    <s v="plays"/>
    <x v="2897"/>
    <x v="999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8"/>
    <n v="26.333333333333332"/>
    <x v="1"/>
    <s v="plays"/>
    <x v="2898"/>
    <x v="299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518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1.909090909090914"/>
    <n v="486.42857142857144"/>
    <x v="1"/>
    <s v="plays"/>
    <x v="2900"/>
    <x v="451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0.8"/>
    <n v="3"/>
    <x v="1"/>
    <s v="plays"/>
    <x v="2901"/>
    <x v="1415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2"/>
    <n v="25"/>
    <x v="1"/>
    <s v="plays"/>
    <x v="2902"/>
    <x v="147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0.77999999999999992"/>
    <n v="9.75"/>
    <x v="1"/>
    <s v="plays"/>
    <x v="2903"/>
    <x v="50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586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7.771428571428572"/>
    <n v="36.588235294117645"/>
    <x v="1"/>
    <s v="plays"/>
    <x v="2905"/>
    <x v="1029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1"/>
    <n v="80.714285714285708"/>
    <x v="1"/>
    <s v="plays"/>
    <x v="2906"/>
    <x v="541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.08"/>
    <n v="1"/>
    <x v="1"/>
    <s v="plays"/>
    <x v="2907"/>
    <x v="749"/>
    <d v="2016-05-14T13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"/>
    <n v="52.8"/>
    <x v="1"/>
    <s v="plays"/>
    <x v="2908"/>
    <x v="1224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2"/>
    <n v="20"/>
    <x v="1"/>
    <s v="plays"/>
    <x v="2909"/>
    <x v="26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3"/>
    <n v="1"/>
    <x v="1"/>
    <s v="plays"/>
    <x v="2910"/>
    <x v="40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6.5"/>
    <n v="46.928571428571431"/>
    <x v="1"/>
    <s v="plays"/>
    <x v="2911"/>
    <x v="998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.058171745152354"/>
    <n v="78.07692307692308"/>
    <x v="1"/>
    <s v="plays"/>
    <x v="2912"/>
    <x v="1473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.02"/>
    <n v="1"/>
    <x v="1"/>
    <s v="plays"/>
    <x v="2913"/>
    <x v="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1E-3"/>
    <n v="1"/>
    <x v="1"/>
    <s v="plays"/>
    <x v="2914"/>
    <x v="1060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.1"/>
    <n v="203.66666666666666"/>
    <x v="1"/>
    <s v="plays"/>
    <x v="2915"/>
    <x v="318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6"/>
    <n v="20.714285714285715"/>
    <x v="1"/>
    <s v="plays"/>
    <x v="2916"/>
    <x v="341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1.85"/>
    <n v="48.555555555555557"/>
    <x v="1"/>
    <s v="plays"/>
    <x v="2917"/>
    <x v="1124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.24"/>
    <n v="68.099999999999994"/>
    <x v="1"/>
    <s v="plays"/>
    <x v="2918"/>
    <x v="299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"/>
    <n v="8.5"/>
    <x v="1"/>
    <s v="plays"/>
    <x v="2919"/>
    <x v="1474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6.840000000000003"/>
    <n v="51.615384615384613"/>
    <x v="1"/>
    <s v="plays"/>
    <x v="2920"/>
    <x v="298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546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3333333333329"/>
    <x v="1"/>
    <s v="musical"/>
    <x v="2922"/>
    <x v="23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988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.2"/>
    <n v="175.51020408163265"/>
    <x v="1"/>
    <s v="musical"/>
    <x v="2924"/>
    <x v="1247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.44597777777777"/>
    <n v="231.66175879396985"/>
    <x v="1"/>
    <s v="musical"/>
    <x v="2925"/>
    <x v="372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803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0.83333333333334"/>
    <n v="112.14285714285714"/>
    <x v="1"/>
    <s v="musical"/>
    <x v="2927"/>
    <x v="951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66666666666664"/>
    <x v="1"/>
    <s v="musical"/>
    <x v="2928"/>
    <x v="166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.06937499999999"/>
    <n v="255.17343750000001"/>
    <x v="1"/>
    <s v="musical"/>
    <x v="2929"/>
    <x v="38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0.92000000000002"/>
    <n v="162.7741935483871"/>
    <x v="1"/>
    <s v="musical"/>
    <x v="2930"/>
    <x v="303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3333333333329"/>
    <x v="1"/>
    <s v="musical"/>
    <x v="2931"/>
    <x v="1436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.0967741935484"/>
    <n v="85.736842105263165"/>
    <x v="1"/>
    <s v="musical"/>
    <x v="2932"/>
    <x v="69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2.76"/>
    <n v="47.574074074074076"/>
    <x v="1"/>
    <s v="musical"/>
    <x v="2933"/>
    <x v="1356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2972972972968"/>
    <x v="1"/>
    <s v="musical"/>
    <x v="2934"/>
    <x v="838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0.88571428571429"/>
    <n v="90.538461538461533"/>
    <x v="1"/>
    <s v="musical"/>
    <x v="2935"/>
    <x v="980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47058823529413"/>
    <x v="1"/>
    <s v="musical"/>
    <x v="2936"/>
    <x v="1127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.33333333333331"/>
    <n v="36.363636363636367"/>
    <x v="1"/>
    <s v="musical"/>
    <x v="2937"/>
    <x v="532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.375"/>
    <n v="126.71875"/>
    <x v="1"/>
    <s v="musical"/>
    <x v="2938"/>
    <x v="1475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2.875"/>
    <n v="329.2"/>
    <x v="1"/>
    <s v="musical"/>
    <x v="2939"/>
    <x v="837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.24000000000001"/>
    <n v="81.242424242424249"/>
    <x v="1"/>
    <s v="musical"/>
    <x v="2940"/>
    <x v="1415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1E-3"/>
    <n v="1"/>
    <x v="1"/>
    <s v="spaces"/>
    <x v="2941"/>
    <x v="880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.424999999999997"/>
    <n v="202.22772277227722"/>
    <x v="1"/>
    <s v="spaces"/>
    <x v="2942"/>
    <x v="957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554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891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1476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.1"/>
    <n v="1"/>
    <x v="1"/>
    <s v="spaces"/>
    <x v="2946"/>
    <x v="188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3"/>
    <n v="82.461538461538467"/>
    <x v="1"/>
    <s v="spaces"/>
    <x v="2947"/>
    <x v="449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4E-3"/>
    <n v="2.6666666666666665"/>
    <x v="1"/>
    <s v="spaces"/>
    <x v="2948"/>
    <x v="23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"/>
    <n v="12.5"/>
    <x v="1"/>
    <s v="spaces"/>
    <x v="2949"/>
    <x v="215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1477"/>
    <d v="2016-01-23T00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7"/>
    <n v="18.896551724137932"/>
    <x v="1"/>
    <s v="spaces"/>
    <x v="2951"/>
    <x v="1436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4"/>
    <n v="200.625"/>
    <x v="1"/>
    <s v="spaces"/>
    <x v="2952"/>
    <x v="124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.15125"/>
    <n v="201.66666666666666"/>
    <x v="1"/>
    <s v="spaces"/>
    <x v="2953"/>
    <x v="185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529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59.583333333333336"/>
    <n v="65"/>
    <x v="1"/>
    <s v="spaces"/>
    <x v="2955"/>
    <x v="974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6.734177215189874"/>
    <n v="66.099999999999994"/>
    <x v="1"/>
    <s v="spaces"/>
    <x v="2956"/>
    <x v="1478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9"/>
    <n v="93.333333333333329"/>
    <x v="1"/>
    <s v="spaces"/>
    <x v="2957"/>
    <x v="202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04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985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372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09.62"/>
    <n v="50.75"/>
    <x v="1"/>
    <s v="plays"/>
    <x v="2961"/>
    <x v="779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1.8"/>
    <n v="60.9"/>
    <x v="1"/>
    <s v="plays"/>
    <x v="2962"/>
    <x v="1479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6.85"/>
    <n v="109.03061224489795"/>
    <x v="1"/>
    <s v="plays"/>
    <x v="2963"/>
    <x v="4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0.71379999999999"/>
    <n v="25.692295918367346"/>
    <x v="1"/>
    <s v="plays"/>
    <x v="2964"/>
    <x v="415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.00000000000001"/>
    <n v="41.92307692307692"/>
    <x v="1"/>
    <s v="plays"/>
    <x v="2965"/>
    <x v="602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3.63000000000001"/>
    <n v="88.7734375"/>
    <x v="1"/>
    <s v="plays"/>
    <x v="2966"/>
    <x v="1462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3.92"/>
    <n v="80.225352112676063"/>
    <x v="1"/>
    <s v="plays"/>
    <x v="2967"/>
    <x v="80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36170212765958"/>
    <x v="1"/>
    <s v="plays"/>
    <x v="2968"/>
    <x v="516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2.5"/>
    <n v="95.588235294117652"/>
    <x v="1"/>
    <s v="plays"/>
    <x v="2969"/>
    <x v="23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0109890109883"/>
    <x v="1"/>
    <s v="plays"/>
    <x v="2970"/>
    <x v="14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.15624999999999"/>
    <n v="74.534883720930239"/>
    <x v="1"/>
    <s v="plays"/>
    <x v="2971"/>
    <x v="883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.35000000000001"/>
    <n v="123.94117647058823"/>
    <x v="1"/>
    <s v="plays"/>
    <x v="2972"/>
    <x v="12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4.8"/>
    <n v="264.84848484848487"/>
    <x v="1"/>
    <s v="plays"/>
    <x v="2973"/>
    <x v="209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0689655172413"/>
    <x v="1"/>
    <s v="plays"/>
    <x v="2974"/>
    <x v="1150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.125"/>
    <n v="70.884955752212392"/>
    <x v="1"/>
    <s v="plays"/>
    <x v="2975"/>
    <x v="789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.42857142857142"/>
    <n v="8.5714285714285712"/>
    <x v="1"/>
    <s v="plays"/>
    <x v="2976"/>
    <x v="332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3.56666666666666"/>
    <n v="113.56666666666666"/>
    <x v="1"/>
    <s v="plays"/>
    <x v="2977"/>
    <x v="1133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.46666666666667"/>
    <n v="60.6875"/>
    <x v="1"/>
    <s v="plays"/>
    <x v="2978"/>
    <x v="551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.4"/>
    <n v="110.21739130434783"/>
    <x v="1"/>
    <s v="plays"/>
    <x v="2979"/>
    <x v="760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.16666666666666"/>
    <n v="136.45833333333334"/>
    <x v="1"/>
    <s v="plays"/>
    <x v="2980"/>
    <x v="105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8.92500000000001"/>
    <n v="53.164948453608247"/>
    <x v="1"/>
    <s v="spaces"/>
    <x v="2981"/>
    <x v="1480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.06"/>
    <n v="86.491525423728817"/>
    <x v="1"/>
    <s v="spaces"/>
    <x v="2982"/>
    <x v="1299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6.53957758620692"/>
    <n v="155.23827397260274"/>
    <x v="1"/>
    <s v="spaces"/>
    <x v="2983"/>
    <x v="306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.352"/>
    <n v="115.08256880733946"/>
    <x v="1"/>
    <s v="spaces"/>
    <x v="2984"/>
    <x v="336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1.64999999999999"/>
    <n v="109.5945945945946"/>
    <x v="1"/>
    <s v="spaces"/>
    <x v="2985"/>
    <x v="896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5.5"/>
    <n v="45.214285714285715"/>
    <x v="1"/>
    <s v="spaces"/>
    <x v="2986"/>
    <x v="1481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.4008"/>
    <n v="104.15169811320754"/>
    <x v="1"/>
    <s v="spaces"/>
    <x v="2987"/>
    <x v="1135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4285714285715"/>
    <x v="1"/>
    <s v="spaces"/>
    <x v="2988"/>
    <x v="1482"/>
    <d v="2016-06-20T00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6.535"/>
    <n v="96.997252747252745"/>
    <x v="1"/>
    <s v="spaces"/>
    <x v="2989"/>
    <x v="1483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037037037038"/>
    <x v="1"/>
    <s v="spaces"/>
    <x v="2990"/>
    <x v="209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.29411764705883"/>
    <n v="94.408602150537632"/>
    <x v="1"/>
    <s v="spaces"/>
    <x v="2991"/>
    <x v="76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4.5"/>
    <n v="48.984375"/>
    <x v="1"/>
    <s v="spaces"/>
    <x v="2992"/>
    <x v="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.29999999999998"/>
    <n v="45.590909090909093"/>
    <x v="1"/>
    <s v="spaces"/>
    <x v="2993"/>
    <x v="100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7.74666666666673"/>
    <n v="23.275254237288134"/>
    <x v="1"/>
    <s v="spaces"/>
    <x v="2994"/>
    <x v="843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4.96000000000001"/>
    <n v="63.2289156626506"/>
    <x v="1"/>
    <s v="spaces"/>
    <x v="2995"/>
    <x v="1484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1.94285714285715"/>
    <n v="153.5204081632653"/>
    <x v="1"/>
    <s v="spaces"/>
    <x v="2996"/>
    <x v="144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3.73000000000002"/>
    <n v="90.2"/>
    <x v="1"/>
    <s v="spaces"/>
    <x v="2997"/>
    <x v="2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.029"/>
    <n v="118.97113163972287"/>
    <x v="1"/>
    <s v="spaces"/>
    <x v="2998"/>
    <x v="126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8.88888888888889"/>
    <n v="80.25"/>
    <x v="1"/>
    <s v="spaces"/>
    <x v="2999"/>
    <x v="793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587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8.69988910451895"/>
    <n v="131.37719999999999"/>
    <x v="1"/>
    <s v="spaces"/>
    <x v="3001"/>
    <x v="160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8.50614285714286"/>
    <n v="73.032980769230775"/>
    <x v="1"/>
    <s v="spaces"/>
    <x v="3002"/>
    <x v="1485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.16666666666667"/>
    <n v="178.52941176470588"/>
    <x v="1"/>
    <s v="spaces"/>
    <x v="3003"/>
    <x v="1216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2.815"/>
    <n v="162.90974729241879"/>
    <x v="1"/>
    <s v="spaces"/>
    <x v="3004"/>
    <x v="776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.49622641509434"/>
    <n v="108.24237288135593"/>
    <x v="1"/>
    <s v="spaces"/>
    <x v="3005"/>
    <x v="1486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7.74999999999999"/>
    <n v="88.865979381443296"/>
    <x v="1"/>
    <s v="spaces"/>
    <x v="3006"/>
    <x v="1487"/>
    <d v="2014-12-14T10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4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.16666666666667"/>
    <n v="116.73076923076923"/>
    <x v="1"/>
    <s v="spaces"/>
    <x v="3008"/>
    <x v="72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19.756"/>
    <n v="233.8984375"/>
    <x v="1"/>
    <s v="spaces"/>
    <x v="3009"/>
    <x v="16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1488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3.66666666666666"/>
    <n v="14.84"/>
    <x v="1"/>
    <s v="spaces"/>
    <x v="3011"/>
    <x v="957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.12499999999999"/>
    <n v="85.181818181818187"/>
    <x v="1"/>
    <s v="spaces"/>
    <x v="3012"/>
    <x v="390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6.96"/>
    <n v="146.69158878504672"/>
    <x v="1"/>
    <s v="spaces"/>
    <x v="3013"/>
    <x v="968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.104"/>
    <n v="50.764811490125673"/>
    <x v="1"/>
    <s v="spaces"/>
    <x v="3014"/>
    <x v="1449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.17647058823529"/>
    <n v="87.7"/>
    <x v="1"/>
    <s v="spaces"/>
    <x v="3015"/>
    <x v="242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2.61176470588236"/>
    <n v="242.27777777777777"/>
    <x v="1"/>
    <s v="spaces"/>
    <x v="3016"/>
    <x v="12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5.84090909090908"/>
    <n v="146.44654088050314"/>
    <x v="1"/>
    <s v="spaces"/>
    <x v="3017"/>
    <x v="33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0.71428571428571"/>
    <n v="103.17073170731707"/>
    <x v="1"/>
    <s v="spaces"/>
    <x v="3018"/>
    <x v="321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.23333333333332"/>
    <n v="80.464601769911511"/>
    <x v="1"/>
    <s v="spaces"/>
    <x v="3019"/>
    <x v="145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0.57142857142858"/>
    <n v="234.66666666666666"/>
    <x v="1"/>
    <s v="spaces"/>
    <x v="3020"/>
    <x v="877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.02222222222223"/>
    <n v="50.689320388349515"/>
    <x v="1"/>
    <s v="spaces"/>
    <x v="3021"/>
    <x v="758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0.88"/>
    <n v="162.70967741935485"/>
    <x v="1"/>
    <s v="spaces"/>
    <x v="3022"/>
    <x v="543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6666666666667"/>
    <x v="1"/>
    <s v="spaces"/>
    <x v="3023"/>
    <x v="1048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.42"/>
    <n v="67.697802197802204"/>
    <x v="1"/>
    <s v="spaces"/>
    <x v="3024"/>
    <x v="1489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.2"/>
    <n v="52.103448275862071"/>
    <x v="1"/>
    <s v="spaces"/>
    <x v="3025"/>
    <x v="428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.33333333333334"/>
    <n v="51.6"/>
    <x v="1"/>
    <s v="spaces"/>
    <x v="3026"/>
    <x v="1112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.44"/>
    <n v="164.3"/>
    <x v="1"/>
    <s v="spaces"/>
    <x v="3027"/>
    <x v="135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.01999999999998"/>
    <n v="84.858585858585855"/>
    <x v="1"/>
    <s v="spaces"/>
    <x v="3028"/>
    <x v="18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09.67666666666666"/>
    <n v="94.548850574712645"/>
    <x v="1"/>
    <s v="spaces"/>
    <x v="3029"/>
    <x v="46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6.6857142857143"/>
    <n v="45.536585365853661"/>
    <x v="1"/>
    <s v="spaces"/>
    <x v="3030"/>
    <x v="1462"/>
    <d v="2015-09-16T09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x v="3031"/>
    <b v="0"/>
    <n v="29"/>
    <b v="1"/>
    <s v="theater/spaces"/>
    <n v="100"/>
    <n v="51.724137931034484"/>
    <x v="1"/>
    <s v="spaces"/>
    <x v="3031"/>
    <x v="1144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.2"/>
    <n v="50.88"/>
    <x v="1"/>
    <s v="spaces"/>
    <x v="3032"/>
    <x v="38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6.53333333333333"/>
    <n v="191.13043478260869"/>
    <x v="1"/>
    <s v="spaces"/>
    <x v="3033"/>
    <x v="171"/>
    <d v="2016-08-17T18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2.53599999999999"/>
    <n v="89.314285714285717"/>
    <x v="1"/>
    <s v="spaces"/>
    <x v="3034"/>
    <x v="1297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8.78684000000001"/>
    <n v="88.588631921824103"/>
    <x v="1"/>
    <s v="spaces"/>
    <x v="3035"/>
    <x v="698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6.732"/>
    <n v="96.300911854103347"/>
    <x v="1"/>
    <s v="spaces"/>
    <x v="3036"/>
    <x v="444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.20000000000002"/>
    <n v="33.3125"/>
    <x v="1"/>
    <s v="spaces"/>
    <x v="3037"/>
    <x v="1490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0.49999999999999"/>
    <n v="37.222222222222221"/>
    <x v="1"/>
    <s v="spaces"/>
    <x v="3038"/>
    <x v="762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8.71389999999998"/>
    <n v="92.130423728813554"/>
    <x v="1"/>
    <s v="spaces"/>
    <x v="3039"/>
    <x v="1491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7.5"/>
    <n v="76.785714285714292"/>
    <x v="1"/>
    <s v="spaces"/>
    <x v="3040"/>
    <x v="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.48192771084338"/>
    <n v="96.526315789473685"/>
    <x v="1"/>
    <s v="spaces"/>
    <x v="3041"/>
    <x v="1468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1891891891895"/>
    <x v="1"/>
    <s v="spaces"/>
    <x v="3042"/>
    <x v="149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.00666666666667"/>
    <n v="128.9140625"/>
    <x v="1"/>
    <s v="spaces"/>
    <x v="3043"/>
    <x v="50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.34166666666667"/>
    <n v="84.108974358974365"/>
    <x v="1"/>
    <s v="spaces"/>
    <x v="3044"/>
    <x v="940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2.70650000000001"/>
    <n v="82.941562500000003"/>
    <x v="1"/>
    <s v="spaces"/>
    <x v="3045"/>
    <x v="91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0.84810126582278"/>
    <n v="259.94827586206895"/>
    <x v="1"/>
    <s v="spaces"/>
    <x v="3046"/>
    <x v="1493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1040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.4"/>
    <n v="177.02127659574469"/>
    <x v="1"/>
    <s v="spaces"/>
    <x v="3048"/>
    <x v="486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6.66666666666667"/>
    <n v="74.074074074074076"/>
    <x v="1"/>
    <s v="spaces"/>
    <x v="3049"/>
    <x v="1002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66666666666671"/>
    <x v="1"/>
    <s v="spaces"/>
    <x v="3050"/>
    <x v="128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3.62857142857143"/>
    <n v="23.62857142857143"/>
    <x v="1"/>
    <s v="spaces"/>
    <x v="3051"/>
    <x v="1404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.15"/>
    <n v="37.5"/>
    <x v="1"/>
    <s v="spaces"/>
    <x v="3052"/>
    <x v="527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.4"/>
    <n v="13.333333333333334"/>
    <x v="1"/>
    <s v="spaces"/>
    <x v="3053"/>
    <x v="149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875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1E-3"/>
    <n v="1"/>
    <x v="1"/>
    <s v="spaces"/>
    <x v="3055"/>
    <x v="1387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808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470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2"/>
    <n v="1"/>
    <x v="1"/>
    <s v="spaces"/>
    <x v="3058"/>
    <x v="1126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4"/>
    <n v="41"/>
    <x v="1"/>
    <s v="spaces"/>
    <x v="3059"/>
    <x v="601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.15227272727272728"/>
    <n v="55.833333333333336"/>
    <x v="1"/>
    <s v="spaces"/>
    <x v="3060"/>
    <x v="1124"/>
    <d v="2015-09-27T22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1140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6.84"/>
    <n v="99.761194029850742"/>
    <x v="1"/>
    <s v="spaces"/>
    <x v="3062"/>
    <x v="187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19.566666666666666"/>
    <n v="25.521739130434781"/>
    <x v="1"/>
    <s v="spaces"/>
    <x v="3063"/>
    <x v="1494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.294666666666666"/>
    <n v="117.65277777777777"/>
    <x v="1"/>
    <s v="spaces"/>
    <x v="3064"/>
    <x v="990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.04"/>
    <n v="5"/>
    <x v="1"/>
    <s v="spaces"/>
    <x v="3065"/>
    <x v="170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1.985714285714286"/>
    <n v="2796.6666666666665"/>
    <x v="1"/>
    <s v="spaces"/>
    <x v="3066"/>
    <x v="1463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"/>
    <n v="200"/>
    <x v="1"/>
    <s v="spaces"/>
    <x v="3067"/>
    <x v="1420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3E-2"/>
    <n v="87.5"/>
    <x v="1"/>
    <s v="spaces"/>
    <x v="3068"/>
    <x v="230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.099999999999998"/>
    <n v="20.142857142857142"/>
    <x v="1"/>
    <s v="spaces"/>
    <x v="3069"/>
    <x v="1487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4"/>
    <n v="20.875"/>
    <x v="1"/>
    <s v="spaces"/>
    <x v="3070"/>
    <x v="619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59.774999999999999"/>
    <n v="61.307692307692307"/>
    <x v="1"/>
    <s v="spaces"/>
    <x v="3071"/>
    <x v="23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2"/>
    <n v="1"/>
    <x v="1"/>
    <s v="spaces"/>
    <x v="3072"/>
    <x v="1418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4E-2"/>
    <n v="92.142857142857139"/>
    <x v="1"/>
    <s v="spaces"/>
    <x v="3073"/>
    <x v="309"/>
    <d v="2015-06-14T11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x v="3074"/>
    <b v="0"/>
    <n v="3"/>
    <b v="0"/>
    <s v="theater/spaces"/>
    <n v="8.8000000000000009E-2"/>
    <n v="7.333333333333333"/>
    <x v="1"/>
    <s v="spaces"/>
    <x v="3074"/>
    <x v="588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"/>
    <n v="64.8"/>
    <x v="1"/>
    <s v="spaces"/>
    <x v="3075"/>
    <x v="1422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.06"/>
    <n v="30.12"/>
    <x v="1"/>
    <s v="spaces"/>
    <x v="3076"/>
    <x v="1420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.47727272727272729"/>
    <n v="52.5"/>
    <x v="1"/>
    <s v="spaces"/>
    <x v="3077"/>
    <x v="1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.11833333333333333"/>
    <n v="23.666666666666668"/>
    <x v="1"/>
    <s v="spaces"/>
    <x v="3078"/>
    <x v="202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0.8417399858735245"/>
    <n v="415.77777777777777"/>
    <x v="1"/>
    <s v="spaces"/>
    <x v="3079"/>
    <x v="496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7E-2"/>
    <n v="53.714285714285715"/>
    <x v="1"/>
    <s v="spaces"/>
    <x v="3080"/>
    <x v="586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.21029999999999999"/>
    <n v="420.6"/>
    <x v="1"/>
    <s v="spaces"/>
    <x v="3081"/>
    <x v="134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1495"/>
    <d v="2015-11-15T15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x v="3083"/>
    <b v="0"/>
    <n v="3"/>
    <b v="0"/>
    <s v="theater/spaces"/>
    <n v="0.27999999999999997"/>
    <n v="18.666666666666668"/>
    <x v="1"/>
    <s v="spaces"/>
    <x v="3083"/>
    <x v="1460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1.57920670115792"/>
    <n v="78.333333333333329"/>
    <x v="1"/>
    <s v="spaces"/>
    <x v="3084"/>
    <x v="420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"/>
    <n v="67.777777777777771"/>
    <x v="1"/>
    <s v="spaces"/>
    <x v="3085"/>
    <x v="1064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.25"/>
    <n v="16.666666666666668"/>
    <x v="1"/>
    <s v="spaces"/>
    <x v="3086"/>
    <x v="475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0.625"/>
    <n v="62.5"/>
    <x v="1"/>
    <s v="spaces"/>
    <x v="3087"/>
    <x v="1496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.19384615384615383"/>
    <n v="42"/>
    <x v="1"/>
    <s v="spaces"/>
    <x v="3088"/>
    <x v="1043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.416"/>
    <n v="130.0888888888889"/>
    <x v="1"/>
    <s v="spaces"/>
    <x v="3089"/>
    <x v="525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86"/>
    <n v="1270.2222222222222"/>
    <x v="1"/>
    <s v="spaces"/>
    <x v="3090"/>
    <x v="422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5.920000000000002"/>
    <n v="88.444444444444443"/>
    <x v="1"/>
    <s v="spaces"/>
    <x v="3091"/>
    <x v="939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2"/>
    <n v="56.342380952380957"/>
    <x v="1"/>
    <s v="spaces"/>
    <x v="3092"/>
    <x v="185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2.75"/>
    <n v="53.529411764705884"/>
    <x v="1"/>
    <s v="spaces"/>
    <x v="3093"/>
    <x v="16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2"/>
    <n v="25"/>
    <x v="1"/>
    <s v="spaces"/>
    <x v="3094"/>
    <x v="312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.33512064343163539"/>
    <n v="50"/>
    <x v="1"/>
    <s v="spaces"/>
    <x v="3095"/>
    <x v="1162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"/>
    <n v="56.785714285714285"/>
    <x v="1"/>
    <s v="spaces"/>
    <x v="3096"/>
    <x v="120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.150000000000002"/>
    <n v="40.833333333333336"/>
    <x v="1"/>
    <s v="spaces"/>
    <x v="3097"/>
    <x v="1434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2"/>
    <n v="65.111111111111114"/>
    <x v="1"/>
    <s v="spaces"/>
    <x v="3098"/>
    <x v="146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3.900000000000002"/>
    <n v="55.6"/>
    <x v="1"/>
    <s v="spaces"/>
    <x v="3099"/>
    <x v="747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.225"/>
    <n v="140.53846153846155"/>
    <x v="1"/>
    <s v="spaces"/>
    <x v="3100"/>
    <x v="1354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152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.112499999999997"/>
    <n v="69.533333333333331"/>
    <x v="1"/>
    <s v="spaces"/>
    <x v="3102"/>
    <x v="804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.26829268292682928"/>
    <n v="5.5"/>
    <x v="1"/>
    <s v="spaces"/>
    <x v="3103"/>
    <x v="400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29.625"/>
    <n v="237"/>
    <x v="1"/>
    <s v="spaces"/>
    <x v="3104"/>
    <x v="1105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.360992301112063"/>
    <n v="79.870967741935488"/>
    <x v="1"/>
    <s v="spaces"/>
    <x v="3105"/>
    <x v="872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5"/>
    <n v="10.25"/>
    <x v="1"/>
    <s v="spaces"/>
    <x v="3106"/>
    <x v="1051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19.762499999999999"/>
    <n v="272.58620689655174"/>
    <x v="1"/>
    <s v="spaces"/>
    <x v="3107"/>
    <x v="685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8E-2"/>
    <n v="13"/>
    <x v="1"/>
    <s v="spaces"/>
    <x v="3108"/>
    <x v="1302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.030188679245285"/>
    <n v="58.184210526315788"/>
    <x v="1"/>
    <s v="spaces"/>
    <x v="3109"/>
    <x v="418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.04"/>
    <n v="10"/>
    <x v="1"/>
    <s v="spaces"/>
    <x v="3110"/>
    <x v="1277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6.640000000000004"/>
    <n v="70.10526315789474"/>
    <x v="1"/>
    <s v="spaces"/>
    <x v="3111"/>
    <x v="843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3"/>
    <n v="57.888888888888886"/>
    <x v="1"/>
    <s v="spaces"/>
    <x v="3112"/>
    <x v="777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49"/>
    <n v="125.27027027027027"/>
    <x v="1"/>
    <s v="spaces"/>
    <x v="3113"/>
    <x v="1166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915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54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.333333333333336"/>
    <n v="43"/>
    <x v="1"/>
    <s v="spaces"/>
    <x v="3116"/>
    <x v="116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.1"/>
    <n v="1"/>
    <x v="1"/>
    <s v="spaces"/>
    <x v="3117"/>
    <x v="873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.31"/>
    <n v="775"/>
    <x v="1"/>
    <s v="spaces"/>
    <x v="3118"/>
    <x v="160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.05"/>
    <n v="5"/>
    <x v="1"/>
    <s v="spaces"/>
    <x v="3119"/>
    <x v="757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5E-3"/>
    <n v="12.8"/>
    <x v="1"/>
    <s v="spaces"/>
    <x v="3120"/>
    <x v="113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0.66666666666666674"/>
    <n v="10"/>
    <x v="1"/>
    <s v="spaces"/>
    <x v="3121"/>
    <x v="1230"/>
    <d v="2014-09-26T08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.291457286432156"/>
    <n v="58"/>
    <x v="1"/>
    <s v="spaces"/>
    <x v="3122"/>
    <x v="583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.153599999999997"/>
    <n v="244.80459770114942"/>
    <x v="1"/>
    <s v="spaces"/>
    <x v="3123"/>
    <x v="1497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9E-3"/>
    <n v="6.5"/>
    <x v="1"/>
    <s v="spaces"/>
    <x v="3124"/>
    <x v="794"/>
    <d v="2015-02-02T10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1338"/>
    <d v="2016-01-06T20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x v="3126"/>
    <b v="0"/>
    <n v="17"/>
    <b v="0"/>
    <s v="theater/spaces"/>
    <n v="4.16"/>
    <n v="61.176470588235297"/>
    <x v="1"/>
    <s v="spaces"/>
    <x v="3126"/>
    <x v="315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880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8.60666666666667"/>
    <n v="139.23931623931625"/>
    <x v="1"/>
    <s v="plays"/>
    <x v="3128"/>
    <x v="793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0.8"/>
    <n v="10"/>
    <x v="1"/>
    <s v="plays"/>
    <x v="3129"/>
    <x v="1118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5"/>
    <n v="93.75"/>
    <x v="1"/>
    <s v="plays"/>
    <x v="3130"/>
    <x v="1111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5.731707317073171"/>
    <n v="53.75"/>
    <x v="1"/>
    <s v="plays"/>
    <x v="3131"/>
    <x v="1118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3E-2"/>
    <n v="10"/>
    <x v="1"/>
    <s v="plays"/>
    <x v="3132"/>
    <x v="1059"/>
    <d v="2017-04-20T23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111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2.5"/>
    <n v="18.75"/>
    <x v="1"/>
    <s v="plays"/>
    <x v="3134"/>
    <x v="1303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0.849420849420849"/>
    <n v="23.142857142857142"/>
    <x v="1"/>
    <s v="plays"/>
    <x v="3135"/>
    <x v="1332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7.8"/>
    <n v="29.045454545454547"/>
    <x v="1"/>
    <s v="plays"/>
    <x v="3136"/>
    <x v="1498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5"/>
    <n v="50"/>
    <x v="1"/>
    <s v="plays"/>
    <x v="3137"/>
    <x v="1332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1499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4"/>
    <n v="450"/>
    <x v="1"/>
    <s v="plays"/>
    <x v="3139"/>
    <x v="1500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0.96"/>
    <n v="24"/>
    <x v="1"/>
    <s v="plays"/>
    <x v="3140"/>
    <x v="1115"/>
    <d v="2017-04-07T08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x v="3141"/>
    <b v="0"/>
    <n v="8"/>
    <b v="0"/>
    <s v="theater/plays"/>
    <n v="51.6"/>
    <n v="32.25"/>
    <x v="1"/>
    <s v="plays"/>
    <x v="3141"/>
    <x v="1303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"/>
    <n v="15"/>
    <x v="1"/>
    <s v="plays"/>
    <x v="3142"/>
    <x v="1112"/>
    <d v="2017-03-19T03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1111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.400000000000006"/>
    <n v="251.33333333333334"/>
    <x v="1"/>
    <s v="plays"/>
    <x v="3144"/>
    <x v="1120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538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0.5"/>
    <n v="437.5"/>
    <x v="1"/>
    <s v="plays"/>
    <x v="3146"/>
    <x v="1120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7.52499999999999"/>
    <n v="110.35211267605634"/>
    <x v="1"/>
    <s v="plays"/>
    <x v="3147"/>
    <x v="1351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.16666666666669"/>
    <n v="41.421052631578945"/>
    <x v="1"/>
    <s v="plays"/>
    <x v="3148"/>
    <x v="545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604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0384615384613"/>
    <x v="1"/>
    <s v="plays"/>
    <x v="3150"/>
    <x v="1501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.4"/>
    <n v="103.35294117647059"/>
    <x v="1"/>
    <s v="plays"/>
    <x v="3151"/>
    <x v="1493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5.95454545454545"/>
    <n v="34.791044776119406"/>
    <x v="1"/>
    <s v="plays"/>
    <x v="3152"/>
    <x v="263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5.58333333333337"/>
    <n v="41.773858921161825"/>
    <x v="1"/>
    <s v="plays"/>
    <x v="3153"/>
    <x v="1502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2.92857142857142"/>
    <n v="64.268292682926827"/>
    <x v="1"/>
    <s v="plays"/>
    <x v="3154"/>
    <x v="1372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8.50460000000001"/>
    <n v="31.209370860927152"/>
    <x v="1"/>
    <s v="plays"/>
    <x v="3155"/>
    <x v="1503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1.81818181818181"/>
    <n v="62.921348314606739"/>
    <x v="1"/>
    <s v="plays"/>
    <x v="3156"/>
    <x v="707"/>
    <d v="2012-06-01T14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36585365853654"/>
    <x v="1"/>
    <s v="plays"/>
    <x v="3157"/>
    <x v="601"/>
    <d v="2014-07-18T21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3.99999999999999"/>
    <n v="82.608695652173907"/>
    <x v="1"/>
    <s v="plays"/>
    <x v="3158"/>
    <x v="1504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.48133333333334"/>
    <n v="38.504230769230773"/>
    <x v="1"/>
    <s v="plays"/>
    <x v="3159"/>
    <x v="1505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1.53333333333335"/>
    <n v="80.15789473684211"/>
    <x v="1"/>
    <s v="plays"/>
    <x v="3160"/>
    <x v="33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.1"/>
    <n v="28.405405405405407"/>
    <x v="1"/>
    <s v="plays"/>
    <x v="3161"/>
    <x v="878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.15"/>
    <n v="80.730158730158735"/>
    <x v="1"/>
    <s v="plays"/>
    <x v="3162"/>
    <x v="434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.15384615384616"/>
    <n v="200.69444444444446"/>
    <x v="1"/>
    <s v="plays"/>
    <x v="3163"/>
    <x v="838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6.76"/>
    <n v="37.591549295774648"/>
    <x v="1"/>
    <s v="plays"/>
    <x v="3164"/>
    <x v="918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2.66666666666666"/>
    <n v="58.095238095238095"/>
    <x v="1"/>
    <s v="plays"/>
    <x v="3165"/>
    <x v="1506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.22808571428573"/>
    <n v="60.300892473118282"/>
    <x v="1"/>
    <s v="plays"/>
    <x v="3166"/>
    <x v="58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.16666666666666"/>
    <n v="63.363636363636367"/>
    <x v="1"/>
    <s v="plays"/>
    <x v="3167"/>
    <x v="1044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.2"/>
    <n v="50.901639344262293"/>
    <x v="1"/>
    <s v="plays"/>
    <x v="3168"/>
    <x v="1030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.01249999999999"/>
    <n v="100.5"/>
    <x v="1"/>
    <s v="plays"/>
    <x v="3169"/>
    <x v="1260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.25"/>
    <n v="31.619718309859156"/>
    <x v="1"/>
    <s v="plays"/>
    <x v="3170"/>
    <x v="39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8.8142857142857"/>
    <n v="65.102564102564102"/>
    <x v="1"/>
    <s v="plays"/>
    <x v="3171"/>
    <x v="1245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4.99999999999999"/>
    <n v="79.310344827586206"/>
    <x v="1"/>
    <s v="plays"/>
    <x v="3172"/>
    <x v="1507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8918918918919"/>
    <x v="1"/>
    <s v="plays"/>
    <x v="3173"/>
    <x v="21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.13333333333334"/>
    <n v="131.91304347826087"/>
    <x v="1"/>
    <s v="plays"/>
    <x v="3174"/>
    <x v="1493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09.55999999999999"/>
    <n v="91.3"/>
    <x v="1"/>
    <s v="plays"/>
    <x v="3175"/>
    <x v="1508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4.8421052631579"/>
    <n v="39.672727272727272"/>
    <x v="1"/>
    <s v="plays"/>
    <x v="3176"/>
    <x v="1509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.39999999999999"/>
    <n v="57.549019607843135"/>
    <x v="1"/>
    <s v="plays"/>
    <x v="3177"/>
    <x v="879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1.73333333333335"/>
    <n v="33.025641025641029"/>
    <x v="1"/>
    <s v="plays"/>
    <x v="3178"/>
    <x v="951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.16238095238094"/>
    <n v="77.335806451612896"/>
    <x v="1"/>
    <s v="plays"/>
    <x v="3179"/>
    <x v="37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19.75"/>
    <n v="31.933333333333334"/>
    <x v="1"/>
    <s v="plays"/>
    <x v="3180"/>
    <x v="1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.00000000000001"/>
    <n v="36.333333333333336"/>
    <x v="1"/>
    <s v="plays"/>
    <x v="3181"/>
    <x v="1065"/>
    <d v="2014-06-15T08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x v="3182"/>
    <b v="1"/>
    <n v="151"/>
    <b v="1"/>
    <s v="theater/plays"/>
    <n v="100.88571428571429"/>
    <n v="46.768211920529801"/>
    <x v="1"/>
    <s v="plays"/>
    <x v="3182"/>
    <x v="74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.00000000000001"/>
    <n v="40.073529411764703"/>
    <x v="1"/>
    <s v="plays"/>
    <x v="3183"/>
    <x v="1510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.20930232558139"/>
    <n v="100.21739130434783"/>
    <x v="1"/>
    <s v="plays"/>
    <x v="3184"/>
    <x v="12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66666666666664"/>
    <x v="1"/>
    <s v="plays"/>
    <x v="3185"/>
    <x v="601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.18750000000001"/>
    <n v="46.714285714285715"/>
    <x v="1"/>
    <s v="plays"/>
    <x v="3186"/>
    <x v="1511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.29333333333334"/>
    <n v="71.491803278688522"/>
    <x v="1"/>
    <s v="plays"/>
    <x v="3187"/>
    <x v="63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4444444444445"/>
    <x v="1"/>
    <s v="musical"/>
    <x v="3188"/>
    <x v="1057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.327272727272726"/>
    <n v="356.84210526315792"/>
    <x v="1"/>
    <s v="musical"/>
    <x v="3189"/>
    <x v="1476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54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4"/>
    <n v="37.75"/>
    <x v="1"/>
    <s v="musical"/>
    <x v="3191"/>
    <x v="784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"/>
    <n v="12.75"/>
    <x v="1"/>
    <s v="musical"/>
    <x v="3192"/>
    <x v="98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1.74"/>
    <n v="24.458333333333332"/>
    <x v="1"/>
    <s v="musical"/>
    <x v="3193"/>
    <x v="1146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173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.142857142857139"/>
    <n v="53.07692307692308"/>
    <x v="1"/>
    <s v="musical"/>
    <x v="3195"/>
    <x v="1060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.06"/>
    <n v="300"/>
    <x v="1"/>
    <s v="musical"/>
    <x v="3196"/>
    <x v="463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.450000000000001"/>
    <n v="286.25"/>
    <x v="1"/>
    <s v="musical"/>
    <x v="3197"/>
    <x v="196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.36666666666666664"/>
    <n v="36.666666666666664"/>
    <x v="1"/>
    <s v="musical"/>
    <x v="3198"/>
    <x v="98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.16"/>
    <n v="49.20754716981132"/>
    <x v="1"/>
    <s v="musical"/>
    <x v="3199"/>
    <x v="1382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E-3"/>
    <n v="1"/>
    <x v="1"/>
    <s v="musical"/>
    <x v="3200"/>
    <x v="1126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"/>
    <n v="12.5"/>
    <x v="1"/>
    <s v="musical"/>
    <x v="3201"/>
    <x v="1227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4.52"/>
    <n v="109.04"/>
    <x v="1"/>
    <s v="musical"/>
    <x v="3202"/>
    <x v="1495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66666666666664"/>
    <x v="1"/>
    <s v="musical"/>
    <x v="3203"/>
    <x v="519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95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1"/>
    <n v="22.75"/>
    <x v="1"/>
    <s v="musical"/>
    <x v="3205"/>
    <x v="112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193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.36363636363636"/>
    <n v="70.833333333333329"/>
    <x v="1"/>
    <s v="musical"/>
    <x v="3207"/>
    <x v="480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3.49999999999999"/>
    <n v="63.109756097560975"/>
    <x v="1"/>
    <s v="plays"/>
    <x v="3208"/>
    <x v="415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.32315789473684"/>
    <n v="50.157964601769912"/>
    <x v="1"/>
    <s v="plays"/>
    <x v="3209"/>
    <x v="126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5.76666666666667"/>
    <n v="62.883333333333333"/>
    <x v="1"/>
    <s v="plays"/>
    <x v="3210"/>
    <x v="227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19.74347826086958"/>
    <n v="85.531055900621112"/>
    <x v="1"/>
    <s v="plays"/>
    <x v="3211"/>
    <x v="1140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.25"/>
    <n v="53.723404255319146"/>
    <x v="1"/>
    <s v="plays"/>
    <x v="3212"/>
    <x v="601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.11666666666667"/>
    <n v="127.80851063829788"/>
    <x v="1"/>
    <s v="plays"/>
    <x v="3213"/>
    <x v="152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.13333333333334"/>
    <n v="106.57391304347826"/>
    <x v="1"/>
    <s v="plays"/>
    <x v="3214"/>
    <x v="1483"/>
    <d v="2016-01-05T15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x v="3215"/>
    <b v="1"/>
    <n v="134"/>
    <b v="1"/>
    <s v="theater/plays"/>
    <n v="100.35142857142858"/>
    <n v="262.11194029850748"/>
    <x v="1"/>
    <s v="plays"/>
    <x v="3215"/>
    <x v="1050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.05"/>
    <n v="57.171428571428571"/>
    <x v="1"/>
    <s v="plays"/>
    <x v="3216"/>
    <x v="191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.02222222222223"/>
    <n v="50.20192307692308"/>
    <x v="1"/>
    <s v="plays"/>
    <x v="3217"/>
    <x v="1512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.1"/>
    <n v="66.586956521739125"/>
    <x v="1"/>
    <s v="plays"/>
    <x v="3218"/>
    <x v="41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.11000000000001"/>
    <n v="168.25210084033614"/>
    <x v="1"/>
    <s v="plays"/>
    <x v="3219"/>
    <x v="1513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0.84"/>
    <n v="256.37288135593218"/>
    <x v="1"/>
    <s v="plays"/>
    <x v="3220"/>
    <x v="305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.42499999999998"/>
    <n v="36.610619469026545"/>
    <x v="1"/>
    <s v="plays"/>
    <x v="3221"/>
    <x v="46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4.8"/>
    <n v="37.142857142857146"/>
    <x v="1"/>
    <s v="plays"/>
    <x v="3222"/>
    <x v="465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09.51612903225806"/>
    <n v="45.878378378378379"/>
    <x v="1"/>
    <s v="plays"/>
    <x v="3223"/>
    <x v="1214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.03333333333333"/>
    <n v="141.71296296296296"/>
    <x v="1"/>
    <s v="plays"/>
    <x v="3224"/>
    <x v="29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.35000000000001"/>
    <n v="52.487179487179489"/>
    <x v="1"/>
    <s v="plays"/>
    <x v="3225"/>
    <x v="478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.16666666666667"/>
    <n v="59.523809523809526"/>
    <x v="1"/>
    <s v="plays"/>
    <x v="3226"/>
    <x v="1514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1466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.34285714285714"/>
    <n v="193.62162162162161"/>
    <x v="1"/>
    <s v="plays"/>
    <x v="3228"/>
    <x v="45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7.86500000000001"/>
    <n v="106.79702970297029"/>
    <x v="1"/>
    <s v="plays"/>
    <x v="3229"/>
    <x v="147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09.88461538461539"/>
    <n v="77.21621621621621"/>
    <x v="1"/>
    <s v="plays"/>
    <x v="3230"/>
    <x v="542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502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.20000000000002"/>
    <n v="50.46153846153846"/>
    <x v="1"/>
    <s v="plays"/>
    <x v="3232"/>
    <x v="1007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8.8"/>
    <n v="97.377049180327873"/>
    <x v="1"/>
    <s v="plays"/>
    <x v="3233"/>
    <x v="1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.39275000000001"/>
    <n v="34.91921739130435"/>
    <x v="1"/>
    <s v="plays"/>
    <x v="3234"/>
    <x v="58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.20666666666666"/>
    <n v="85.530386740331494"/>
    <x v="1"/>
    <s v="plays"/>
    <x v="3235"/>
    <x v="681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0.6"/>
    <n v="182.90909090909091"/>
    <x v="1"/>
    <s v="plays"/>
    <x v="3236"/>
    <x v="683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0.78754285714287"/>
    <n v="131.13620817843866"/>
    <x v="1"/>
    <s v="plays"/>
    <x v="3237"/>
    <x v="11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.32142857142857"/>
    <n v="39.810126582278478"/>
    <x v="1"/>
    <s v="plays"/>
    <x v="3238"/>
    <x v="1515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5.91914022517912"/>
    <n v="59.701730769230764"/>
    <x v="1"/>
    <s v="plays"/>
    <x v="3239"/>
    <x v="29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0.56666666666668"/>
    <n v="88.735294117647058"/>
    <x v="1"/>
    <s v="plays"/>
    <x v="3240"/>
    <x v="1516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.30588235294117"/>
    <n v="58.688622754491021"/>
    <x v="1"/>
    <s v="plays"/>
    <x v="3241"/>
    <x v="1350"/>
    <d v="2014-10-13T22:59:00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x v="3242"/>
    <b v="1"/>
    <n v="183"/>
    <b v="1"/>
    <s v="theater/plays"/>
    <n v="127.30419999999999"/>
    <n v="69.56513661202186"/>
    <x v="1"/>
    <s v="plays"/>
    <x v="3242"/>
    <x v="866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2.83750000000001"/>
    <n v="115.87323943661971"/>
    <x v="1"/>
    <s v="plays"/>
    <x v="3243"/>
    <x v="569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2.9375"/>
    <n v="23.869565217391305"/>
    <x v="1"/>
    <s v="plays"/>
    <x v="3244"/>
    <x v="548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.3047619047619"/>
    <n v="81.125925925925927"/>
    <x v="1"/>
    <s v="plays"/>
    <x v="3245"/>
    <x v="122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.22000000000001"/>
    <n v="57.626943005181346"/>
    <x v="1"/>
    <s v="plays"/>
    <x v="3246"/>
    <x v="57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5.86"/>
    <n v="46.429824561403507"/>
    <x v="1"/>
    <s v="plays"/>
    <x v="3247"/>
    <x v="121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0.79166666666666"/>
    <n v="60.475000000000001"/>
    <x v="1"/>
    <s v="plays"/>
    <x v="3248"/>
    <x v="35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4.92727272727274"/>
    <n v="65.579545454545453"/>
    <x v="1"/>
    <s v="plays"/>
    <x v="3249"/>
    <x v="800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1.55199999999999"/>
    <n v="119.1924882629108"/>
    <x v="1"/>
    <s v="plays"/>
    <x v="3250"/>
    <x v="811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0.73333333333333"/>
    <n v="83.05"/>
    <x v="1"/>
    <s v="plays"/>
    <x v="3251"/>
    <x v="968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7.82222222222221"/>
    <n v="57.52"/>
    <x v="1"/>
    <s v="plays"/>
    <x v="3252"/>
    <x v="1517"/>
    <d v="2016-09-07T03:20:4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x v="3253"/>
    <b v="1"/>
    <n v="115"/>
    <b v="1"/>
    <s v="theater/plays"/>
    <n v="101.82500000000002"/>
    <n v="177.08695652173913"/>
    <x v="1"/>
    <s v="plays"/>
    <x v="3253"/>
    <x v="1518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.25769230769231"/>
    <n v="70.771505376344081"/>
    <x v="1"/>
    <s v="plays"/>
    <x v="3254"/>
    <x v="1519"/>
    <d v="2015-03-25T17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66666666666668"/>
    <x v="1"/>
    <s v="plays"/>
    <x v="3255"/>
    <x v="984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.06"/>
    <n v="72.76136363636364"/>
    <x v="1"/>
    <s v="plays"/>
    <x v="3256"/>
    <x v="1057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.29949999999999"/>
    <n v="51.853414634146333"/>
    <x v="1"/>
    <s v="plays"/>
    <x v="3257"/>
    <x v="244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.21428571428571"/>
    <n v="98.2"/>
    <x v="1"/>
    <s v="plays"/>
    <x v="3258"/>
    <x v="1415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.16782608695652"/>
    <n v="251.7381443298969"/>
    <x v="1"/>
    <s v="plays"/>
    <x v="3259"/>
    <x v="782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.24000000000001"/>
    <n v="74.821917808219183"/>
    <x v="1"/>
    <s v="plays"/>
    <x v="3260"/>
    <x v="535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.45454545454547"/>
    <n v="67.65306122448979"/>
    <x v="1"/>
    <s v="plays"/>
    <x v="3261"/>
    <x v="152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.04098360655738"/>
    <n v="93.81343283582089"/>
    <x v="1"/>
    <s v="plays"/>
    <x v="3262"/>
    <x v="1038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.1664"/>
    <n v="41.237647058823526"/>
    <x v="1"/>
    <s v="plays"/>
    <x v="3263"/>
    <x v="1520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1020408163268"/>
    <x v="1"/>
    <s v="plays"/>
    <x v="3264"/>
    <x v="805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85714285714292"/>
    <x v="1"/>
    <s v="plays"/>
    <x v="3265"/>
    <x v="1212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.28333333333333"/>
    <n v="48.325153374233132"/>
    <x v="1"/>
    <s v="plays"/>
    <x v="3266"/>
    <x v="211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.1"/>
    <n v="53.177083333333336"/>
    <x v="1"/>
    <s v="plays"/>
    <x v="3267"/>
    <x v="954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2380952380949"/>
    <x v="1"/>
    <s v="plays"/>
    <x v="3268"/>
    <x v="1517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1.49999999999999"/>
    <n v="116"/>
    <x v="1"/>
    <s v="plays"/>
    <x v="3269"/>
    <x v="1521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1.66666666666666"/>
    <n v="61"/>
    <x v="1"/>
    <s v="plays"/>
    <x v="3270"/>
    <x v="1217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35294117647058"/>
    <x v="1"/>
    <s v="plays"/>
    <x v="3271"/>
    <x v="1009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.43"/>
    <n v="106.50344827586207"/>
    <x v="1"/>
    <s v="plays"/>
    <x v="3272"/>
    <x v="1520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.4"/>
    <n v="204.57142857142858"/>
    <x v="1"/>
    <s v="plays"/>
    <x v="3273"/>
    <x v="78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.32258064516128"/>
    <n v="54.912587412587413"/>
    <x v="1"/>
    <s v="plays"/>
    <x v="3274"/>
    <x v="376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.27777777777777"/>
    <n v="150.41666666666666"/>
    <x v="1"/>
    <s v="plays"/>
    <x v="3275"/>
    <x v="1060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6.84444444444443"/>
    <n v="52.58"/>
    <x v="1"/>
    <s v="plays"/>
    <x v="3276"/>
    <x v="801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8.60000000000001"/>
    <n v="54.3"/>
    <x v="1"/>
    <s v="plays"/>
    <x v="3277"/>
    <x v="1004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.4"/>
    <n v="76.029411764705884"/>
    <x v="1"/>
    <s v="plays"/>
    <x v="3278"/>
    <x v="876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.27586206896552"/>
    <n v="105.2063492063492"/>
    <x v="1"/>
    <s v="plays"/>
    <x v="3279"/>
    <x v="1481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66666666666671"/>
    <x v="1"/>
    <s v="plays"/>
    <x v="3280"/>
    <x v="1048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1.6"/>
    <n v="129.36170212765958"/>
    <x v="1"/>
    <s v="plays"/>
    <x v="3281"/>
    <x v="1050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2.6467741935484"/>
    <n v="134.26371308016877"/>
    <x v="1"/>
    <s v="plays"/>
    <x v="3282"/>
    <x v="925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4.75000000000001"/>
    <n v="17.829787234042552"/>
    <x v="1"/>
    <s v="plays"/>
    <x v="3283"/>
    <x v="1522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1.6"/>
    <n v="203.2"/>
    <x v="1"/>
    <s v="plays"/>
    <x v="3284"/>
    <x v="474"/>
    <d v="2016-01-28T21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.10242048409683"/>
    <n v="69.18518518518519"/>
    <x v="1"/>
    <s v="plays"/>
    <x v="3285"/>
    <x v="538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1.76666666666667"/>
    <n v="125.12295081967213"/>
    <x v="1"/>
    <s v="plays"/>
    <x v="3286"/>
    <x v="188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29411764705884"/>
    <x v="1"/>
    <s v="plays"/>
    <x v="3287"/>
    <x v="1212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.26489999999998"/>
    <n v="48.437149758454105"/>
    <x v="1"/>
    <s v="plays"/>
    <x v="3288"/>
    <x v="1139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.04200000000003"/>
    <n v="26.608400000000003"/>
    <x v="1"/>
    <s v="plays"/>
    <x v="3289"/>
    <x v="244"/>
    <d v="2017-02-20T00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x v="3290"/>
    <b v="0"/>
    <n v="72"/>
    <b v="1"/>
    <s v="theater/plays"/>
    <n v="121.2"/>
    <n v="33.666666666666664"/>
    <x v="1"/>
    <s v="plays"/>
    <x v="3290"/>
    <x v="297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3.99999999999999"/>
    <n v="40.714285714285715"/>
    <x v="1"/>
    <s v="plays"/>
    <x v="3291"/>
    <x v="9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.13861386138615"/>
    <n v="19.266666666666666"/>
    <x v="1"/>
    <s v="plays"/>
    <x v="3292"/>
    <x v="467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.44444444444446"/>
    <n v="84.285714285714292"/>
    <x v="1"/>
    <s v="plays"/>
    <x v="3293"/>
    <x v="1285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.33333333333333"/>
    <n v="29.583333333333332"/>
    <x v="1"/>
    <s v="plays"/>
    <x v="3294"/>
    <x v="97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2.85857142857142"/>
    <n v="26.667037037037037"/>
    <x v="1"/>
    <s v="plays"/>
    <x v="3295"/>
    <x v="684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.06666666666666"/>
    <n v="45.978723404255319"/>
    <x v="1"/>
    <s v="plays"/>
    <x v="3296"/>
    <x v="1523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.07272727272726"/>
    <n v="125.09090909090909"/>
    <x v="1"/>
    <s v="plays"/>
    <x v="3297"/>
    <x v="903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1.73"/>
    <n v="141.29166666666666"/>
    <x v="1"/>
    <s v="plays"/>
    <x v="3298"/>
    <x v="132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.19999999999999"/>
    <n v="55.333333333333336"/>
    <x v="1"/>
    <s v="plays"/>
    <x v="3299"/>
    <x v="310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.16666666666666"/>
    <n v="46.420454545454547"/>
    <x v="1"/>
    <s v="plays"/>
    <x v="3300"/>
    <x v="51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.46666666666667"/>
    <n v="57.2"/>
    <x v="1"/>
    <s v="plays"/>
    <x v="3301"/>
    <x v="784"/>
    <d v="2016-07-31T22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.39285714285715"/>
    <n v="173.7"/>
    <x v="1"/>
    <s v="plays"/>
    <x v="3302"/>
    <x v="1524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5.88888888888889"/>
    <n v="59.6"/>
    <x v="1"/>
    <s v="plays"/>
    <x v="3303"/>
    <x v="1451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4.51666666666665"/>
    <n v="89.585714285714289"/>
    <x v="1"/>
    <s v="plays"/>
    <x v="3304"/>
    <x v="572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.02500000000001"/>
    <n v="204.05"/>
    <x v="1"/>
    <s v="plays"/>
    <x v="3305"/>
    <x v="133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.33333333333334"/>
    <n v="48.703703703703702"/>
    <x v="1"/>
    <s v="plays"/>
    <x v="3306"/>
    <x v="1037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6.67999999999999"/>
    <n v="53.339999999999996"/>
    <x v="1"/>
    <s v="plays"/>
    <x v="3307"/>
    <x v="1525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.28571428571429"/>
    <n v="75.087719298245617"/>
    <x v="1"/>
    <s v="plays"/>
    <x v="3308"/>
    <x v="680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.42857142857144"/>
    <n v="18"/>
    <x v="1"/>
    <s v="plays"/>
    <x v="3309"/>
    <x v="124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.07692307692308"/>
    <n v="209.83870967741936"/>
    <x v="1"/>
    <s v="plays"/>
    <x v="3310"/>
    <x v="1492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09.84"/>
    <n v="61.022222222222226"/>
    <x v="1"/>
    <s v="plays"/>
    <x v="3311"/>
    <x v="1186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.03999999999999"/>
    <n v="61"/>
    <x v="1"/>
    <s v="plays"/>
    <x v="3312"/>
    <x v="1287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.05000000000001"/>
    <n v="80.034482758620683"/>
    <x v="1"/>
    <s v="plays"/>
    <x v="3313"/>
    <x v="747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0.75"/>
    <n v="29.068965517241381"/>
    <x v="1"/>
    <s v="plays"/>
    <x v="3314"/>
    <x v="1383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.00000000000001"/>
    <n v="49.438202247191015"/>
    <x v="1"/>
    <s v="plays"/>
    <x v="3315"/>
    <x v="1245"/>
    <d v="2016-05-05T23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x v="3316"/>
    <b v="0"/>
    <n v="125"/>
    <b v="1"/>
    <s v="theater/plays"/>
    <n v="100.08673425918037"/>
    <n v="93.977440000000001"/>
    <x v="1"/>
    <s v="plays"/>
    <x v="3316"/>
    <x v="1474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.19047619047619"/>
    <n v="61.944444444444443"/>
    <x v="1"/>
    <s v="plays"/>
    <x v="3317"/>
    <x v="1224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5.6"/>
    <n v="78.5"/>
    <x v="1"/>
    <s v="plays"/>
    <x v="3318"/>
    <x v="1481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553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4736842105263"/>
    <x v="1"/>
    <s v="plays"/>
    <x v="3320"/>
    <x v="1526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.4"/>
    <n v="35.799999999999997"/>
    <x v="1"/>
    <s v="plays"/>
    <x v="3321"/>
    <x v="47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1.51515151515152"/>
    <n v="145.65217391304347"/>
    <x v="1"/>
    <s v="plays"/>
    <x v="3322"/>
    <x v="1527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5.89999999999999"/>
    <n v="25.693877551020407"/>
    <x v="1"/>
    <s v="plays"/>
    <x v="3323"/>
    <x v="1528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1.66666666666666"/>
    <n v="152.5"/>
    <x v="1"/>
    <s v="plays"/>
    <x v="3324"/>
    <x v="1432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2.5"/>
    <n v="30"/>
    <x v="1"/>
    <s v="plays"/>
    <x v="3325"/>
    <x v="936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.375"/>
    <n v="142.28070175438597"/>
    <x v="1"/>
    <s v="plays"/>
    <x v="3326"/>
    <x v="1352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.25"/>
    <n v="24.545454545454547"/>
    <x v="1"/>
    <s v="plays"/>
    <x v="3327"/>
    <x v="8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.38888888888889"/>
    <n v="292.77777777777777"/>
    <x v="1"/>
    <s v="plays"/>
    <x v="3328"/>
    <x v="1403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6.8"/>
    <n v="44.92307692307692"/>
    <x v="1"/>
    <s v="plays"/>
    <x v="3329"/>
    <x v="323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.26666666666667"/>
    <n v="23.10144927536232"/>
    <x v="1"/>
    <s v="plays"/>
    <x v="3330"/>
    <x v="422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4.52"/>
    <n v="80.400000000000006"/>
    <x v="1"/>
    <s v="plays"/>
    <x v="3331"/>
    <x v="187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89156626506028"/>
    <x v="1"/>
    <s v="plays"/>
    <x v="3332"/>
    <x v="567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4.57142857142858"/>
    <n v="32.972972972972975"/>
    <x v="1"/>
    <s v="plays"/>
    <x v="3333"/>
    <x v="1529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8.62051149573753"/>
    <n v="116.65217391304348"/>
    <x v="1"/>
    <s v="plays"/>
    <x v="3334"/>
    <x v="773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.32000000000001"/>
    <n v="79.61904761904762"/>
    <x v="1"/>
    <s v="plays"/>
    <x v="3335"/>
    <x v="41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77777777777779"/>
    <x v="1"/>
    <s v="plays"/>
    <x v="3336"/>
    <x v="302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.2"/>
    <n v="81.029411764705884"/>
    <x v="1"/>
    <s v="plays"/>
    <x v="3337"/>
    <x v="47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.18"/>
    <n v="136.84821428571428"/>
    <x v="1"/>
    <s v="plays"/>
    <x v="3338"/>
    <x v="139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.35000000000001"/>
    <n v="177.61702127659575"/>
    <x v="1"/>
    <s v="plays"/>
    <x v="3339"/>
    <x v="345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.16666666666666"/>
    <n v="109.07894736842105"/>
    <x v="1"/>
    <s v="plays"/>
    <x v="3340"/>
    <x v="1215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285714285714"/>
    <x v="1"/>
    <s v="plays"/>
    <x v="3341"/>
    <x v="795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1.66666666666666"/>
    <n v="78.205128205128204"/>
    <x v="1"/>
    <s v="plays"/>
    <x v="3342"/>
    <x v="130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.42857142857142"/>
    <n v="52.173913043478258"/>
    <x v="1"/>
    <s v="plays"/>
    <x v="3343"/>
    <x v="680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.44444444444444"/>
    <n v="114.125"/>
    <x v="1"/>
    <s v="plays"/>
    <x v="3344"/>
    <x v="808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13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.00000000000001"/>
    <n v="91.666666666666671"/>
    <x v="1"/>
    <s v="plays"/>
    <x v="3346"/>
    <x v="1457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.44999999999999"/>
    <n v="108.59090909090909"/>
    <x v="1"/>
    <s v="plays"/>
    <x v="3347"/>
    <x v="1041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.2909090909091"/>
    <n v="69.822784810126578"/>
    <x v="1"/>
    <s v="plays"/>
    <x v="3348"/>
    <x v="1245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.4"/>
    <n v="109.57142857142857"/>
    <x v="1"/>
    <s v="plays"/>
    <x v="3349"/>
    <x v="1526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.42857142857143"/>
    <n v="71.666666666666671"/>
    <x v="1"/>
    <s v="plays"/>
    <x v="3350"/>
    <x v="153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.1"/>
    <n v="93.611111111111114"/>
    <x v="1"/>
    <s v="plays"/>
    <x v="3351"/>
    <x v="9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7.52"/>
    <n v="76.8"/>
    <x v="1"/>
    <s v="plays"/>
    <x v="3352"/>
    <x v="1356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5454545454547"/>
    <x v="1"/>
    <s v="plays"/>
    <x v="3353"/>
    <x v="23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1.93333333333334"/>
    <n v="55.6"/>
    <x v="1"/>
    <s v="plays"/>
    <x v="3354"/>
    <x v="465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.28571428571429"/>
    <n v="147.33333333333334"/>
    <x v="1"/>
    <s v="plays"/>
    <x v="3355"/>
    <x v="534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.4"/>
    <n v="56.333333333333336"/>
    <x v="1"/>
    <s v="plays"/>
    <x v="3356"/>
    <x v="889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047619047619"/>
    <x v="1"/>
    <s v="plays"/>
    <x v="3357"/>
    <x v="1403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2.99000000000001"/>
    <n v="63.574074074074076"/>
    <x v="1"/>
    <s v="plays"/>
    <x v="3358"/>
    <x v="46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.25"/>
    <n v="184.78260869565219"/>
    <x v="1"/>
    <s v="plays"/>
    <x v="3359"/>
    <x v="746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.37777777777779"/>
    <n v="126.72222222222223"/>
    <x v="1"/>
    <s v="plays"/>
    <x v="3360"/>
    <x v="294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.46000000000001"/>
    <n v="83.42647058823529"/>
    <x v="1"/>
    <s v="plays"/>
    <x v="3361"/>
    <x v="577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.00000000000003"/>
    <n v="54.5"/>
    <x v="1"/>
    <s v="plays"/>
    <x v="3362"/>
    <x v="1451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.41935483870968"/>
    <n v="302.30769230769232"/>
    <x v="1"/>
    <s v="plays"/>
    <x v="3363"/>
    <x v="808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5.93333333333332"/>
    <n v="44.138888888888886"/>
    <x v="1"/>
    <s v="plays"/>
    <x v="3364"/>
    <x v="767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6666666666663"/>
    <x v="1"/>
    <s v="plays"/>
    <x v="3365"/>
    <x v="212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88888888888886"/>
    <x v="1"/>
    <s v="plays"/>
    <x v="3366"/>
    <x v="400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8.66666666666667"/>
    <n v="29.666666666666668"/>
    <x v="1"/>
    <s v="plays"/>
    <x v="3367"/>
    <x v="460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4.60000000000001"/>
    <n v="45.478260869565219"/>
    <x v="1"/>
    <s v="plays"/>
    <x v="3368"/>
    <x v="141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3.89999999999999"/>
    <n v="96.203703703703709"/>
    <x v="1"/>
    <s v="plays"/>
    <x v="3369"/>
    <x v="61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7.73333333333333"/>
    <n v="67.92307692307692"/>
    <x v="1"/>
    <s v="plays"/>
    <x v="3370"/>
    <x v="619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8.5"/>
    <n v="30.777777777777779"/>
    <x v="1"/>
    <s v="plays"/>
    <x v="3371"/>
    <x v="1008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3.49999999999999"/>
    <n v="38.333333333333336"/>
    <x v="1"/>
    <s v="plays"/>
    <x v="3372"/>
    <x v="16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.25"/>
    <n v="66.833333333333329"/>
    <x v="1"/>
    <s v="plays"/>
    <x v="3373"/>
    <x v="466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6.57142857142856"/>
    <n v="71.730769230769226"/>
    <x v="1"/>
    <s v="plays"/>
    <x v="3374"/>
    <x v="375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058823529412"/>
    <x v="1"/>
    <s v="plays"/>
    <x v="3375"/>
    <x v="1531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.01249999999999"/>
    <n v="421.10526315789474"/>
    <x v="1"/>
    <s v="plays"/>
    <x v="3376"/>
    <x v="1519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.05"/>
    <n v="104.98701298701299"/>
    <x v="1"/>
    <s v="plays"/>
    <x v="3377"/>
    <x v="135"/>
    <d v="2015-03-20T08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7.63636363636364"/>
    <n v="28.19047619047619"/>
    <x v="1"/>
    <s v="plays"/>
    <x v="3378"/>
    <x v="1382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3.64999999999999"/>
    <n v="54.55263157894737"/>
    <x v="1"/>
    <s v="plays"/>
    <x v="3379"/>
    <x v="1480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.43333333333334"/>
    <n v="111.89285714285714"/>
    <x v="1"/>
    <s v="plays"/>
    <x v="3380"/>
    <x v="1532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.25"/>
    <n v="85.208333333333329"/>
    <x v="1"/>
    <s v="plays"/>
    <x v="3381"/>
    <x v="803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0.74285714285713"/>
    <n v="76.652173913043484"/>
    <x v="1"/>
    <s v="plays"/>
    <x v="3382"/>
    <x v="138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1.71428571428572"/>
    <n v="65.166666666666671"/>
    <x v="1"/>
    <s v="plays"/>
    <x v="3383"/>
    <x v="99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.01100000000001"/>
    <n v="93.760312499999998"/>
    <x v="1"/>
    <s v="plays"/>
    <x v="3384"/>
    <x v="311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333333333334"/>
    <x v="1"/>
    <s v="plays"/>
    <x v="3385"/>
    <x v="1387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19512195121951"/>
    <x v="1"/>
    <s v="plays"/>
    <x v="3386"/>
    <x v="501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6.86666666666667"/>
    <n v="100.17142857142858"/>
    <x v="1"/>
    <s v="plays"/>
    <x v="3387"/>
    <x v="7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3.8"/>
    <n v="34.6"/>
    <x v="1"/>
    <s v="plays"/>
    <x v="3388"/>
    <x v="507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4.5"/>
    <n v="184.67741935483872"/>
    <x v="1"/>
    <s v="plays"/>
    <x v="3389"/>
    <x v="141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.4"/>
    <n v="69.818181818181813"/>
    <x v="1"/>
    <s v="plays"/>
    <x v="3390"/>
    <x v="576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4444444444443"/>
    <x v="1"/>
    <s v="plays"/>
    <x v="3391"/>
    <x v="45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66666666666664"/>
    <x v="1"/>
    <s v="plays"/>
    <x v="3392"/>
    <x v="50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5.80000000000001"/>
    <n v="36.06818181818182"/>
    <x v="1"/>
    <s v="plays"/>
    <x v="3393"/>
    <x v="675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.36363636363635"/>
    <n v="29"/>
    <x v="1"/>
    <s v="plays"/>
    <x v="3394"/>
    <x v="788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0526315789473"/>
    <x v="1"/>
    <s v="plays"/>
    <x v="3395"/>
    <x v="512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.33333333333333"/>
    <n v="55.892857142857146"/>
    <x v="1"/>
    <s v="plays"/>
    <x v="3396"/>
    <x v="1533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.00000000000001"/>
    <n v="11.666666666666666"/>
    <x v="1"/>
    <s v="plays"/>
    <x v="3397"/>
    <x v="1534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.07499999999999"/>
    <n v="68.353846153846149"/>
    <x v="1"/>
    <s v="plays"/>
    <x v="3398"/>
    <x v="789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3.75000000000001"/>
    <n v="27.065217391304348"/>
    <x v="1"/>
    <s v="plays"/>
    <x v="3399"/>
    <x v="1133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.41"/>
    <n v="118.12941176470588"/>
    <x v="1"/>
    <s v="plays"/>
    <x v="3400"/>
    <x v="1140"/>
    <d v="2014-08-28T14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1.86206896551724"/>
    <n v="44.757575757575758"/>
    <x v="1"/>
    <s v="plays"/>
    <x v="3401"/>
    <x v="903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09.76666666666665"/>
    <n v="99.787878787878782"/>
    <x v="1"/>
    <s v="plays"/>
    <x v="3402"/>
    <x v="1213"/>
    <d v="2015-11-11T18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4705882352941"/>
    <x v="1"/>
    <s v="plays"/>
    <x v="3403"/>
    <x v="874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333333333334"/>
    <x v="1"/>
    <s v="plays"/>
    <x v="3404"/>
    <x v="890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7.57142857142856"/>
    <n v="28.323529411764707"/>
    <x v="1"/>
    <s v="plays"/>
    <x v="3405"/>
    <x v="952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.31000000000002"/>
    <n v="110.23076923076923"/>
    <x v="1"/>
    <s v="plays"/>
    <x v="3406"/>
    <x v="12"/>
    <d v="2014-07-16T03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x v="3407"/>
    <b v="0"/>
    <n v="67"/>
    <b v="1"/>
    <s v="theater/plays"/>
    <n v="107.1"/>
    <n v="31.970149253731343"/>
    <x v="1"/>
    <s v="plays"/>
    <x v="3407"/>
    <x v="1000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1111111111114"/>
    <x v="1"/>
    <s v="plays"/>
    <x v="3408"/>
    <x v="14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3.6"/>
    <n v="29.428571428571427"/>
    <x v="1"/>
    <s v="plays"/>
    <x v="3409"/>
    <x v="1535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8.5"/>
    <n v="81.375"/>
    <x v="1"/>
    <s v="plays"/>
    <x v="3410"/>
    <x v="1536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3.56666666666668"/>
    <n v="199.16666666666666"/>
    <x v="1"/>
    <s v="plays"/>
    <x v="3411"/>
    <x v="1353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461538461539"/>
    <x v="1"/>
    <s v="plays"/>
    <x v="3412"/>
    <x v="1196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28571428571431"/>
    <x v="1"/>
    <s v="plays"/>
    <x v="3413"/>
    <x v="135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3.49999999999999"/>
    <n v="70.568181818181813"/>
    <x v="1"/>
    <s v="plays"/>
    <x v="3414"/>
    <x v="548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2222222222221"/>
    <x v="1"/>
    <s v="plays"/>
    <x v="3415"/>
    <x v="1244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19.6"/>
    <n v="159.46666666666667"/>
    <x v="1"/>
    <s v="plays"/>
    <x v="3416"/>
    <x v="5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.00058823529412"/>
    <n v="37.777999999999999"/>
    <x v="1"/>
    <s v="plays"/>
    <x v="3417"/>
    <x v="306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0.875"/>
    <n v="72.053571428571431"/>
    <x v="1"/>
    <s v="plays"/>
    <x v="3418"/>
    <x v="1537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6.54545454545455"/>
    <n v="63.695652173913047"/>
    <x v="1"/>
    <s v="plays"/>
    <x v="3419"/>
    <x v="1538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1764705882351"/>
    <x v="1"/>
    <s v="plays"/>
    <x v="3420"/>
    <x v="2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.15"/>
    <n v="103.21428571428571"/>
    <x v="1"/>
    <s v="plays"/>
    <x v="3421"/>
    <x v="394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.1"/>
    <n v="71.152173913043484"/>
    <x v="1"/>
    <s v="plays"/>
    <x v="3422"/>
    <x v="45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1339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3.58333333333334"/>
    <n v="81.776315789473685"/>
    <x v="1"/>
    <s v="plays"/>
    <x v="3424"/>
    <x v="982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2.97033333333331"/>
    <n v="297.02980769230766"/>
    <x v="1"/>
    <s v="plays"/>
    <x v="3425"/>
    <x v="1129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.13333333333333"/>
    <n v="46.609195402298852"/>
    <x v="1"/>
    <s v="plays"/>
    <x v="3426"/>
    <x v="1129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4137931034484"/>
    <x v="1"/>
    <s v="plays"/>
    <x v="3427"/>
    <x v="153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2.75000000000001"/>
    <n v="40.294117647058826"/>
    <x v="1"/>
    <s v="plays"/>
    <x v="3428"/>
    <x v="401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755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8.54949999999999"/>
    <n v="30.152638888888887"/>
    <x v="1"/>
    <s v="plays"/>
    <x v="3430"/>
    <x v="1152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38095238095241"/>
    <x v="1"/>
    <s v="plays"/>
    <x v="3431"/>
    <x v="1044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09.65"/>
    <n v="52.214285714285715"/>
    <x v="1"/>
    <s v="plays"/>
    <x v="3432"/>
    <x v="474"/>
    <d v="2016-02-05T14:00:00"/>
  </r>
  <r>
    <n v="3433"/>
    <s v="The Dybbuk"/>
    <s v="death&amp;pretzels presents their first Chicago based project:_x000d_The Dybbuk by S. Ansky"/>
    <n v="9500"/>
    <n v="9525"/>
    <x v="0"/>
    <s v="US"/>
    <s v="USD"/>
    <n v="1402974000"/>
    <x v="3433"/>
    <b v="0"/>
    <n v="71"/>
    <b v="1"/>
    <s v="theater/plays"/>
    <n v="100.26315789473684"/>
    <n v="134.1549295774648"/>
    <x v="1"/>
    <s v="plays"/>
    <x v="3433"/>
    <x v="1175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5.55000000000001"/>
    <n v="62.827380952380949"/>
    <x v="1"/>
    <s v="plays"/>
    <x v="3434"/>
    <x v="1165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.00000000000001"/>
    <n v="58.94736842105263"/>
    <x v="1"/>
    <s v="plays"/>
    <x v="3435"/>
    <x v="11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5.89999999999999"/>
    <n v="143.1081081081081"/>
    <x v="1"/>
    <s v="plays"/>
    <x v="3436"/>
    <x v="808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66666666666671"/>
    <x v="1"/>
    <s v="plays"/>
    <x v="3437"/>
    <x v="1294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.2"/>
    <n v="186.07142857142858"/>
    <x v="1"/>
    <s v="plays"/>
    <x v="3438"/>
    <x v="420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4.67833333333334"/>
    <n v="89.785555555555561"/>
    <x v="1"/>
    <s v="plays"/>
    <x v="3439"/>
    <x v="1344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.2184"/>
    <n v="64.157560975609755"/>
    <x v="1"/>
    <s v="plays"/>
    <x v="3440"/>
    <x v="567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2.60000000000001"/>
    <n v="59.651162790697676"/>
    <x v="1"/>
    <s v="plays"/>
    <x v="3441"/>
    <x v="1408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876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5.5"/>
    <n v="41.222222222222221"/>
    <x v="1"/>
    <s v="plays"/>
    <x v="3443"/>
    <x v="1227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1527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16129032258064"/>
    <x v="1"/>
    <s v="plays"/>
    <x v="3445"/>
    <x v="426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.2"/>
    <n v="43.28"/>
    <x v="1"/>
    <s v="plays"/>
    <x v="3446"/>
    <x v="805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7.80000000000001"/>
    <n v="77"/>
    <x v="1"/>
    <s v="plays"/>
    <x v="3447"/>
    <x v="941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09.76190476190477"/>
    <n v="51.222222222222221"/>
    <x v="1"/>
    <s v="plays"/>
    <x v="3448"/>
    <x v="481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0.625"/>
    <n v="68.25"/>
    <x v="1"/>
    <s v="plays"/>
    <x v="3449"/>
    <x v="526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7179487179485"/>
    <x v="1"/>
    <s v="plays"/>
    <x v="3450"/>
    <x v="1479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.23076923076924"/>
    <n v="41.125"/>
    <x v="1"/>
    <s v="plays"/>
    <x v="3451"/>
    <x v="1339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.19999999999999"/>
    <n v="41.405405405405403"/>
    <x v="1"/>
    <s v="plays"/>
    <x v="3452"/>
    <x v="11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.33333333333334"/>
    <n v="27.5"/>
    <x v="1"/>
    <s v="plays"/>
    <x v="3453"/>
    <x v="468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0.71428571428571"/>
    <n v="33.571428571428569"/>
    <x v="1"/>
    <s v="plays"/>
    <x v="3454"/>
    <x v="860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0.64999999999999"/>
    <n v="145.86956521739131"/>
    <x v="1"/>
    <s v="plays"/>
    <x v="3455"/>
    <x v="948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.3"/>
    <n v="358.6875"/>
    <x v="1"/>
    <s v="plays"/>
    <x v="3456"/>
    <x v="860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.19999999999999"/>
    <n v="50.981818181818184"/>
    <x v="1"/>
    <s v="plays"/>
    <x v="3457"/>
    <x v="805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.33537832310839"/>
    <n v="45.037037037037038"/>
    <x v="1"/>
    <s v="plays"/>
    <x v="3458"/>
    <x v="809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.2"/>
    <n v="17.527777777777779"/>
    <x v="1"/>
    <s v="plays"/>
    <x v="3459"/>
    <x v="754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883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16666666666664"/>
    <x v="1"/>
    <s v="plays"/>
    <x v="3461"/>
    <x v="1334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05882352941178"/>
    <x v="1"/>
    <s v="plays"/>
    <x v="3462"/>
    <x v="466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.38000000000001"/>
    <n v="90.684210526315795"/>
    <x v="1"/>
    <s v="plays"/>
    <x v="3463"/>
    <x v="210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.3236"/>
    <n v="55.012688172043013"/>
    <x v="1"/>
    <s v="plays"/>
    <x v="3464"/>
    <x v="1539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2222222222221"/>
    <x v="1"/>
    <s v="plays"/>
    <x v="3465"/>
    <x v="20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.14285714285714"/>
    <n v="72.950819672131146"/>
    <x v="1"/>
    <s v="plays"/>
    <x v="3466"/>
    <x v="1136"/>
    <d v="2016-04-19T15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68085106382972"/>
    <x v="1"/>
    <s v="plays"/>
    <x v="3467"/>
    <x v="135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1.78"/>
    <n v="716.35294117647061"/>
    <x v="1"/>
    <s v="plays"/>
    <x v="3468"/>
    <x v="494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.39285714285714"/>
    <n v="50.396825396825399"/>
    <x v="1"/>
    <s v="plays"/>
    <x v="3469"/>
    <x v="937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66666666666664"/>
    <x v="1"/>
    <s v="plays"/>
    <x v="3470"/>
    <x v="882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4.6"/>
    <n v="35.766666666666666"/>
    <x v="1"/>
    <s v="plays"/>
    <x v="3471"/>
    <x v="33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.05"/>
    <n v="88.739130434782609"/>
    <x v="1"/>
    <s v="plays"/>
    <x v="3472"/>
    <x v="776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848484848485"/>
    <x v="1"/>
    <s v="plays"/>
    <x v="3473"/>
    <x v="1302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4871794871796"/>
    <x v="1"/>
    <s v="plays"/>
    <x v="3474"/>
    <x v="127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.33333333333333"/>
    <n v="20"/>
    <x v="1"/>
    <s v="plays"/>
    <x v="3475"/>
    <x v="811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78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.33333333333333"/>
    <n v="53.230769230769234"/>
    <x v="1"/>
    <s v="plays"/>
    <x v="3477"/>
    <x v="685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2.85000000000001"/>
    <n v="39.596491228070178"/>
    <x v="1"/>
    <s v="plays"/>
    <x v="3478"/>
    <x v="135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7.86666666666666"/>
    <n v="34.25"/>
    <x v="1"/>
    <s v="plays"/>
    <x v="3479"/>
    <x v="8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2.66666666666669"/>
    <n v="164.61538461538461"/>
    <x v="1"/>
    <s v="plays"/>
    <x v="3480"/>
    <x v="152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8.8"/>
    <n v="125.05263157894737"/>
    <x v="1"/>
    <s v="plays"/>
    <x v="3481"/>
    <x v="22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.33333333333334"/>
    <n v="51.875"/>
    <x v="1"/>
    <s v="plays"/>
    <x v="3482"/>
    <x v="1000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59.9402985074627"/>
    <n v="40.285714285714285"/>
    <x v="1"/>
    <s v="plays"/>
    <x v="3483"/>
    <x v="835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.24000000000001"/>
    <n v="64.909090909090907"/>
    <x v="1"/>
    <s v="plays"/>
    <x v="3484"/>
    <x v="557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0.60606060606061"/>
    <n v="55.333333333333336"/>
    <x v="1"/>
    <s v="plays"/>
    <x v="3485"/>
    <x v="1540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.20000000000002"/>
    <n v="83.142857142857139"/>
    <x v="1"/>
    <s v="plays"/>
    <x v="3486"/>
    <x v="977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7.75000000000001"/>
    <n v="38.712121212121211"/>
    <x v="1"/>
    <s v="plays"/>
    <x v="3487"/>
    <x v="55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.2"/>
    <n v="125.37931034482759"/>
    <x v="1"/>
    <s v="plays"/>
    <x v="3488"/>
    <x v="521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2.7"/>
    <n v="78.263888888888886"/>
    <x v="1"/>
    <s v="plays"/>
    <x v="3489"/>
    <x v="396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7.49999999999999"/>
    <n v="47.222222222222221"/>
    <x v="1"/>
    <s v="plays"/>
    <x v="3490"/>
    <x v="104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.20000000000002"/>
    <n v="79.099999999999994"/>
    <x v="1"/>
    <s v="plays"/>
    <x v="3491"/>
    <x v="1048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.26894736842105"/>
    <n v="114.29199999999999"/>
    <x v="1"/>
    <s v="plays"/>
    <x v="3492"/>
    <x v="48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4137931034484"/>
    <x v="1"/>
    <s v="plays"/>
    <x v="3493"/>
    <x v="1230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6923076923077"/>
    <x v="1"/>
    <s v="plays"/>
    <x v="3494"/>
    <x v="296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6.86"/>
    <n v="74.208333333333329"/>
    <x v="1"/>
    <s v="plays"/>
    <x v="3495"/>
    <x v="1009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.4"/>
    <n v="47.846153846153847"/>
    <x v="1"/>
    <s v="plays"/>
    <x v="3496"/>
    <x v="182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8.70406189555126"/>
    <n v="34.408163265306122"/>
    <x v="1"/>
    <s v="plays"/>
    <x v="3497"/>
    <x v="1482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.42424242424242"/>
    <n v="40.238095238095241"/>
    <x v="1"/>
    <s v="plays"/>
    <x v="3498"/>
    <x v="307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5.5"/>
    <n v="60.285714285714285"/>
    <x v="1"/>
    <s v="plays"/>
    <x v="3499"/>
    <x v="891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.3"/>
    <n v="25.30952380952381"/>
    <x v="1"/>
    <s v="plays"/>
    <x v="3500"/>
    <x v="884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0.66666666666666"/>
    <n v="35.952380952380949"/>
    <x v="1"/>
    <s v="plays"/>
    <x v="3501"/>
    <x v="1462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.4"/>
    <n v="136"/>
    <x v="1"/>
    <s v="plays"/>
    <x v="3502"/>
    <x v="457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7.55999999999999"/>
    <n v="70.763157894736835"/>
    <x v="1"/>
    <s v="plays"/>
    <x v="3503"/>
    <x v="504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215"/>
    <d v="2015-11-19T10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3.76"/>
    <n v="66.512820512820511"/>
    <x v="1"/>
    <s v="plays"/>
    <x v="3505"/>
    <x v="16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1.49999999999999"/>
    <n v="105"/>
    <x v="1"/>
    <s v="plays"/>
    <x v="3506"/>
    <x v="601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.4"/>
    <n v="145"/>
    <x v="1"/>
    <s v="plays"/>
    <x v="3507"/>
    <x v="129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1541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.33333333333333"/>
    <n v="96.666666666666671"/>
    <x v="1"/>
    <s v="plays"/>
    <x v="3509"/>
    <x v="287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0.55555555555556"/>
    <n v="60.333333333333336"/>
    <x v="1"/>
    <s v="plays"/>
    <x v="3510"/>
    <x v="42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.2"/>
    <n v="79.89473684210526"/>
    <x v="1"/>
    <s v="plays"/>
    <x v="3511"/>
    <x v="476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3529411764703"/>
    <x v="1"/>
    <s v="plays"/>
    <x v="3512"/>
    <x v="480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.39285714285714"/>
    <n v="75.340909090909093"/>
    <x v="1"/>
    <s v="plays"/>
    <x v="3513"/>
    <x v="879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.00000000000001"/>
    <n v="55"/>
    <x v="1"/>
    <s v="plays"/>
    <x v="3514"/>
    <x v="498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2.66666666666666"/>
    <n v="66.956521739130437"/>
    <x v="1"/>
    <s v="plays"/>
    <x v="3515"/>
    <x v="107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272727272728"/>
    <x v="1"/>
    <s v="plays"/>
    <x v="3516"/>
    <x v="770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230769230768"/>
    <x v="1"/>
    <s v="plays"/>
    <x v="3517"/>
    <x v="6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.04599999999999"/>
    <n v="50.020909090909093"/>
    <x v="1"/>
    <s v="plays"/>
    <x v="3518"/>
    <x v="1350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.35000000000001"/>
    <n v="72.392857142857139"/>
    <x v="1"/>
    <s v="plays"/>
    <x v="3519"/>
    <x v="394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0.75"/>
    <n v="95.952380952380949"/>
    <x v="1"/>
    <s v="plays"/>
    <x v="3520"/>
    <x v="621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.42857142857144"/>
    <n v="45.615384615384613"/>
    <x v="1"/>
    <s v="plays"/>
    <x v="3521"/>
    <x v="1456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29411764705884"/>
    <x v="1"/>
    <s v="plays"/>
    <x v="3522"/>
    <x v="1035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3.65"/>
    <n v="56.825000000000003"/>
    <x v="1"/>
    <s v="plays"/>
    <x v="3523"/>
    <x v="1542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1.56"/>
    <n v="137.24324324324326"/>
    <x v="1"/>
    <s v="plays"/>
    <x v="3524"/>
    <x v="1150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14285714285708"/>
    <x v="1"/>
    <s v="plays"/>
    <x v="3525"/>
    <x v="1543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11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6.91666666666667"/>
    <n v="81.569767441860463"/>
    <x v="1"/>
    <s v="plays"/>
    <x v="3527"/>
    <x v="121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.15151515151514"/>
    <n v="45.108108108108105"/>
    <x v="1"/>
    <s v="plays"/>
    <x v="3528"/>
    <x v="60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66666666666664"/>
    <x v="1"/>
    <s v="plays"/>
    <x v="3529"/>
    <x v="0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1544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0769230769234"/>
    <x v="1"/>
    <s v="plays"/>
    <x v="3531"/>
    <x v="1527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8.95833333333334"/>
    <n v="42.296296296296298"/>
    <x v="1"/>
    <s v="plays"/>
    <x v="3532"/>
    <x v="1129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.2"/>
    <n v="78.875"/>
    <x v="1"/>
    <s v="plays"/>
    <x v="3533"/>
    <x v="798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.20000000000002"/>
    <n v="38.284313725490193"/>
    <x v="1"/>
    <s v="plays"/>
    <x v="3534"/>
    <x v="15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.15"/>
    <n v="44.847826086956523"/>
    <x v="1"/>
    <s v="plays"/>
    <x v="3535"/>
    <x v="187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.33333333333334"/>
    <n v="13.529411764705882"/>
    <x v="1"/>
    <s v="plays"/>
    <x v="3536"/>
    <x v="515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.44444444444446"/>
    <n v="43.5"/>
    <x v="1"/>
    <s v="plays"/>
    <x v="3537"/>
    <x v="675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.44999999999999"/>
    <n v="30.951807228915662"/>
    <x v="1"/>
    <s v="plays"/>
    <x v="3538"/>
    <x v="11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19.66666666666667"/>
    <n v="55.230769230769234"/>
    <x v="1"/>
    <s v="plays"/>
    <x v="3539"/>
    <x v="1243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25"/>
    <x v="1"/>
    <s v="plays"/>
    <x v="3540"/>
    <x v="1545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75"/>
    <x v="1"/>
    <s v="plays"/>
    <x v="3541"/>
    <x v="1424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.23636363636363"/>
    <n v="66.152941176470591"/>
    <x v="1"/>
    <s v="plays"/>
    <x v="3542"/>
    <x v="601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4.66666666666666"/>
    <n v="54.137931034482762"/>
    <x v="1"/>
    <s v="plays"/>
    <x v="3543"/>
    <x v="874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6666666666667"/>
    <x v="1"/>
    <s v="plays"/>
    <x v="3544"/>
    <x v="956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.4"/>
    <n v="31.375"/>
    <x v="1"/>
    <s v="plays"/>
    <x v="3545"/>
    <x v="1282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.27272727272727"/>
    <n v="59.210526315789473"/>
    <x v="1"/>
    <s v="plays"/>
    <x v="3546"/>
    <x v="50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.40928571428573"/>
    <n v="119.17633928571429"/>
    <x v="1"/>
    <s v="plays"/>
    <x v="3547"/>
    <x v="754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1.9047619047619"/>
    <n v="164.61538461538461"/>
    <x v="1"/>
    <s v="plays"/>
    <x v="3548"/>
    <x v="485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85714285714285"/>
    <x v="1"/>
    <s v="plays"/>
    <x v="3549"/>
    <x v="454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4.80000000000001"/>
    <n v="40.9375"/>
    <x v="1"/>
    <s v="plays"/>
    <x v="3550"/>
    <x v="1546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1.83333333333333"/>
    <n v="61.1"/>
    <x v="1"/>
    <s v="plays"/>
    <x v="3551"/>
    <x v="396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131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.27272727272728"/>
    <n v="56.20192307692308"/>
    <x v="1"/>
    <s v="plays"/>
    <x v="3553"/>
    <x v="50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.42219999999999"/>
    <n v="107.00207547169811"/>
    <x v="1"/>
    <s v="plays"/>
    <x v="3554"/>
    <x v="805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2857142857142"/>
    <x v="1"/>
    <s v="plays"/>
    <x v="3555"/>
    <x v="1223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.45454545454547"/>
    <n v="110.5"/>
    <x v="1"/>
    <s v="plays"/>
    <x v="3556"/>
    <x v="14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.03599999999999"/>
    <n v="179.27598566308242"/>
    <x v="1"/>
    <s v="plays"/>
    <x v="3557"/>
    <x v="672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0909090909091"/>
    <x v="1"/>
    <s v="plays"/>
    <x v="3558"/>
    <x v="1002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3.49999999999999"/>
    <n v="43.125"/>
    <x v="1"/>
    <s v="plays"/>
    <x v="3559"/>
    <x v="50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.43750000000001"/>
    <n v="46.891891891891895"/>
    <x v="1"/>
    <s v="plays"/>
    <x v="3560"/>
    <x v="148"/>
    <d v="2015-05-26T18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x v="3561"/>
    <b v="0"/>
    <n v="54"/>
    <b v="1"/>
    <s v="theater/plays"/>
    <n v="102.4"/>
    <n v="47.407407407407405"/>
    <x v="1"/>
    <s v="plays"/>
    <x v="3561"/>
    <x v="1547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8.88888888888889"/>
    <n v="15.129032258064516"/>
    <x v="1"/>
    <s v="plays"/>
    <x v="3562"/>
    <x v="470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.49000000000002"/>
    <n v="21.098000000000003"/>
    <x v="1"/>
    <s v="plays"/>
    <x v="3563"/>
    <x v="804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0.49999999999999"/>
    <n v="59.117647058823529"/>
    <x v="1"/>
    <s v="plays"/>
    <x v="3564"/>
    <x v="193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0.55555555555557"/>
    <n v="97.916666666666671"/>
    <x v="1"/>
    <s v="plays"/>
    <x v="3565"/>
    <x v="559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4.75000000000001"/>
    <n v="55.131578947368418"/>
    <x v="1"/>
    <s v="plays"/>
    <x v="3566"/>
    <x v="1548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8.80000000000001"/>
    <n v="26.536585365853657"/>
    <x v="1"/>
    <s v="plays"/>
    <x v="3567"/>
    <x v="122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.00000000000001"/>
    <n v="58.421052631578945"/>
    <x v="1"/>
    <s v="plays"/>
    <x v="3568"/>
    <x v="1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.47999999999999"/>
    <n v="122.53658536585365"/>
    <x v="1"/>
    <s v="plays"/>
    <x v="3569"/>
    <x v="1415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.35"/>
    <n v="87.961538461538467"/>
    <x v="1"/>
    <s v="plays"/>
    <x v="3570"/>
    <x v="1343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.06666666666666"/>
    <n v="73.239999999999995"/>
    <x v="1"/>
    <s v="plays"/>
    <x v="3571"/>
    <x v="1127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55555555555557"/>
    <x v="1"/>
    <s v="plays"/>
    <x v="3572"/>
    <x v="968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2.8"/>
    <n v="39.53846153846154"/>
    <x v="1"/>
    <s v="plays"/>
    <x v="3573"/>
    <x v="786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.12068965517241"/>
    <n v="136.77777777777777"/>
    <x v="1"/>
    <s v="plays"/>
    <x v="3574"/>
    <x v="308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.33000000000001"/>
    <n v="99.343137254901961"/>
    <x v="1"/>
    <s v="plays"/>
    <x v="3575"/>
    <x v="796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449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88888888888889"/>
    <x v="1"/>
    <s v="plays"/>
    <x v="3577"/>
    <x v="304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.01333333333334"/>
    <n v="40.545945945945945"/>
    <x v="1"/>
    <s v="plays"/>
    <x v="3578"/>
    <x v="1126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4285714285715"/>
    <x v="1"/>
    <s v="plays"/>
    <x v="3579"/>
    <x v="457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3.88888888888889"/>
    <n v="37.962962962962962"/>
    <x v="1"/>
    <s v="plays"/>
    <x v="3580"/>
    <x v="1133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3333333333336"/>
    <x v="1"/>
    <s v="plays"/>
    <x v="3581"/>
    <x v="768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1428571428569"/>
    <x v="1"/>
    <s v="plays"/>
    <x v="3582"/>
    <x v="947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8.5"/>
    <n v="135.625"/>
    <x v="1"/>
    <s v="plays"/>
    <x v="3583"/>
    <x v="807"/>
    <d v="2016-04-18T01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x v="3584"/>
    <b v="0"/>
    <n v="112"/>
    <b v="1"/>
    <s v="theater/plays"/>
    <n v="115.5"/>
    <n v="30.9375"/>
    <x v="1"/>
    <s v="plays"/>
    <x v="3584"/>
    <x v="149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.11764705882352"/>
    <n v="176.08695652173913"/>
    <x v="1"/>
    <s v="plays"/>
    <x v="3585"/>
    <x v="1038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.42666666666668"/>
    <n v="151.9814814814815"/>
    <x v="1"/>
    <s v="plays"/>
    <x v="3586"/>
    <x v="33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6.6"/>
    <n v="22.607142857142858"/>
    <x v="1"/>
    <s v="plays"/>
    <x v="3587"/>
    <x v="478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0.49999999999999"/>
    <n v="18.272727272727273"/>
    <x v="1"/>
    <s v="plays"/>
    <x v="3588"/>
    <x v="303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7.49999999999999"/>
    <n v="82.258064516129039"/>
    <x v="1"/>
    <s v="plays"/>
    <x v="3589"/>
    <x v="107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.05999999999999"/>
    <n v="68.534246575342465"/>
    <x v="1"/>
    <s v="plays"/>
    <x v="3590"/>
    <x v="1354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55555555555557"/>
    <x v="1"/>
    <s v="plays"/>
    <x v="3591"/>
    <x v="1145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.25"/>
    <n v="72.714285714285708"/>
    <x v="1"/>
    <s v="plays"/>
    <x v="3592"/>
    <x v="607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0.63333333333334"/>
    <n v="77.186046511627907"/>
    <x v="1"/>
    <s v="plays"/>
    <x v="3593"/>
    <x v="559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5.93749999999999"/>
    <n v="55.972222222222221"/>
    <x v="1"/>
    <s v="plays"/>
    <x v="3594"/>
    <x v="751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8.5"/>
    <n v="49.693548387096776"/>
    <x v="1"/>
    <s v="plays"/>
    <x v="3595"/>
    <x v="1513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7.72727272727273"/>
    <n v="79"/>
    <x v="1"/>
    <s v="plays"/>
    <x v="3596"/>
    <x v="770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2.60000000000001"/>
    <n v="77.727272727272734"/>
    <x v="1"/>
    <s v="plays"/>
    <x v="3597"/>
    <x v="351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.1"/>
    <n v="40.777777777777779"/>
    <x v="1"/>
    <s v="plays"/>
    <x v="3598"/>
    <x v="577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1764705882355"/>
    <x v="1"/>
    <s v="plays"/>
    <x v="3599"/>
    <x v="1549"/>
    <d v="2015-08-29T16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124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.35000000000001"/>
    <n v="39.377358490566039"/>
    <x v="1"/>
    <s v="plays"/>
    <x v="3601"/>
    <x v="553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.05"/>
    <n v="81.673469387755105"/>
    <x v="1"/>
    <s v="plays"/>
    <x v="3602"/>
    <x v="9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0.66666666666669"/>
    <n v="44.912280701754383"/>
    <x v="1"/>
    <s v="plays"/>
    <x v="3603"/>
    <x v="47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2.83333333333334"/>
    <n v="49.05797101449275"/>
    <x v="1"/>
    <s v="plays"/>
    <x v="3604"/>
    <x v="81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66666666666668"/>
    <x v="1"/>
    <s v="plays"/>
    <x v="3605"/>
    <x v="207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.26666666666665"/>
    <n v="61.0625"/>
    <x v="1"/>
    <s v="plays"/>
    <x v="3606"/>
    <x v="939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.45454545454544"/>
    <n v="29"/>
    <x v="1"/>
    <s v="plays"/>
    <x v="3607"/>
    <x v="131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2962962962963"/>
    <x v="1"/>
    <s v="plays"/>
    <x v="3608"/>
    <x v="557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.31632653061226"/>
    <n v="143.0952380952381"/>
    <x v="1"/>
    <s v="plays"/>
    <x v="3609"/>
    <x v="200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.30000000000001"/>
    <n v="52.354838709677416"/>
    <x v="1"/>
    <s v="plays"/>
    <x v="3610"/>
    <x v="1547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66666666666671"/>
    <x v="1"/>
    <s v="plays"/>
    <x v="3611"/>
    <x v="16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.4"/>
    <n v="126.66666666666667"/>
    <x v="1"/>
    <s v="plays"/>
    <x v="3612"/>
    <x v="39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131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0.8"/>
    <n v="35.492957746478872"/>
    <x v="1"/>
    <s v="plays"/>
    <x v="3614"/>
    <x v="1057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6.80000000000001"/>
    <n v="37.083333333333336"/>
    <x v="1"/>
    <s v="plays"/>
    <x v="3615"/>
    <x v="2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4.8"/>
    <n v="69.333333333333329"/>
    <x v="1"/>
    <s v="plays"/>
    <x v="3616"/>
    <x v="157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8.91891891891892"/>
    <n v="17.254901960784313"/>
    <x v="1"/>
    <s v="plays"/>
    <x v="3617"/>
    <x v="1110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1428571428569"/>
    <x v="1"/>
    <s v="plays"/>
    <x v="3618"/>
    <x v="685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2.99999999999999"/>
    <n v="66.470588235294116"/>
    <x v="1"/>
    <s v="plays"/>
    <x v="3619"/>
    <x v="1223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.19047619047619"/>
    <n v="56.065989847715734"/>
    <x v="1"/>
    <s v="plays"/>
    <x v="3620"/>
    <x v="394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09.73333333333332"/>
    <n v="47.028571428571432"/>
    <x v="1"/>
    <s v="plays"/>
    <x v="3621"/>
    <x v="766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.099"/>
    <n v="47.666190476190479"/>
    <x v="1"/>
    <s v="plays"/>
    <x v="3622"/>
    <x v="546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35294117647058"/>
    <x v="1"/>
    <s v="plays"/>
    <x v="3623"/>
    <x v="3"/>
    <d v="2014-07-25T23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4.93333333333332"/>
    <n v="80.717948717948715"/>
    <x v="1"/>
    <s v="plays"/>
    <x v="3624"/>
    <x v="50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2.66666666666666"/>
    <n v="39.487179487179489"/>
    <x v="1"/>
    <s v="plays"/>
    <x v="3625"/>
    <x v="463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1.82500000000002"/>
    <n v="84.854166666666671"/>
    <x v="1"/>
    <s v="plays"/>
    <x v="3626"/>
    <x v="1305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65517241379317"/>
    <x v="1"/>
    <s v="plays"/>
    <x v="3627"/>
    <x v="1126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83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8E-4"/>
    <n v="1"/>
    <x v="1"/>
    <s v="musical"/>
    <x v="3629"/>
    <x v="302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3E-2"/>
    <n v="1"/>
    <x v="1"/>
    <s v="musical"/>
    <x v="3630"/>
    <x v="1384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.023391812865491"/>
    <n v="147.88135593220338"/>
    <x v="1"/>
    <s v="musical"/>
    <x v="3631"/>
    <x v="1150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501"/>
    <d v="2014-11-23T14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.24"/>
    <n v="56.838709677419352"/>
    <x v="1"/>
    <s v="musical"/>
    <x v="3633"/>
    <x v="449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7"/>
    <n v="176.94444444444446"/>
    <x v="1"/>
    <s v="musical"/>
    <x v="3634"/>
    <x v="1471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.457142857142856"/>
    <n v="127.6"/>
    <x v="1"/>
    <s v="musical"/>
    <x v="3635"/>
    <x v="493"/>
    <d v="2016-04-20T13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1420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0.866666666666664"/>
    <n v="66.142857142857139"/>
    <x v="1"/>
    <s v="musical"/>
    <x v="3637"/>
    <x v="486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59"/>
    <n v="108"/>
    <x v="1"/>
    <s v="musical"/>
    <x v="3638"/>
    <x v="135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1E-3"/>
    <n v="1"/>
    <x v="1"/>
    <s v="musical"/>
    <x v="3639"/>
    <x v="1517"/>
    <d v="2016-10-07T07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"/>
    <n v="18.333333333333332"/>
    <x v="1"/>
    <s v="musical"/>
    <x v="3640"/>
    <x v="893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177"/>
    <d v="2014-10-04T21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8"/>
    <n v="7.5"/>
    <x v="1"/>
    <s v="musical"/>
    <x v="3642"/>
    <x v="215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77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.420000000000002"/>
    <n v="68.416666666666671"/>
    <x v="1"/>
    <s v="musical"/>
    <x v="3644"/>
    <x v="588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.1"/>
    <n v="1"/>
    <x v="1"/>
    <s v="musical"/>
    <x v="3645"/>
    <x v="1496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6"/>
    <n v="60.125"/>
    <x v="1"/>
    <s v="musical"/>
    <x v="3646"/>
    <x v="512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812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.38249999999999"/>
    <n v="550.04109589041093"/>
    <x v="1"/>
    <s v="plays"/>
    <x v="3648"/>
    <x v="40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10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1764705882351"/>
    <x v="1"/>
    <s v="plays"/>
    <x v="3650"/>
    <x v="1299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77777777777779"/>
    <x v="1"/>
    <s v="plays"/>
    <x v="3651"/>
    <x v="3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0.66666666666669"/>
    <n v="44.235294117647058"/>
    <x v="1"/>
    <s v="plays"/>
    <x v="3652"/>
    <x v="433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0.49999999999999"/>
    <n v="60.909090909090907"/>
    <x v="1"/>
    <s v="plays"/>
    <x v="3653"/>
    <x v="16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.4"/>
    <n v="68.84210526315789"/>
    <x v="1"/>
    <s v="plays"/>
    <x v="3654"/>
    <x v="823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.26"/>
    <n v="73.582278481012665"/>
    <x v="1"/>
    <s v="plays"/>
    <x v="3655"/>
    <x v="47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5.82000000000001"/>
    <n v="115.02173913043478"/>
    <x v="1"/>
    <s v="plays"/>
    <x v="3656"/>
    <x v="574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0.75"/>
    <n v="110.75"/>
    <x v="1"/>
    <s v="plays"/>
    <x v="3657"/>
    <x v="1224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0.66666666666666"/>
    <n v="75.5"/>
    <x v="1"/>
    <s v="plays"/>
    <x v="3658"/>
    <x v="83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.03333333333333"/>
    <n v="235.46153846153845"/>
    <x v="1"/>
    <s v="plays"/>
    <x v="3659"/>
    <x v="496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3636363636363"/>
    <x v="1"/>
    <s v="plays"/>
    <x v="3660"/>
    <x v="41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.00000000000001"/>
    <n v="92.5"/>
    <x v="1"/>
    <s v="plays"/>
    <x v="3661"/>
    <x v="9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.42500000000001"/>
    <n v="202.85"/>
    <x v="1"/>
    <s v="plays"/>
    <x v="3662"/>
    <x v="936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1496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.375"/>
    <n v="46.05263157894737"/>
    <x v="1"/>
    <s v="plays"/>
    <x v="3664"/>
    <x v="1162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.16129032258064"/>
    <n v="51"/>
    <x v="1"/>
    <s v="plays"/>
    <x v="3665"/>
    <x v="1408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78947368421051"/>
    <x v="1"/>
    <s v="plays"/>
    <x v="3666"/>
    <x v="1403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.17033333333335"/>
    <n v="53.363965517241382"/>
    <x v="1"/>
    <s v="plays"/>
    <x v="3667"/>
    <x v="475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3.49999999999999"/>
    <n v="36.964285714285715"/>
    <x v="1"/>
    <s v="plays"/>
    <x v="3668"/>
    <x v="773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.19999999999999"/>
    <n v="81.294117647058826"/>
    <x v="1"/>
    <s v="plays"/>
    <x v="3669"/>
    <x v="211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09.54545454545455"/>
    <n v="20.083333333333332"/>
    <x v="1"/>
    <s v="plays"/>
    <x v="3670"/>
    <x v="998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0.85714285714286"/>
    <n v="88.25"/>
    <x v="1"/>
    <s v="plays"/>
    <x v="3671"/>
    <x v="1152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1.53333333333335"/>
    <n v="53.438596491228068"/>
    <x v="1"/>
    <s v="plays"/>
    <x v="3672"/>
    <x v="21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3.625"/>
    <n v="39.868421052631582"/>
    <x v="1"/>
    <s v="plays"/>
    <x v="3673"/>
    <x v="471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129032258064"/>
    <x v="1"/>
    <s v="plays"/>
    <x v="3674"/>
    <x v="175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3333333333332"/>
    <x v="1"/>
    <s v="plays"/>
    <x v="3675"/>
    <x v="1037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8.75"/>
    <n v="64.375"/>
    <x v="1"/>
    <s v="plays"/>
    <x v="3676"/>
    <x v="872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2.90416666666667"/>
    <n v="62.052763819095475"/>
    <x v="1"/>
    <s v="plays"/>
    <x v="3677"/>
    <x v="42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2.49999999999999"/>
    <n v="66.129032258064512"/>
    <x v="1"/>
    <s v="plays"/>
    <x v="3678"/>
    <x v="1131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.1"/>
    <n v="73.400000000000006"/>
    <x v="1"/>
    <s v="plays"/>
    <x v="3679"/>
    <x v="85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2.76666666666667"/>
    <n v="99.5"/>
    <x v="1"/>
    <s v="plays"/>
    <x v="3680"/>
    <x v="1135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1.9"/>
    <n v="62.166666666666664"/>
    <x v="1"/>
    <s v="plays"/>
    <x v="3681"/>
    <x v="1344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.19999999999999"/>
    <n v="62.328358208955223"/>
    <x v="1"/>
    <s v="plays"/>
    <x v="3682"/>
    <x v="1030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0.85714285714286"/>
    <n v="58.787878787878789"/>
    <x v="1"/>
    <s v="plays"/>
    <x v="3683"/>
    <x v="894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.06666666666666"/>
    <n v="45.347826086956523"/>
    <x v="1"/>
    <s v="plays"/>
    <x v="3684"/>
    <x v="1050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5.69999999999999"/>
    <n v="41.944444444444443"/>
    <x v="1"/>
    <s v="plays"/>
    <x v="3685"/>
    <x v="396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.42857142857142"/>
    <n v="59.166666666666664"/>
    <x v="1"/>
    <s v="plays"/>
    <x v="3686"/>
    <x v="57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.245"/>
    <n v="200.49"/>
    <x v="1"/>
    <s v="plays"/>
    <x v="3687"/>
    <x v="1429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.16666666666666"/>
    <n v="83.974358974358978"/>
    <x v="1"/>
    <s v="plays"/>
    <x v="3688"/>
    <x v="601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.33333333333333"/>
    <n v="57.258064516129032"/>
    <x v="1"/>
    <s v="plays"/>
    <x v="3689"/>
    <x v="167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4516129032256"/>
    <x v="1"/>
    <s v="plays"/>
    <x v="3690"/>
    <x v="586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7.96000000000001"/>
    <n v="186.80291970802921"/>
    <x v="1"/>
    <s v="plays"/>
    <x v="3691"/>
    <x v="498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17647058823536"/>
    <x v="1"/>
    <s v="plays"/>
    <x v="3692"/>
    <x v="545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.12912912912913"/>
    <n v="30.714285714285715"/>
    <x v="1"/>
    <s v="plays"/>
    <x v="3693"/>
    <x v="1523"/>
    <d v="2015-11-30T14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x v="3694"/>
    <b v="0"/>
    <n v="60"/>
    <b v="1"/>
    <s v="theater/plays"/>
    <n v="107.42857142857143"/>
    <n v="62.666666666666664"/>
    <x v="1"/>
    <s v="plays"/>
    <x v="3694"/>
    <x v="1550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.125"/>
    <n v="121.36363636363636"/>
    <x v="1"/>
    <s v="plays"/>
    <x v="3695"/>
    <x v="49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3589743589745"/>
    <x v="1"/>
    <s v="plays"/>
    <x v="3696"/>
    <x v="607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233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0.52"/>
    <n v="40.632352941176471"/>
    <x v="1"/>
    <s v="plays"/>
    <x v="3698"/>
    <x v="979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0.8"/>
    <n v="63"/>
    <x v="1"/>
    <s v="plays"/>
    <x v="3699"/>
    <x v="878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.2"/>
    <n v="33.666666666666664"/>
    <x v="1"/>
    <s v="plays"/>
    <x v="3700"/>
    <x v="125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.33333333333334"/>
    <n v="38.589743589743591"/>
    <x v="1"/>
    <s v="plays"/>
    <x v="3701"/>
    <x v="208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.16666666666666"/>
    <n v="155.95238095238096"/>
    <x v="1"/>
    <s v="plays"/>
    <x v="3702"/>
    <x v="993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.42857142857142"/>
    <n v="43.2"/>
    <x v="1"/>
    <s v="plays"/>
    <x v="3703"/>
    <x v="175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.33666666666667"/>
    <n v="15.148518518518518"/>
    <x v="1"/>
    <s v="plays"/>
    <x v="3704"/>
    <x v="31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.46657233816768"/>
    <n v="83.571428571428569"/>
    <x v="1"/>
    <s v="plays"/>
    <x v="3705"/>
    <x v="153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.33333333333334"/>
    <n v="140"/>
    <x v="1"/>
    <s v="plays"/>
    <x v="3706"/>
    <x v="119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69565217391298"/>
    <x v="1"/>
    <s v="plays"/>
    <x v="3707"/>
    <x v="450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46153846153847"/>
    <x v="1"/>
    <s v="plays"/>
    <x v="3708"/>
    <x v="1551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.25"/>
    <n v="30.928571428571427"/>
    <x v="1"/>
    <s v="plays"/>
    <x v="3709"/>
    <x v="242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.15384615384616"/>
    <n v="67.962962962962962"/>
    <x v="1"/>
    <s v="plays"/>
    <x v="3710"/>
    <x v="161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3.99999999999999"/>
    <n v="27.142857142857142"/>
    <x v="1"/>
    <s v="plays"/>
    <x v="3711"/>
    <x v="1065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3.73333333333335"/>
    <n v="110.86538461538461"/>
    <x v="1"/>
    <s v="plays"/>
    <x v="3712"/>
    <x v="155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1.49999999999999"/>
    <n v="106.84210526315789"/>
    <x v="1"/>
    <s v="plays"/>
    <x v="3713"/>
    <x v="1139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.35000000000001"/>
    <n v="105.51546391752578"/>
    <x v="1"/>
    <s v="plays"/>
    <x v="3714"/>
    <x v="1476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2.57142857142858"/>
    <n v="132.96296296296296"/>
    <x v="1"/>
    <s v="plays"/>
    <x v="3715"/>
    <x v="1479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5.75"/>
    <n v="51.916666666666664"/>
    <x v="1"/>
    <s v="plays"/>
    <x v="3716"/>
    <x v="72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0.75"/>
    <n v="310"/>
    <x v="1"/>
    <s v="plays"/>
    <x v="3717"/>
    <x v="510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.4"/>
    <n v="26.021739130434781"/>
    <x v="1"/>
    <s v="plays"/>
    <x v="3718"/>
    <x v="36"/>
    <d v="2015-02-27T09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167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4.51515151515152"/>
    <n v="86.224999999999994"/>
    <x v="1"/>
    <s v="plays"/>
    <x v="3720"/>
    <x v="191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0.8"/>
    <n v="114.54545454545455"/>
    <x v="1"/>
    <s v="plays"/>
    <x v="3721"/>
    <x v="476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.20000000000002"/>
    <n v="47.657142857142858"/>
    <x v="1"/>
    <s v="plays"/>
    <x v="3722"/>
    <x v="1299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.04444444444445"/>
    <n v="72.888888888888886"/>
    <x v="1"/>
    <s v="plays"/>
    <x v="3723"/>
    <x v="317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2.54767441860466"/>
    <n v="49.545505617977533"/>
    <x v="1"/>
    <s v="plays"/>
    <x v="3724"/>
    <x v="1280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979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8.70588235294122"/>
    <n v="62.586956521739133"/>
    <x v="1"/>
    <s v="plays"/>
    <x v="3726"/>
    <x v="154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0.75"/>
    <n v="61.060606060606062"/>
    <x v="1"/>
    <s v="plays"/>
    <x v="3727"/>
    <x v="491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"/>
    <n v="60.064516129032256"/>
    <x v="1"/>
    <s v="plays"/>
    <x v="3728"/>
    <x v="1294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"/>
    <n v="72.400000000000006"/>
    <x v="1"/>
    <s v="plays"/>
    <x v="3729"/>
    <x v="1352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1547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.272727272727273"/>
    <n v="51.666666666666664"/>
    <x v="1"/>
    <s v="plays"/>
    <x v="3731"/>
    <x v="1347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.411764705882353"/>
    <n v="32.75"/>
    <x v="1"/>
    <s v="plays"/>
    <x v="3732"/>
    <x v="143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1247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.466666666666669"/>
    <n v="61"/>
    <x v="1"/>
    <s v="plays"/>
    <x v="3734"/>
    <x v="56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.333333333333334"/>
    <n v="10"/>
    <x v="1"/>
    <s v="plays"/>
    <x v="3735"/>
    <x v="527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0.66666666666666674"/>
    <n v="10"/>
    <x v="1"/>
    <s v="plays"/>
    <x v="3736"/>
    <x v="1228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.428571428571427"/>
    <n v="37.5"/>
    <x v="1"/>
    <s v="plays"/>
    <x v="3737"/>
    <x v="215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580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.125"/>
    <n v="100.625"/>
    <x v="1"/>
    <s v="plays"/>
    <x v="3739"/>
    <x v="101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7.899999999999999"/>
    <n v="25.571428571428573"/>
    <x v="1"/>
    <s v="plays"/>
    <x v="3740"/>
    <x v="1094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792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138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835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835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524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"/>
    <n v="202"/>
    <x v="1"/>
    <s v="plays"/>
    <x v="3746"/>
    <x v="1553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206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3.52"/>
    <n v="99.538461538461533"/>
    <x v="1"/>
    <s v="musical"/>
    <x v="3748"/>
    <x v="775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937"/>
    <d v="2016-04-28T19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x v="3750"/>
    <b v="0"/>
    <n v="28"/>
    <b v="1"/>
    <s v="theater/musical"/>
    <n v="100.44999999999999"/>
    <n v="215.25"/>
    <x v="1"/>
    <s v="musical"/>
    <x v="3750"/>
    <x v="805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2.6"/>
    <n v="120.54545454545455"/>
    <x v="1"/>
    <s v="musical"/>
    <x v="3751"/>
    <x v="166"/>
    <d v="2016-04-02T15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x v="3752"/>
    <b v="0"/>
    <n v="15"/>
    <b v="1"/>
    <s v="theater/musical"/>
    <n v="112.99999999999999"/>
    <n v="37.666666666666664"/>
    <x v="1"/>
    <s v="musical"/>
    <x v="3752"/>
    <x v="766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.34"/>
    <n v="172.23333333333332"/>
    <x v="1"/>
    <s v="musical"/>
    <x v="3753"/>
    <x v="685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111111111111"/>
    <x v="1"/>
    <s v="musical"/>
    <x v="3754"/>
    <x v="1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29.63636363636363"/>
    <n v="25.464285714285715"/>
    <x v="1"/>
    <s v="musical"/>
    <x v="3755"/>
    <x v="92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.11111111111111"/>
    <n v="267.64705882352939"/>
    <x v="1"/>
    <s v="musical"/>
    <x v="3756"/>
    <x v="84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8.51428571428572"/>
    <n v="75.959999999999994"/>
    <x v="1"/>
    <s v="musical"/>
    <x v="3757"/>
    <x v="1336"/>
    <d v="2014-12-01T12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.33333333333334"/>
    <n v="59.03846153846154"/>
    <x v="1"/>
    <s v="musical"/>
    <x v="3758"/>
    <x v="1443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.24425000000002"/>
    <n v="50.111022727272733"/>
    <x v="1"/>
    <s v="musical"/>
    <x v="3759"/>
    <x v="173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.0154"/>
    <n v="55.502967032967035"/>
    <x v="1"/>
    <s v="musical"/>
    <x v="3760"/>
    <x v="1554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6666666666666"/>
    <x v="1"/>
    <s v="musical"/>
    <x v="3761"/>
    <x v="475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.24"/>
    <n v="47.428571428571431"/>
    <x v="1"/>
    <s v="musical"/>
    <x v="3762"/>
    <x v="903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35064935064929"/>
    <x v="1"/>
    <s v="musical"/>
    <x v="3763"/>
    <x v="422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55555555555557"/>
    <x v="1"/>
    <s v="musical"/>
    <x v="3764"/>
    <x v="122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.45714285714286"/>
    <n v="74.224299065420567"/>
    <x v="1"/>
    <s v="musical"/>
    <x v="3765"/>
    <x v="1152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2.65010000000001"/>
    <n v="106.9271875"/>
    <x v="1"/>
    <s v="musical"/>
    <x v="3766"/>
    <x v="131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6.75"/>
    <n v="41.696428571428569"/>
    <x v="1"/>
    <s v="musical"/>
    <x v="3767"/>
    <x v="1513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7.65274999999998"/>
    <n v="74.243275862068955"/>
    <x v="1"/>
    <s v="musical"/>
    <x v="3768"/>
    <x v="1030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3333333333329"/>
    <x v="1"/>
    <s v="musical"/>
    <x v="3769"/>
    <x v="925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492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1052631578945"/>
    <x v="1"/>
    <s v="musical"/>
    <x v="3771"/>
    <x v="1037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.2"/>
    <n v="166.96969696969697"/>
    <x v="1"/>
    <s v="musical"/>
    <x v="3772"/>
    <x v="1307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.2"/>
    <n v="94.912280701754383"/>
    <x v="1"/>
    <s v="musical"/>
    <x v="3773"/>
    <x v="682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521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.25"/>
    <n v="143.21428571428572"/>
    <x v="1"/>
    <s v="musical"/>
    <x v="3775"/>
    <x v="1282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6.71250000000001"/>
    <n v="90.819148936170208"/>
    <x v="1"/>
    <s v="musical"/>
    <x v="3776"/>
    <x v="1032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.19999999999999"/>
    <n v="48.542372881355931"/>
    <x v="1"/>
    <s v="musical"/>
    <x v="3777"/>
    <x v="40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.04166666666667"/>
    <n v="70.027777777777771"/>
    <x v="1"/>
    <s v="musical"/>
    <x v="3778"/>
    <x v="22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3.98"/>
    <n v="135.62608695652173"/>
    <x v="1"/>
    <s v="musical"/>
    <x v="3779"/>
    <x v="332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1555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09.66666666666667"/>
    <n v="94.90384615384616"/>
    <x v="1"/>
    <s v="musical"/>
    <x v="3781"/>
    <x v="539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1.75"/>
    <n v="75.370370370370367"/>
    <x v="1"/>
    <s v="musical"/>
    <x v="3782"/>
    <x v="1556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8.91666666666666"/>
    <n v="64.458333333333329"/>
    <x v="1"/>
    <s v="musical"/>
    <x v="3783"/>
    <x v="1136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4.99999999999999"/>
    <n v="115"/>
    <x v="1"/>
    <s v="musical"/>
    <x v="3784"/>
    <x v="1463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0.75"/>
    <n v="100.5"/>
    <x v="1"/>
    <s v="musical"/>
    <x v="3785"/>
    <x v="1019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0.96666666666665"/>
    <n v="93.774647887323937"/>
    <x v="1"/>
    <s v="musical"/>
    <x v="3786"/>
    <x v="140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.28571428571429"/>
    <n v="35.1"/>
    <x v="1"/>
    <s v="musical"/>
    <x v="3787"/>
    <x v="1217"/>
    <d v="2015-07-10T19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x v="3788"/>
    <b v="0"/>
    <n v="1"/>
    <b v="0"/>
    <s v="theater/musical"/>
    <n v="0.66666666666666674"/>
    <n v="500"/>
    <x v="1"/>
    <s v="musical"/>
    <x v="3788"/>
    <x v="53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"/>
    <n v="29"/>
    <x v="1"/>
    <s v="musical"/>
    <x v="3789"/>
    <x v="492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1557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918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.27999999999999997"/>
    <n v="17.5"/>
    <x v="1"/>
    <s v="musical"/>
    <x v="3792"/>
    <x v="877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59.657142857142851"/>
    <n v="174"/>
    <x v="1"/>
    <s v="musical"/>
    <x v="3793"/>
    <x v="14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891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7"/>
    <n v="5"/>
    <x v="1"/>
    <s v="musical"/>
    <x v="3795"/>
    <x v="145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4E-3"/>
    <n v="1"/>
    <x v="1"/>
    <s v="musical"/>
    <x v="3796"/>
    <x v="2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89.666666666666657"/>
    <n v="145.40540540540542"/>
    <x v="1"/>
    <s v="musical"/>
    <x v="3797"/>
    <x v="1558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4"/>
    <n v="205"/>
    <x v="1"/>
    <s v="musical"/>
    <x v="3798"/>
    <x v="524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199999999999996"/>
    <n v="100.5"/>
    <x v="1"/>
    <s v="musical"/>
    <x v="3799"/>
    <x v="952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"/>
    <n v="55.0625"/>
    <x v="1"/>
    <s v="musical"/>
    <x v="3800"/>
    <x v="1415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2"/>
    <n v="47.333333333333336"/>
    <x v="1"/>
    <s v="musical"/>
    <x v="3801"/>
    <x v="486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1385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19.650000000000002"/>
    <n v="58.95"/>
    <x v="1"/>
    <s v="musical"/>
    <x v="3803"/>
    <x v="166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176"/>
    <d v="2016-07-30T23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x v="3805"/>
    <b v="0"/>
    <n v="2"/>
    <b v="0"/>
    <s v="theater/musical"/>
    <n v="2E-3"/>
    <n v="1.5"/>
    <x v="1"/>
    <s v="musical"/>
    <x v="3805"/>
    <x v="508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6E-2"/>
    <n v="5"/>
    <x v="1"/>
    <s v="musical"/>
    <x v="3806"/>
    <x v="434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.333333333333336"/>
    <n v="50.555555555555557"/>
    <x v="1"/>
    <s v="musical"/>
    <x v="3807"/>
    <x v="144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66666666666664"/>
    <x v="1"/>
    <s v="plays"/>
    <x v="3808"/>
    <x v="1519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.25"/>
    <n v="53.289473684210527"/>
    <x v="1"/>
    <s v="plays"/>
    <x v="3809"/>
    <x v="1165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1.73333333333333"/>
    <n v="70.230769230769226"/>
    <x v="1"/>
    <s v="plays"/>
    <x v="3810"/>
    <x v="1457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1052631578945"/>
    <x v="1"/>
    <s v="plays"/>
    <x v="3811"/>
    <x v="1406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09.55"/>
    <n v="199.18181818181819"/>
    <x v="1"/>
    <s v="plays"/>
    <x v="3812"/>
    <x v="868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0.95190476190474"/>
    <n v="78.518148148148143"/>
    <x v="1"/>
    <s v="plays"/>
    <x v="3813"/>
    <x v="1559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.13333333333333"/>
    <n v="61.823529411764703"/>
    <x v="1"/>
    <s v="plays"/>
    <x v="3814"/>
    <x v="298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.001"/>
    <n v="50.000500000000002"/>
    <x v="1"/>
    <s v="plays"/>
    <x v="3815"/>
    <x v="312"/>
    <d v="2015-08-20T15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x v="3816"/>
    <b v="0"/>
    <n v="37"/>
    <b v="1"/>
    <s v="theater/plays"/>
    <n v="119.238"/>
    <n v="48.339729729729726"/>
    <x v="1"/>
    <s v="plays"/>
    <x v="3816"/>
    <x v="51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.25"/>
    <n v="107.25"/>
    <x v="1"/>
    <s v="plays"/>
    <x v="3817"/>
    <x v="1520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7.99999999999997"/>
    <n v="57"/>
    <x v="1"/>
    <s v="plays"/>
    <x v="3818"/>
    <x v="549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.4"/>
    <n v="40.92307692307692"/>
    <x v="1"/>
    <s v="plays"/>
    <x v="3819"/>
    <x v="295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.33333333333334"/>
    <n v="21.5"/>
    <x v="1"/>
    <s v="plays"/>
    <x v="3820"/>
    <x v="156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4.54285714285714"/>
    <n v="79.543478260869563"/>
    <x v="1"/>
    <s v="plays"/>
    <x v="3821"/>
    <x v="209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.02000000000001"/>
    <n v="72.381578947368425"/>
    <x v="1"/>
    <s v="plays"/>
    <x v="3822"/>
    <x v="1218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4146341463421"/>
    <x v="1"/>
    <s v="plays"/>
    <x v="3823"/>
    <x v="877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1428571428569"/>
    <x v="1"/>
    <s v="plays"/>
    <x v="3824"/>
    <x v="1138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.42"/>
    <n v="107.57142857142857"/>
    <x v="1"/>
    <s v="plays"/>
    <x v="3825"/>
    <x v="840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.16666666666667"/>
    <n v="27.5"/>
    <x v="1"/>
    <s v="plays"/>
    <x v="3826"/>
    <x v="303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2.66666666666666"/>
    <n v="70.461538461538467"/>
    <x v="1"/>
    <s v="plays"/>
    <x v="3827"/>
    <x v="880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142857142858"/>
    <x v="1"/>
    <s v="plays"/>
    <x v="3828"/>
    <x v="727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.2"/>
    <n v="62.625"/>
    <x v="1"/>
    <s v="plays"/>
    <x v="3829"/>
    <x v="118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478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.02199999999999"/>
    <n v="58.901111111111113"/>
    <x v="1"/>
    <s v="plays"/>
    <x v="3831"/>
    <x v="476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4.66666666666666"/>
    <n v="139.55555555555554"/>
    <x v="1"/>
    <s v="plays"/>
    <x v="3832"/>
    <x v="179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6.66666666666667"/>
    <n v="70"/>
    <x v="1"/>
    <s v="plays"/>
    <x v="3833"/>
    <x v="490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.03333333333333"/>
    <n v="57.385964912280699"/>
    <x v="1"/>
    <s v="plays"/>
    <x v="3834"/>
    <x v="507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1126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2.5"/>
    <n v="64.285714285714292"/>
    <x v="1"/>
    <s v="plays"/>
    <x v="3836"/>
    <x v="980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.1"/>
    <n v="120.11764705882354"/>
    <x v="1"/>
    <s v="plays"/>
    <x v="3837"/>
    <x v="890"/>
    <d v="2015-07-03T10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x v="3838"/>
    <b v="0"/>
    <n v="100"/>
    <b v="1"/>
    <s v="theater/plays"/>
    <n v="100.824"/>
    <n v="1008.24"/>
    <x v="1"/>
    <s v="plays"/>
    <x v="3838"/>
    <x v="1184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.25"/>
    <n v="63.28125"/>
    <x v="1"/>
    <s v="plays"/>
    <x v="3839"/>
    <x v="461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66666666666668"/>
    <x v="1"/>
    <s v="plays"/>
    <x v="3840"/>
    <x v="817"/>
    <d v="2016-03-28T07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00000000000006"/>
    <n v="25.647058823529413"/>
    <x v="1"/>
    <s v="plays"/>
    <x v="3841"/>
    <x v="10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1.94"/>
    <n v="47.695652173913047"/>
    <x v="1"/>
    <s v="plays"/>
    <x v="3842"/>
    <x v="83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.3"/>
    <n v="56.05263157894737"/>
    <x v="1"/>
    <s v="plays"/>
    <x v="3843"/>
    <x v="918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.489795918367342"/>
    <n v="81.319999999999993"/>
    <x v="1"/>
    <s v="plays"/>
    <x v="3844"/>
    <x v="918"/>
    <d v="2014-06-02T22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x v="3845"/>
    <b v="1"/>
    <n v="12"/>
    <b v="0"/>
    <s v="theater/plays"/>
    <n v="2.105"/>
    <n v="70.166666666666671"/>
    <x v="1"/>
    <s v="plays"/>
    <x v="3845"/>
    <x v="187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"/>
    <n v="23.625"/>
    <x v="1"/>
    <s v="plays"/>
    <x v="3846"/>
    <x v="843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.161904761904761"/>
    <n v="188.55555555555554"/>
    <x v="1"/>
    <s v="plays"/>
    <x v="3847"/>
    <x v="1149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.376923076923077"/>
    <n v="49.511627906976742"/>
    <x v="1"/>
    <s v="plays"/>
    <x v="3848"/>
    <x v="1353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"/>
    <n v="75.464285714285708"/>
    <x v="1"/>
    <s v="plays"/>
    <x v="3849"/>
    <x v="211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8"/>
    <n v="9.5"/>
    <x v="1"/>
    <s v="plays"/>
    <x v="3850"/>
    <x v="486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.08"/>
    <n v="35.5"/>
    <x v="1"/>
    <s v="plays"/>
    <x v="3851"/>
    <x v="954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.2"/>
    <n v="10"/>
    <x v="1"/>
    <s v="plays"/>
    <x v="3852"/>
    <x v="42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9E-2"/>
    <n v="13"/>
    <x v="1"/>
    <s v="plays"/>
    <x v="3853"/>
    <x v="1230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.254545454545454"/>
    <n v="89.4"/>
    <x v="1"/>
    <s v="plays"/>
    <x v="3854"/>
    <x v="1247"/>
    <d v="2015-05-09T13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x v="3855"/>
    <b v="0"/>
    <n v="1"/>
    <b v="0"/>
    <s v="theater/plays"/>
    <n v="2.5"/>
    <n v="25"/>
    <x v="1"/>
    <s v="plays"/>
    <x v="3855"/>
    <x v="1519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.02"/>
    <n v="1"/>
    <x v="1"/>
    <s v="plays"/>
    <x v="3856"/>
    <x v="1352"/>
    <d v="2015-03-08T08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2"/>
    <n v="65"/>
    <x v="1"/>
    <s v="plays"/>
    <x v="3857"/>
    <x v="601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685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.04"/>
    <n v="1"/>
    <x v="1"/>
    <s v="plays"/>
    <x v="3859"/>
    <x v="3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7.666666666666668"/>
    <n v="81.538461538461533"/>
    <x v="1"/>
    <s v="plays"/>
    <x v="3860"/>
    <x v="1094"/>
    <d v="2014-08-12T07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47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2"/>
    <n v="1"/>
    <x v="1"/>
    <s v="plays"/>
    <x v="3862"/>
    <x v="783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1492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"/>
    <n v="20"/>
    <x v="1"/>
    <s v="plays"/>
    <x v="3864"/>
    <x v="826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6.937422295897225"/>
    <n v="46.428571428571431"/>
    <x v="1"/>
    <s v="plays"/>
    <x v="3865"/>
    <x v="33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0.54999999999999993"/>
    <n v="5.5"/>
    <x v="1"/>
    <s v="plays"/>
    <x v="3866"/>
    <x v="941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2.55"/>
    <n v="50.2"/>
    <x v="1"/>
    <s v="plays"/>
    <x v="3867"/>
    <x v="873"/>
    <d v="2016-06-18T11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.2"/>
    <n v="10"/>
    <x v="1"/>
    <s v="musical"/>
    <x v="3868"/>
    <x v="539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01"/>
    <n v="30.133333333333333"/>
    <x v="1"/>
    <s v="musical"/>
    <x v="3869"/>
    <x v="13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835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7"/>
    <n v="13.333333333333334"/>
    <x v="1"/>
    <s v="musical"/>
    <x v="3871"/>
    <x v="1560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994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185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905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777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2.794871794871788"/>
    <n v="44.760869565217391"/>
    <x v="1"/>
    <s v="musical"/>
    <x v="3876"/>
    <x v="1540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5"/>
    <n v="88.642857142857139"/>
    <x v="1"/>
    <s v="musical"/>
    <x v="3877"/>
    <x v="130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2E-2"/>
    <n v="10"/>
    <x v="1"/>
    <s v="musical"/>
    <x v="3878"/>
    <x v="871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756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.066666666666665"/>
    <n v="57.647058823529413"/>
    <x v="1"/>
    <s v="musical"/>
    <x v="3880"/>
    <x v="576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1039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76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865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422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1310"/>
    <d v="2016-05-09T14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133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"/>
    <n v="17.5"/>
    <x v="1"/>
    <s v="musical"/>
    <x v="3887"/>
    <x v="199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.1"/>
    <n v="38.714285714285715"/>
    <x v="1"/>
    <s v="plays"/>
    <x v="3888"/>
    <x v="53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"/>
    <n v="13.111111111111111"/>
    <x v="1"/>
    <s v="plays"/>
    <x v="3889"/>
    <x v="794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6.826666666666668"/>
    <n v="315.5"/>
    <x v="1"/>
    <s v="plays"/>
    <x v="3890"/>
    <x v="152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2.5"/>
    <n v="37.142857142857146"/>
    <x v="1"/>
    <s v="plays"/>
    <x v="3891"/>
    <x v="145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183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1.55"/>
    <n v="128.27380952380952"/>
    <x v="1"/>
    <s v="plays"/>
    <x v="3893"/>
    <x v="1065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3"/>
    <n v="47.272727272727273"/>
    <x v="1"/>
    <s v="plays"/>
    <x v="3894"/>
    <x v="1561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6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0.625"/>
    <n v="42.5"/>
    <x v="1"/>
    <s v="plays"/>
    <x v="3896"/>
    <x v="835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7.599999999999998"/>
    <n v="44"/>
    <x v="1"/>
    <s v="plays"/>
    <x v="3897"/>
    <x v="1415"/>
    <d v="2015-01-08T12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2.56"/>
    <n v="50.875"/>
    <x v="1"/>
    <s v="plays"/>
    <x v="3898"/>
    <x v="903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"/>
    <n v="62.5"/>
    <x v="1"/>
    <s v="plays"/>
    <x v="3899"/>
    <x v="915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4"/>
    <n v="27"/>
    <x v="1"/>
    <s v="plays"/>
    <x v="3900"/>
    <x v="211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0.83333333333333337"/>
    <n v="25"/>
    <x v="1"/>
    <s v="plays"/>
    <x v="3901"/>
    <x v="522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8.833333333333336"/>
    <n v="47.258064516129032"/>
    <x v="1"/>
    <s v="plays"/>
    <x v="3902"/>
    <x v="156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13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.03"/>
    <n v="1.5"/>
    <x v="1"/>
    <s v="plays"/>
    <x v="3904"/>
    <x v="1125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1.533333333333333"/>
    <n v="24.714285714285715"/>
    <x v="1"/>
    <s v="plays"/>
    <x v="3905"/>
    <x v="876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.333333333333329"/>
    <n v="63.125"/>
    <x v="1"/>
    <s v="plays"/>
    <x v="3906"/>
    <x v="507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.299999999999999"/>
    <n v="38.25"/>
    <x v="1"/>
    <s v="plays"/>
    <x v="3907"/>
    <x v="1563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9"/>
    <n v="16.25"/>
    <x v="1"/>
    <s v="plays"/>
    <x v="3908"/>
    <x v="1140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.22499999999999998"/>
    <n v="33.75"/>
    <x v="1"/>
    <s v="plays"/>
    <x v="3909"/>
    <x v="372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5"/>
    <n v="61.666666666666664"/>
    <x v="1"/>
    <s v="plays"/>
    <x v="3910"/>
    <x v="867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.412500000000001"/>
    <n v="83.138888888888886"/>
    <x v="1"/>
    <s v="plays"/>
    <x v="3911"/>
    <x v="169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1E-3"/>
    <n v="1"/>
    <x v="1"/>
    <s v="plays"/>
    <x v="3912"/>
    <x v="1519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5714285714286"/>
    <x v="1"/>
    <s v="plays"/>
    <x v="3913"/>
    <x v="1564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.36"/>
    <n v="33.666666666666664"/>
    <x v="1"/>
    <s v="plays"/>
    <x v="3914"/>
    <x v="120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.33333333333333337"/>
    <n v="5"/>
    <x v="1"/>
    <s v="plays"/>
    <x v="3915"/>
    <x v="458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1419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.2857142857142857"/>
    <n v="10"/>
    <x v="1"/>
    <s v="plays"/>
    <x v="3917"/>
    <x v="372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.2"/>
    <n v="40"/>
    <x v="1"/>
    <s v="plays"/>
    <x v="3918"/>
    <x v="915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8"/>
    <n v="30"/>
    <x v="1"/>
    <s v="plays"/>
    <x v="3919"/>
    <x v="1565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4"/>
    <n v="45"/>
    <x v="1"/>
    <s v="plays"/>
    <x v="3920"/>
    <x v="1566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08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9"/>
    <n v="10.166666666666666"/>
    <x v="1"/>
    <s v="plays"/>
    <x v="3922"/>
    <x v="498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.034782608695652"/>
    <n v="81.411764705882348"/>
    <x v="1"/>
    <s v="plays"/>
    <x v="3923"/>
    <x v="1282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.266666666666667"/>
    <n v="57.25"/>
    <x v="1"/>
    <s v="plays"/>
    <x v="3924"/>
    <x v="85"/>
    <d v="2014-06-26T15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1152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.3"/>
    <n v="15"/>
    <x v="1"/>
    <s v="plays"/>
    <x v="3926"/>
    <x v="198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451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.020000000000001"/>
    <n v="93"/>
    <x v="1"/>
    <s v="plays"/>
    <x v="3928"/>
    <x v="1353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0000000000001"/>
    <n v="32.357142857142854"/>
    <x v="1"/>
    <s v="plays"/>
    <x v="3929"/>
    <x v="995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47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82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2E-3"/>
    <n v="1"/>
    <x v="1"/>
    <s v="plays"/>
    <x v="3932"/>
    <x v="318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5.742857142857142"/>
    <n v="91.833333333333329"/>
    <x v="1"/>
    <s v="plays"/>
    <x v="3933"/>
    <x v="784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3333333333336"/>
    <x v="1"/>
    <s v="plays"/>
    <x v="3934"/>
    <x v="1462"/>
    <d v="2015-10-01T05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3.833333333333336"/>
    <n v="57.173913043478258"/>
    <x v="1"/>
    <s v="plays"/>
    <x v="3935"/>
    <x v="130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548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.135181975736558"/>
    <n v="248.5"/>
    <x v="1"/>
    <s v="plays"/>
    <x v="3937"/>
    <x v="160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.196620583717358"/>
    <n v="79.400000000000006"/>
    <x v="1"/>
    <s v="plays"/>
    <x v="3938"/>
    <x v="840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.1"/>
    <n v="5"/>
    <x v="1"/>
    <s v="plays"/>
    <x v="3939"/>
    <x v="100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.22"/>
    <n v="5.5"/>
    <x v="1"/>
    <s v="plays"/>
    <x v="3940"/>
    <x v="997"/>
    <d v="2015-01-02T03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0.90909090909090906"/>
    <n v="25"/>
    <x v="1"/>
    <s v="plays"/>
    <x v="3941"/>
    <x v="586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09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5.64"/>
    <n v="137.07692307692307"/>
    <x v="1"/>
    <s v="plays"/>
    <x v="3943"/>
    <x v="128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1042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.25"/>
    <n v="5"/>
    <x v="1"/>
    <s v="plays"/>
    <x v="3945"/>
    <x v="868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"/>
    <n v="39"/>
    <x v="1"/>
    <s v="plays"/>
    <x v="3946"/>
    <x v="202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3"/>
    <n v="50.5"/>
    <x v="1"/>
    <s v="plays"/>
    <x v="3947"/>
    <x v="77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601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5.770000000000001"/>
    <n v="49.28125"/>
    <x v="1"/>
    <s v="plays"/>
    <x v="3949"/>
    <x v="805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0.625"/>
    <n v="25"/>
    <x v="1"/>
    <s v="plays"/>
    <x v="3950"/>
    <x v="1567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1E-4"/>
    <n v="1"/>
    <x v="1"/>
    <s v="plays"/>
    <x v="3951"/>
    <x v="470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2"/>
    <n v="25"/>
    <x v="1"/>
    <s v="plays"/>
    <x v="3952"/>
    <x v="154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1450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910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.285714285714285"/>
    <n v="53.125"/>
    <x v="1"/>
    <s v="plays"/>
    <x v="3955"/>
    <x v="1568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44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2"/>
    <n v="7"/>
    <x v="1"/>
    <s v="plays"/>
    <x v="3957"/>
    <x v="1526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.049999999999997"/>
    <n v="40.0625"/>
    <x v="1"/>
    <s v="plays"/>
    <x v="3958"/>
    <x v="945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.333333333333336"/>
    <n v="24.333333333333332"/>
    <x v="1"/>
    <s v="plays"/>
    <x v="3959"/>
    <x v="1150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5"/>
    <n v="11.25"/>
    <x v="1"/>
    <s v="plays"/>
    <x v="3960"/>
    <x v="717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.42"/>
    <n v="10.5"/>
    <x v="1"/>
    <s v="plays"/>
    <x v="3961"/>
    <x v="356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"/>
    <n v="15"/>
    <x v="1"/>
    <s v="plays"/>
    <x v="3962"/>
    <x v="121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87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"/>
    <n v="42"/>
    <x v="1"/>
    <s v="plays"/>
    <x v="3964"/>
    <x v="135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.249999999999998"/>
    <n v="71.25"/>
    <x v="1"/>
    <s v="plays"/>
    <x v="3965"/>
    <x v="1031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0.6"/>
    <n v="22.5"/>
    <x v="1"/>
    <s v="plays"/>
    <x v="3966"/>
    <x v="411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.117647058823529"/>
    <n v="41"/>
    <x v="1"/>
    <s v="plays"/>
    <x v="3967"/>
    <x v="1355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0.54"/>
    <n v="47.909090909090907"/>
    <x v="1"/>
    <s v="plays"/>
    <x v="3968"/>
    <x v="680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4"/>
    <n v="35.166666666666664"/>
    <x v="1"/>
    <s v="plays"/>
    <x v="3969"/>
    <x v="995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2"/>
    <n v="5.5"/>
    <x v="1"/>
    <s v="plays"/>
    <x v="3970"/>
    <x v="9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0.97142857142857131"/>
    <n v="22.666666666666668"/>
    <x v="1"/>
    <s v="plays"/>
    <x v="3971"/>
    <x v="1470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.099999999999998"/>
    <n v="26.375"/>
    <x v="1"/>
    <s v="plays"/>
    <x v="3972"/>
    <x v="1043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.100000000000009"/>
    <n v="105.54054054054055"/>
    <x v="1"/>
    <s v="plays"/>
    <x v="3973"/>
    <x v="1310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090909090909"/>
    <x v="1"/>
    <s v="plays"/>
    <x v="3974"/>
    <x v="1037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160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7.692307692307693"/>
    <n v="62"/>
    <x v="1"/>
    <s v="plays"/>
    <x v="3976"/>
    <x v="451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2"/>
    <n v="217.5"/>
    <x v="1"/>
    <s v="plays"/>
    <x v="3977"/>
    <x v="363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0.7"/>
    <n v="26.75"/>
    <x v="1"/>
    <s v="plays"/>
    <x v="3978"/>
    <x v="486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"/>
    <n v="18.333333333333332"/>
    <x v="1"/>
    <s v="plays"/>
    <x v="3979"/>
    <x v="1066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85714285714292"/>
    <x v="1"/>
    <s v="plays"/>
    <x v="3980"/>
    <x v="141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"/>
    <n v="175"/>
    <x v="1"/>
    <s v="plays"/>
    <x v="3981"/>
    <x v="13"/>
    <d v="2016-07-16T20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891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4.802513464991023"/>
    <n v="84.282608695652172"/>
    <x v="1"/>
    <s v="plays"/>
    <x v="3983"/>
    <x v="144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"/>
    <n v="9.5"/>
    <x v="1"/>
    <s v="plays"/>
    <x v="3984"/>
    <x v="1449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.049999999999997"/>
    <n v="33.736842105263158"/>
    <x v="1"/>
    <s v="plays"/>
    <x v="3985"/>
    <x v="134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"/>
    <n v="37.53846153846154"/>
    <x v="1"/>
    <s v="plays"/>
    <x v="3986"/>
    <x v="1244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7.75"/>
    <n v="11.615384615384615"/>
    <x v="1"/>
    <s v="plays"/>
    <x v="3987"/>
    <x v="1531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"/>
    <n v="8"/>
    <x v="1"/>
    <s v="plays"/>
    <x v="3988"/>
    <x v="57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2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"/>
    <n v="23"/>
    <x v="1"/>
    <s v="plays"/>
    <x v="3990"/>
    <x v="979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107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"/>
    <n v="60.111111111111114"/>
    <x v="1"/>
    <s v="plays"/>
    <x v="3992"/>
    <x v="798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1E-3"/>
    <n v="3"/>
    <x v="1"/>
    <s v="plays"/>
    <x v="3993"/>
    <x v="400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.25"/>
    <n v="5"/>
    <x v="1"/>
    <s v="plays"/>
    <x v="3994"/>
    <x v="567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611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6.566666666666666"/>
    <n v="29.235294117647058"/>
    <x v="1"/>
    <s v="plays"/>
    <x v="3996"/>
    <x v="287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1066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.199999999999996"/>
    <n v="59.583333333333336"/>
    <x v="1"/>
    <s v="plays"/>
    <x v="3998"/>
    <x v="779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6.514285714285716"/>
    <n v="82.571428571428569"/>
    <x v="1"/>
    <s v="plays"/>
    <x v="3999"/>
    <x v="29"/>
    <d v="2014-08-31T11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.125"/>
    <n v="10"/>
    <x v="1"/>
    <s v="plays"/>
    <x v="4000"/>
    <x v="302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7.75"/>
    <n v="32.357142857142854"/>
    <x v="1"/>
    <s v="plays"/>
    <x v="4001"/>
    <x v="297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399999999999999"/>
    <n v="5.75"/>
    <x v="1"/>
    <s v="plays"/>
    <x v="4002"/>
    <x v="1196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.050000000000001"/>
    <n v="100.5"/>
    <x v="1"/>
    <s v="plays"/>
    <x v="4003"/>
    <x v="498"/>
    <d v="2015-02-15T06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.2"/>
    <n v="1"/>
    <x v="1"/>
    <s v="plays"/>
    <x v="4004"/>
    <x v="316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5"/>
    <n v="20"/>
    <x v="1"/>
    <s v="plays"/>
    <x v="4005"/>
    <x v="1436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1E-3"/>
    <n v="2"/>
    <x v="1"/>
    <s v="plays"/>
    <x v="4006"/>
    <x v="774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.25"/>
    <n v="5"/>
    <x v="1"/>
    <s v="plays"/>
    <x v="4007"/>
    <x v="1230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0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6"/>
    <n v="25"/>
    <x v="1"/>
    <s v="plays"/>
    <x v="4009"/>
    <x v="808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.194444444444443"/>
    <n v="45.842105263157897"/>
    <x v="1"/>
    <s v="plays"/>
    <x v="4010"/>
    <x v="786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6"/>
    <n v="4.75"/>
    <x v="1"/>
    <s v="plays"/>
    <x v="4011"/>
    <x v="833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117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3"/>
    <n v="13"/>
    <x v="1"/>
    <s v="plays"/>
    <x v="4013"/>
    <x v="622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88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2"/>
    <n v="1"/>
    <x v="1"/>
    <s v="plays"/>
    <x v="4015"/>
    <x v="1569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.000000000000002"/>
    <n v="10"/>
    <x v="1"/>
    <s v="plays"/>
    <x v="4016"/>
    <x v="18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"/>
    <n v="52.5"/>
    <x v="1"/>
    <s v="plays"/>
    <x v="4017"/>
    <x v="770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9"/>
    <n v="32.5"/>
    <x v="1"/>
    <s v="plays"/>
    <x v="4018"/>
    <x v="1439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0.82857142857142851"/>
    <n v="7.25"/>
    <x v="1"/>
    <s v="plays"/>
    <x v="4019"/>
    <x v="351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6.666666666666664"/>
    <n v="33.333333333333336"/>
    <x v="1"/>
    <s v="plays"/>
    <x v="4020"/>
    <x v="48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0.83333333333333337"/>
    <n v="62.5"/>
    <x v="1"/>
    <s v="plays"/>
    <x v="4021"/>
    <x v="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69.561111111111103"/>
    <n v="63.558375634517766"/>
    <x v="1"/>
    <s v="plays"/>
    <x v="4022"/>
    <x v="553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1421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"/>
    <n v="10"/>
    <x v="1"/>
    <s v="plays"/>
    <x v="4024"/>
    <x v="1388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840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67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"/>
    <n v="30.714285714285715"/>
    <x v="1"/>
    <s v="plays"/>
    <x v="4027"/>
    <x v="1285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.050000000000004"/>
    <n v="51"/>
    <x v="1"/>
    <s v="plays"/>
    <x v="4028"/>
    <x v="1531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1337"/>
    <d v="2015-12-13T16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66666666666671"/>
    <x v="1"/>
    <s v="plays"/>
    <x v="4030"/>
    <x v="1344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789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3"/>
    <n v="59"/>
    <x v="1"/>
    <s v="plays"/>
    <x v="4032"/>
    <x v="1495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5.698702928870294"/>
    <n v="65.340319148936175"/>
    <x v="1"/>
    <s v="plays"/>
    <x v="4033"/>
    <x v="782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6"/>
    <n v="100"/>
    <x v="1"/>
    <s v="plays"/>
    <x v="4034"/>
    <x v="123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6.85"/>
    <n v="147.4"/>
    <x v="1"/>
    <s v="plays"/>
    <x v="4035"/>
    <x v="1570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.05"/>
    <n v="166.05882352941177"/>
    <x v="1"/>
    <s v="plays"/>
    <x v="4036"/>
    <x v="1571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.428571428571429"/>
    <n v="40"/>
    <x v="1"/>
    <s v="plays"/>
    <x v="4037"/>
    <x v="1559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.04"/>
    <n v="75.25"/>
    <x v="1"/>
    <s v="plays"/>
    <x v="4038"/>
    <x v="1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1572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.25"/>
    <n v="1250"/>
    <x v="1"/>
    <s v="plays"/>
    <x v="4040"/>
    <x v="1057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.42"/>
    <n v="10.5"/>
    <x v="1"/>
    <s v="plays"/>
    <x v="4041"/>
    <x v="138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.21"/>
    <n v="7"/>
    <x v="1"/>
    <s v="plays"/>
    <x v="4042"/>
    <x v="49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505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7.5"/>
    <n v="56.25"/>
    <x v="1"/>
    <s v="plays"/>
    <x v="4044"/>
    <x v="996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.02"/>
    <n v="1"/>
    <x v="1"/>
    <s v="plays"/>
    <x v="4045"/>
    <x v="29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35"/>
    <n v="38.333333333333336"/>
    <x v="1"/>
    <s v="plays"/>
    <x v="4046"/>
    <x v="119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7"/>
    <n v="27.5"/>
    <x v="1"/>
    <s v="plays"/>
    <x v="4047"/>
    <x v="442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7.652941176470588"/>
    <n v="32.978021978021978"/>
    <x v="1"/>
    <s v="plays"/>
    <x v="4048"/>
    <x v="1426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.08"/>
    <n v="16"/>
    <x v="1"/>
    <s v="plays"/>
    <x v="4049"/>
    <x v="938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6E-2"/>
    <n v="1"/>
    <x v="1"/>
    <s v="plays"/>
    <x v="4050"/>
    <x v="128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28"/>
    <d v="2014-05-08T22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x v="4052"/>
    <b v="0"/>
    <n v="13"/>
    <b v="0"/>
    <s v="theater/plays"/>
    <n v="37.533333333333339"/>
    <n v="86.615384615384613"/>
    <x v="1"/>
    <s v="plays"/>
    <x v="4052"/>
    <x v="539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776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1573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7.62"/>
    <n v="41.952380952380949"/>
    <x v="1"/>
    <s v="plays"/>
    <x v="4055"/>
    <x v="106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3333333333329"/>
    <x v="1"/>
    <s v="plays"/>
    <x v="4056"/>
    <x v="160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.142857142857142"/>
    <n v="129.16666666666666"/>
    <x v="1"/>
    <s v="plays"/>
    <x v="4057"/>
    <x v="1574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2"/>
    <n v="23.75"/>
    <x v="1"/>
    <s v="plays"/>
    <x v="4058"/>
    <x v="502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"/>
    <n v="35.714285714285715"/>
    <x v="1"/>
    <s v="plays"/>
    <x v="4059"/>
    <x v="577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"/>
    <n v="57"/>
    <x v="1"/>
    <s v="plays"/>
    <x v="4060"/>
    <x v="1065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1575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2"/>
    <n v="163.33333333333334"/>
    <x v="1"/>
    <s v="plays"/>
    <x v="4062"/>
    <x v="11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3"/>
    <n v="15"/>
    <x v="1"/>
    <s v="plays"/>
    <x v="4063"/>
    <x v="1429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.25"/>
    <n v="64.166666666666671"/>
    <x v="1"/>
    <s v="plays"/>
    <x v="4064"/>
    <x v="30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0.67500000000000004"/>
    <n v="6.75"/>
    <x v="1"/>
    <s v="plays"/>
    <x v="4065"/>
    <x v="1094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.16666666666666669"/>
    <n v="25"/>
    <x v="1"/>
    <s v="plays"/>
    <x v="4066"/>
    <x v="233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0.9"/>
    <n v="179.11764705882354"/>
    <x v="1"/>
    <s v="plays"/>
    <x v="4067"/>
    <x v="1425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1576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.4"/>
    <n v="33.07692307692308"/>
    <x v="1"/>
    <s v="plays"/>
    <x v="4069"/>
    <x v="484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6.5"/>
    <n v="27.5"/>
    <x v="1"/>
    <s v="plays"/>
    <x v="4070"/>
    <x v="202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1577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.4"/>
    <n v="2"/>
    <x v="1"/>
    <s v="plays"/>
    <x v="4072"/>
    <x v="28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"/>
    <n v="18.5"/>
    <x v="1"/>
    <s v="plays"/>
    <x v="4073"/>
    <x v="319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6.727272727272727"/>
    <n v="35"/>
    <x v="1"/>
    <s v="plays"/>
    <x v="4074"/>
    <x v="473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8.799999999999997"/>
    <n v="44.307692307692307"/>
    <x v="1"/>
    <s v="plays"/>
    <x v="4075"/>
    <x v="106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128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9"/>
    <n v="222.5"/>
    <x v="1"/>
    <s v="plays"/>
    <x v="4077"/>
    <x v="676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750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.16666666666666669"/>
    <n v="5"/>
    <x v="1"/>
    <s v="plays"/>
    <x v="4079"/>
    <x v="795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1482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5.737410071942445"/>
    <n v="29.166666666666668"/>
    <x v="1"/>
    <s v="plays"/>
    <x v="4081"/>
    <x v="1352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513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1.685714285714287"/>
    <n v="126.5"/>
    <x v="1"/>
    <s v="plays"/>
    <x v="4083"/>
    <x v="830"/>
    <d v="2016-01-14T10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.33333333333333337"/>
    <n v="10"/>
    <x v="1"/>
    <s v="plays"/>
    <x v="4084"/>
    <x v="992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.2857142857142857"/>
    <n v="10"/>
    <x v="1"/>
    <s v="plays"/>
    <x v="4085"/>
    <x v="298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"/>
    <n v="9.4"/>
    <x v="1"/>
    <s v="plays"/>
    <x v="4086"/>
    <x v="165"/>
    <d v="2015-11-20T20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784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0.8"/>
    <n v="72"/>
    <x v="1"/>
    <s v="plays"/>
    <x v="4088"/>
    <x v="553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"/>
    <n v="30"/>
    <x v="1"/>
    <s v="plays"/>
    <x v="4089"/>
    <x v="527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"/>
    <n v="10.666666666666666"/>
    <x v="1"/>
    <s v="plays"/>
    <x v="4090"/>
    <x v="55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2.75"/>
    <n v="25.5"/>
    <x v="1"/>
    <s v="plays"/>
    <x v="4091"/>
    <x v="553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2"/>
    <n v="20"/>
    <x v="1"/>
    <s v="plays"/>
    <x v="4092"/>
    <x v="935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"/>
    <n v="15"/>
    <x v="1"/>
    <s v="plays"/>
    <x v="4093"/>
    <x v="370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6.5"/>
    <n v="91.25"/>
    <x v="1"/>
    <s v="plays"/>
    <x v="4094"/>
    <x v="316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7"/>
    <n v="800"/>
    <x v="1"/>
    <s v="plays"/>
    <x v="4095"/>
    <x v="140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.428571428571429"/>
    <n v="80"/>
    <x v="1"/>
    <s v="plays"/>
    <x v="4096"/>
    <x v="1578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114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1356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"/>
    <n v="50"/>
    <x v="1"/>
    <s v="plays"/>
    <x v="4099"/>
    <x v="171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76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1579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.400000000000002"/>
    <n v="22.833333333333332"/>
    <x v="1"/>
    <s v="plays"/>
    <x v="4102"/>
    <x v="1525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66666666666668"/>
    <x v="1"/>
    <s v="plays"/>
    <x v="4103"/>
    <x v="495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.366666666666667"/>
    <n v="45.785714285714285"/>
    <x v="1"/>
    <s v="plays"/>
    <x v="4104"/>
    <x v="983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6"/>
    <n v="383.33333333333331"/>
    <x v="1"/>
    <s v="plays"/>
    <x v="4105"/>
    <x v="294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0.599999999999994"/>
    <n v="106.96969696969697"/>
    <x v="1"/>
    <s v="plays"/>
    <x v="4106"/>
    <x v="135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3"/>
    <n v="10.25"/>
    <x v="1"/>
    <s v="plays"/>
    <x v="4107"/>
    <x v="1580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"/>
    <n v="59"/>
    <x v="1"/>
    <s v="plays"/>
    <x v="4108"/>
    <x v="172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513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8.666666666666668"/>
    <n v="14.333333333333334"/>
    <x v="1"/>
    <s v="plays"/>
    <x v="4110"/>
    <x v="1432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3"/>
    <n v="15.666666666666666"/>
    <x v="1"/>
    <s v="plays"/>
    <x v="4111"/>
    <x v="869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.04"/>
    <n v="1"/>
    <x v="1"/>
    <s v="plays"/>
    <x v="4112"/>
    <x v="376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.2"/>
    <n v="1"/>
    <x v="1"/>
    <s v="plays"/>
    <x v="4113"/>
    <x v="1565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 defaultSubtotal="0">
      <items count="4">
        <item x="0"/>
        <item h="1" x="3"/>
        <item x="2"/>
        <item x="1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countA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countA"/>
      </items>
    </pivotField>
    <pivotField axis="axisPage" numFmtId="164" showAll="0">
      <items count="1582">
        <item x="255"/>
        <item x="929"/>
        <item x="438"/>
        <item x="1328"/>
        <item x="627"/>
        <item x="378"/>
        <item x="1052"/>
        <item x="693"/>
        <item x="1200"/>
        <item x="1088"/>
        <item x="290"/>
        <item x="1389"/>
        <item x="1327"/>
        <item x="256"/>
        <item x="1262"/>
        <item x="241"/>
        <item x="220"/>
        <item x="1229"/>
        <item x="246"/>
        <item x="439"/>
        <item x="113"/>
        <item x="662"/>
        <item x="1033"/>
        <item x="324"/>
        <item x="228"/>
        <item x="240"/>
        <item x="927"/>
        <item x="716"/>
        <item x="1178"/>
        <item x="710"/>
        <item x="1367"/>
        <item x="736"/>
        <item x="1107"/>
        <item x="84"/>
        <item x="93"/>
        <item x="235"/>
        <item x="225"/>
        <item x="1179"/>
        <item x="733"/>
        <item x="721"/>
        <item x="267"/>
        <item x="1221"/>
        <item x="1365"/>
        <item x="1269"/>
        <item x="284"/>
        <item x="1490"/>
        <item x="354"/>
        <item x="1251"/>
        <item x="1062"/>
        <item x="1366"/>
        <item x="616"/>
        <item x="223"/>
        <item x="711"/>
        <item x="726"/>
        <item x="631"/>
        <item x="1191"/>
        <item x="1259"/>
        <item x="1263"/>
        <item x="922"/>
        <item x="271"/>
        <item x="1501"/>
        <item x="222"/>
        <item x="916"/>
        <item x="1324"/>
        <item x="98"/>
        <item x="718"/>
        <item x="931"/>
        <item x="1394"/>
        <item x="1156"/>
        <item x="264"/>
        <item x="1508"/>
        <item x="1073"/>
        <item x="1376"/>
        <item x="237"/>
        <item x="1364"/>
        <item x="1106"/>
        <item x="1322"/>
        <item x="280"/>
        <item x="902"/>
        <item x="105"/>
        <item x="1158"/>
        <item x="1318"/>
        <item x="71"/>
        <item x="231"/>
        <item x="614"/>
        <item x="1096"/>
        <item x="112"/>
        <item x="100"/>
        <item x="88"/>
        <item x="1201"/>
        <item x="1098"/>
        <item x="272"/>
        <item x="1180"/>
        <item x="1502"/>
        <item x="103"/>
        <item x="632"/>
        <item x="245"/>
        <item x="360"/>
        <item x="1506"/>
        <item x="715"/>
        <item x="81"/>
        <item x="1086"/>
        <item x="1087"/>
        <item x="650"/>
        <item x="1161"/>
        <item x="963"/>
        <item x="1199"/>
        <item x="909"/>
        <item x="1054"/>
        <item x="257"/>
        <item x="656"/>
        <item x="234"/>
        <item x="1194"/>
        <item x="1090"/>
        <item x="962"/>
        <item x="651"/>
        <item x="1163"/>
        <item x="591"/>
        <item x="648"/>
        <item x="1390"/>
        <item x="247"/>
        <item x="831"/>
        <item x="440"/>
        <item x="408"/>
        <item x="87"/>
        <item x="1274"/>
        <item x="1371"/>
        <item x="610"/>
        <item x="358"/>
        <item x="114"/>
        <item x="68"/>
        <item x="594"/>
        <item x="357"/>
        <item x="644"/>
        <item x="115"/>
        <item x="1072"/>
        <item x="409"/>
        <item x="708"/>
        <item x="1026"/>
        <item x="109"/>
        <item x="900"/>
        <item x="334"/>
        <item x="1252"/>
        <item x="703"/>
        <item x="1222"/>
        <item x="349"/>
        <item x="1250"/>
        <item x="1225"/>
        <item x="1016"/>
        <item x="720"/>
        <item x="1373"/>
        <item x="1189"/>
        <item x="1171"/>
        <item x="82"/>
        <item x="908"/>
        <item x="1358"/>
        <item x="1392"/>
        <item x="67"/>
        <item x="1069"/>
        <item x="1374"/>
        <item x="79"/>
        <item x="1075"/>
        <item x="854"/>
        <item x="405"/>
        <item x="828"/>
        <item x="361"/>
        <item x="243"/>
        <item x="1248"/>
        <item x="266"/>
        <item x="1254"/>
        <item x="281"/>
        <item x="1400"/>
        <item x="1170"/>
        <item x="911"/>
        <item x="1017"/>
        <item x="74"/>
        <item x="1078"/>
        <item x="730"/>
        <item x="1104"/>
        <item x="1323"/>
        <item x="1197"/>
        <item x="596"/>
        <item x="1444"/>
        <item x="437"/>
        <item x="1249"/>
        <item x="110"/>
        <item x="218"/>
        <item x="628"/>
        <item x="348"/>
        <item x="282"/>
        <item x="668"/>
        <item x="224"/>
        <item x="1070"/>
        <item x="702"/>
        <item x="714"/>
        <item x="597"/>
        <item x="431"/>
        <item x="742"/>
        <item x="1505"/>
        <item x="1256"/>
        <item x="329"/>
        <item x="392"/>
        <item x="673"/>
        <item x="1085"/>
        <item x="1207"/>
        <item x="258"/>
        <item x="1296"/>
        <item x="589"/>
        <item x="1195"/>
        <item x="111"/>
        <item x="1181"/>
        <item x="689"/>
        <item x="1507"/>
        <item x="229"/>
        <item x="658"/>
        <item x="1153"/>
        <item x="665"/>
        <item x="274"/>
        <item x="374"/>
        <item x="92"/>
        <item x="1316"/>
        <item x="725"/>
        <item x="1441"/>
        <item x="904"/>
        <item x="1089"/>
        <item x="1071"/>
        <item x="1255"/>
        <item x="277"/>
        <item x="443"/>
        <item x="848"/>
        <item x="441"/>
        <item x="1292"/>
        <item x="1013"/>
        <item x="1192"/>
        <item x="1226"/>
        <item x="645"/>
        <item x="250"/>
        <item x="248"/>
        <item x="1372"/>
        <item x="402"/>
        <item x="664"/>
        <item x="1099"/>
        <item x="590"/>
        <item x="735"/>
        <item x="705"/>
        <item x="637"/>
        <item x="901"/>
        <item x="102"/>
        <item x="352"/>
        <item x="1375"/>
        <item x="446"/>
        <item x="647"/>
        <item x="69"/>
        <item x="1413"/>
        <item x="1370"/>
        <item x="1326"/>
        <item x="1082"/>
        <item x="724"/>
        <item x="670"/>
        <item x="851"/>
        <item x="239"/>
        <item x="227"/>
        <item x="236"/>
        <item x="1275"/>
        <item x="326"/>
        <item x="1204"/>
        <item x="1378"/>
        <item x="1100"/>
        <item x="1377"/>
        <item x="1362"/>
        <item x="707"/>
        <item x="1440"/>
        <item x="1289"/>
        <item x="275"/>
        <item x="1108"/>
        <item x="1379"/>
        <item x="700"/>
        <item x="1095"/>
        <item x="414"/>
        <item x="1442"/>
        <item x="262"/>
        <item x="1020"/>
        <item x="1061"/>
        <item x="1386"/>
        <item x="639"/>
        <item x="90"/>
        <item x="914"/>
        <item x="1395"/>
        <item x="1236"/>
        <item x="971"/>
        <item x="666"/>
        <item x="1187"/>
        <item x="65"/>
        <item x="333"/>
        <item x="366"/>
        <item x="655"/>
        <item x="722"/>
        <item x="353"/>
        <item x="339"/>
        <item x="1368"/>
        <item x="1359"/>
        <item x="964"/>
        <item x="365"/>
        <item x="78"/>
        <item x="834"/>
        <item x="221"/>
        <item x="906"/>
        <item x="595"/>
        <item x="286"/>
        <item x="276"/>
        <item x="634"/>
        <item x="1445"/>
        <item x="659"/>
        <item x="930"/>
        <item x="649"/>
        <item x="744"/>
        <item x="907"/>
        <item x="1293"/>
        <item x="412"/>
        <item x="269"/>
        <item x="413"/>
        <item x="1018"/>
        <item x="1416"/>
        <item x="340"/>
        <item x="1360"/>
        <item x="1091"/>
        <item x="1205"/>
        <item x="238"/>
        <item x="1411"/>
        <item x="1321"/>
        <item x="1276"/>
        <item x="445"/>
        <item x="606"/>
        <item x="1489"/>
        <item x="1183"/>
        <item x="424"/>
        <item x="825"/>
        <item x="252"/>
        <item x="1164"/>
        <item x="1363"/>
        <item x="1092"/>
        <item x="1154"/>
        <item x="1167"/>
        <item x="701"/>
        <item x="734"/>
        <item x="261"/>
        <item x="663"/>
        <item x="1253"/>
        <item x="249"/>
        <item x="723"/>
        <item x="96"/>
        <item x="1023"/>
        <item x="1210"/>
        <item x="1084"/>
        <item x="70"/>
        <item x="713"/>
        <item x="1231"/>
        <item x="960"/>
        <item x="94"/>
        <item x="455"/>
        <item x="849"/>
        <item x="1399"/>
        <item x="1101"/>
        <item x="604"/>
        <item x="728"/>
        <item x="1076"/>
        <item x="691"/>
        <item x="1503"/>
        <item x="615"/>
        <item x="1485"/>
        <item x="425"/>
        <item x="1077"/>
        <item x="593"/>
        <item x="612"/>
        <item x="842"/>
        <item x="1267"/>
        <item x="1369"/>
        <item x="331"/>
        <item x="1273"/>
        <item x="1257"/>
        <item x="97"/>
        <item x="641"/>
        <item x="640"/>
        <item x="279"/>
        <item x="731"/>
        <item x="625"/>
        <item x="1014"/>
        <item x="1012"/>
        <item x="1391"/>
        <item x="609"/>
        <item x="1080"/>
        <item x="636"/>
        <item x="285"/>
        <item x="1159"/>
        <item x="1325"/>
        <item x="958"/>
        <item x="738"/>
        <item x="60"/>
        <item x="273"/>
        <item x="260"/>
        <item x="1437"/>
        <item x="232"/>
        <item x="934"/>
        <item x="1081"/>
        <item x="1209"/>
        <item x="667"/>
        <item x="1011"/>
        <item x="1380"/>
        <item x="289"/>
        <item x="395"/>
        <item x="278"/>
        <item x="1304"/>
        <item x="448"/>
        <item x="657"/>
        <item x="695"/>
        <item x="1010"/>
        <item x="592"/>
        <item x="283"/>
        <item x="1239"/>
        <item x="216"/>
        <item x="327"/>
        <item x="73"/>
        <item x="369"/>
        <item x="1265"/>
        <item x="104"/>
        <item x="605"/>
        <item x="698"/>
        <item x="912"/>
        <item x="1193"/>
        <item x="1361"/>
        <item x="37"/>
        <item x="265"/>
        <item x="404"/>
        <item x="300"/>
        <item x="427"/>
        <item x="1160"/>
        <item x="613"/>
        <item x="1237"/>
        <item x="1168"/>
        <item x="1056"/>
        <item x="1397"/>
        <item x="1431"/>
        <item x="371"/>
        <item x="986"/>
        <item x="373"/>
        <item x="226"/>
        <item x="86"/>
        <item x="633"/>
        <item x="407"/>
        <item x="59"/>
        <item x="856"/>
        <item x="1025"/>
        <item x="1446"/>
        <item x="745"/>
        <item x="819"/>
        <item x="669"/>
        <item x="1301"/>
        <item x="1235"/>
        <item x="1198"/>
        <item x="961"/>
        <item x="1433"/>
        <item x="62"/>
        <item x="1211"/>
        <item x="643"/>
        <item x="654"/>
        <item x="1027"/>
        <item x="821"/>
        <item x="1504"/>
        <item x="923"/>
        <item x="1246"/>
        <item x="987"/>
        <item x="1295"/>
        <item x="1083"/>
        <item x="385"/>
        <item x="928"/>
        <item x="932"/>
        <item x="965"/>
        <item x="423"/>
        <item x="444"/>
        <item x="620"/>
        <item x="1509"/>
        <item x="1063"/>
        <item x="1393"/>
        <item x="1300"/>
        <item x="598"/>
        <item x="917"/>
        <item x="696"/>
        <item x="1510"/>
        <item x="1435"/>
        <item x="1319"/>
        <item x="1279"/>
        <item x="1268"/>
        <item x="384"/>
        <item x="646"/>
        <item x="259"/>
        <item x="924"/>
        <item x="898"/>
        <item x="379"/>
        <item x="268"/>
        <item x="1024"/>
        <item x="1093"/>
        <item x="671"/>
        <item x="350"/>
        <item x="367"/>
        <item x="1015"/>
        <item x="397"/>
        <item x="1190"/>
        <item x="1266"/>
        <item x="1448"/>
        <item x="690"/>
        <item x="1423"/>
        <item x="362"/>
        <item x="1079"/>
        <item x="403"/>
        <item x="970"/>
        <item x="638"/>
        <item x="263"/>
        <item x="743"/>
        <item x="642"/>
        <item x="106"/>
        <item x="688"/>
        <item x="926"/>
        <item x="729"/>
        <item x="578"/>
        <item x="1290"/>
        <item x="709"/>
        <item x="686"/>
        <item x="1320"/>
        <item x="824"/>
        <item x="732"/>
        <item x="383"/>
        <item x="697"/>
        <item x="1234"/>
        <item x="599"/>
        <item x="77"/>
        <item x="933"/>
        <item x="288"/>
        <item x="1188"/>
        <item x="1260"/>
        <item x="1329"/>
        <item x="623"/>
        <item x="1102"/>
        <item x="699"/>
        <item x="364"/>
        <item x="822"/>
        <item x="1169"/>
        <item x="1241"/>
        <item x="624"/>
        <item x="416"/>
        <item x="1074"/>
        <item x="1491"/>
        <item x="1438"/>
        <item x="61"/>
        <item x="829"/>
        <item x="1022"/>
        <item x="694"/>
        <item x="1412"/>
        <item x="660"/>
        <item x="435"/>
        <item x="1155"/>
        <item x="653"/>
        <item x="95"/>
        <item x="399"/>
        <item x="920"/>
        <item x="618"/>
        <item x="1264"/>
        <item x="827"/>
        <item x="359"/>
        <item x="1271"/>
        <item x="368"/>
        <item x="391"/>
        <item x="1053"/>
        <item x="398"/>
        <item x="1172"/>
        <item x="921"/>
        <item x="335"/>
        <item x="844"/>
        <item x="820"/>
        <item x="219"/>
        <item x="66"/>
        <item x="1157"/>
        <item x="919"/>
        <item x="600"/>
        <item x="325"/>
        <item x="1055"/>
        <item x="346"/>
        <item x="635"/>
        <item x="737"/>
        <item x="719"/>
        <item x="99"/>
        <item x="1270"/>
        <item x="1447"/>
        <item x="603"/>
        <item x="847"/>
        <item x="678"/>
        <item x="1308"/>
        <item x="1330"/>
        <item x="58"/>
        <item x="417"/>
        <item x="852"/>
        <item x="270"/>
        <item x="969"/>
        <item x="739"/>
        <item x="845"/>
        <item x="899"/>
        <item x="91"/>
        <item x="108"/>
        <item x="52"/>
        <item x="853"/>
        <item x="839"/>
        <item x="76"/>
        <item x="1232"/>
        <item x="1414"/>
        <item x="630"/>
        <item x="672"/>
        <item x="1238"/>
        <item x="1291"/>
        <item x="740"/>
        <item x="897"/>
        <item x="1097"/>
        <item x="1233"/>
        <item x="1554"/>
        <item x="832"/>
        <item x="1206"/>
        <item x="254"/>
        <item x="356"/>
        <item x="1465"/>
        <item x="1443"/>
        <item x="1537"/>
        <item x="396"/>
        <item x="38"/>
        <item x="341"/>
        <item x="421"/>
        <item x="1459"/>
        <item x="406"/>
        <item x="16"/>
        <item x="428"/>
        <item x="1533"/>
        <item x="1531"/>
        <item x="918"/>
        <item x="913"/>
        <item x="661"/>
        <item x="846"/>
        <item x="1030"/>
        <item x="781"/>
        <item x="910"/>
        <item x="838"/>
        <item x="1175"/>
        <item x="126"/>
        <item x="1065"/>
        <item x="10"/>
        <item x="879"/>
        <item x="1036"/>
        <item x="1240"/>
        <item x="1461"/>
        <item x="242"/>
        <item x="85"/>
        <item x="1429"/>
        <item x="131"/>
        <item x="39"/>
        <item x="12"/>
        <item x="153"/>
        <item x="835"/>
        <item x="6"/>
        <item x="1410"/>
        <item x="1000"/>
        <item x="1454"/>
        <item x="434"/>
        <item x="1165"/>
        <item x="411"/>
        <item x="42"/>
        <item x="532"/>
        <item x="1571"/>
        <item x="1427"/>
        <item x="951"/>
        <item x="51"/>
        <item x="14"/>
        <item x="567"/>
        <item x="1551"/>
        <item x="1470"/>
        <item x="28"/>
        <item x="580"/>
        <item x="1032"/>
        <item x="576"/>
        <item x="945"/>
        <item x="788"/>
        <item x="1005"/>
        <item x="1152"/>
        <item x="860"/>
        <item x="1403"/>
        <item x="1141"/>
        <item x="170"/>
        <item x="1474"/>
        <item x="415"/>
        <item x="3"/>
        <item x="601"/>
        <item x="451"/>
        <item x="524"/>
        <item x="544"/>
        <item x="1094"/>
        <item x="1140"/>
        <item x="63"/>
        <item x="768"/>
        <item x="323"/>
        <item x="556"/>
        <item x="1044"/>
        <item x="1028"/>
        <item x="33"/>
        <item x="29"/>
        <item x="915"/>
        <item x="418"/>
        <item x="837"/>
        <item x="1305"/>
        <item x="1220"/>
        <item x="1230"/>
        <item x="508"/>
        <item x="459"/>
        <item x="808"/>
        <item x="883"/>
        <item x="1460"/>
        <item x="865"/>
        <item x="162"/>
        <item x="770"/>
        <item x="174"/>
        <item x="1382"/>
        <item x="1185"/>
        <item x="1151"/>
        <item x="1227"/>
        <item x="1493"/>
        <item x="372"/>
        <item x="563"/>
        <item x="539"/>
        <item x="577"/>
        <item x="183"/>
        <item x="1511"/>
        <item x="18"/>
        <item x="1258"/>
        <item x="866"/>
        <item x="1436"/>
        <item x="1298"/>
        <item x="43"/>
        <item x="146"/>
        <item x="872"/>
        <item x="546"/>
        <item x="21"/>
        <item x="1196"/>
        <item x="1150"/>
        <item x="1456"/>
        <item x="125"/>
        <item x="1580"/>
        <item x="1129"/>
        <item x="843"/>
        <item x="40"/>
        <item x="1486"/>
        <item x="984"/>
        <item x="316"/>
        <item x="545"/>
        <item x="1049"/>
        <item x="1350"/>
        <item x="306"/>
        <item x="878"/>
        <item x="542"/>
        <item x="177"/>
        <item x="158"/>
        <item x="477"/>
        <item x="1354"/>
        <item x="1570"/>
        <item x="119"/>
        <item x="128"/>
        <item x="1563"/>
        <item x="523"/>
        <item x="1351"/>
        <item x="178"/>
        <item x="1127"/>
        <item x="575"/>
        <item x="471"/>
        <item x="1009"/>
        <item x="1469"/>
        <item x="17"/>
        <item x="811"/>
        <item x="388"/>
        <item x="1449"/>
        <item x="786"/>
        <item x="551"/>
        <item x="675"/>
        <item x="967"/>
        <item x="1177"/>
        <item x="308"/>
        <item x="476"/>
        <item x="776"/>
        <item x="26"/>
        <item x="1143"/>
        <item x="1004"/>
        <item x="46"/>
        <item x="147"/>
        <item x="343"/>
        <item x="320"/>
        <item x="322"/>
        <item x="1532"/>
        <item x="137"/>
        <item x="169"/>
        <item x="586"/>
        <item x="789"/>
        <item x="1384"/>
        <item x="317"/>
        <item x="727"/>
        <item x="436"/>
        <item x="501"/>
        <item x="787"/>
        <item x="505"/>
        <item x="217"/>
        <item x="287"/>
        <item x="966"/>
        <item x="870"/>
        <item x="1387"/>
        <item x="1336"/>
        <item x="797"/>
        <item x="547"/>
        <item x="1487"/>
        <item x="861"/>
        <item x="190"/>
        <item x="481"/>
        <item x="997"/>
        <item x="652"/>
        <item x="490"/>
        <item x="1038"/>
        <item x="1315"/>
        <item x="143"/>
        <item x="141"/>
        <item x="198"/>
        <item x="41"/>
        <item x="186"/>
        <item x="559"/>
        <item x="486"/>
        <item x="1343"/>
        <item x="794"/>
        <item x="189"/>
        <item x="342"/>
        <item x="1043"/>
        <item x="1415"/>
        <item x="1347"/>
        <item x="558"/>
        <item x="944"/>
        <item x="1407"/>
        <item x="1142"/>
        <item x="607"/>
        <item x="22"/>
        <item x="553"/>
        <item x="442"/>
        <item x="760"/>
        <item x="49"/>
        <item x="1488"/>
        <item x="1548"/>
        <item x="756"/>
        <item x="1173"/>
        <item x="833"/>
        <item x="1145"/>
        <item x="1475"/>
        <item x="1067"/>
        <item x="1105"/>
        <item x="905"/>
        <item x="196"/>
        <item x="1146"/>
        <item x="809"/>
        <item x="560"/>
        <item x="988"/>
        <item x="1309"/>
        <item x="805"/>
        <item x="1060"/>
        <item x="982"/>
        <item x="611"/>
        <item x="498"/>
        <item x="622"/>
        <item x="484"/>
        <item x="184"/>
        <item x="390"/>
        <item x="692"/>
        <item x="1133"/>
        <item x="875"/>
        <item x="1428"/>
        <item x="869"/>
        <item x="202"/>
        <item x="36"/>
        <item x="47"/>
        <item x="880"/>
        <item x="1176"/>
        <item x="1479"/>
        <item x="394"/>
        <item x="401"/>
        <item x="935"/>
        <item x="956"/>
        <item x="1352"/>
        <item x="80"/>
        <item x="328"/>
        <item x="803"/>
        <item x="549"/>
        <item x="816"/>
        <item x="139"/>
        <item x="1228"/>
        <item x="497"/>
        <item x="1513"/>
        <item x="679"/>
        <item x="157"/>
        <item x="135"/>
        <item x="1457"/>
        <item x="496"/>
        <item x="1451"/>
        <item x="480"/>
        <item x="298"/>
        <item x="1519"/>
        <item x="757"/>
        <item x="779"/>
        <item x="1302"/>
        <item x="1123"/>
        <item x="936"/>
        <item x="422"/>
        <item x="197"/>
        <item x="123"/>
        <item x="35"/>
        <item x="1066"/>
        <item x="164"/>
        <item x="161"/>
        <item x="506"/>
        <item x="996"/>
        <item x="1282"/>
        <item x="536"/>
        <item x="554"/>
        <item x="319"/>
        <item x="199"/>
        <item x="499"/>
        <item x="1166"/>
        <item x="759"/>
        <item x="503"/>
        <item x="1558"/>
        <item x="514"/>
        <item x="521"/>
        <item x="1339"/>
        <item x="56"/>
        <item x="144"/>
        <item x="452"/>
        <item x="304"/>
        <item x="573"/>
        <item x="1125"/>
        <item x="117"/>
        <item x="23"/>
        <item x="34"/>
        <item x="420"/>
        <item x="303"/>
        <item x="510"/>
        <item x="1247"/>
        <item x="893"/>
        <item x="1383"/>
        <item x="205"/>
        <item x="400"/>
        <item x="528"/>
        <item x="868"/>
        <item x="136"/>
        <item x="309"/>
        <item x="347"/>
        <item x="145"/>
        <item x="120"/>
        <item x="148"/>
        <item x="1184"/>
        <item x="251"/>
        <item x="1476"/>
        <item x="806"/>
        <item x="1131"/>
        <item x="1048"/>
        <item x="527"/>
        <item x="841"/>
        <item x="876"/>
        <item x="107"/>
        <item x="977"/>
        <item x="799"/>
        <item x="685"/>
        <item x="208"/>
        <item x="393"/>
        <item x="537"/>
        <item x="891"/>
        <item x="1552"/>
        <item x="122"/>
        <item x="211"/>
        <item x="1521"/>
        <item x="492"/>
        <item x="1002"/>
        <item x="512"/>
        <item x="974"/>
        <item x="998"/>
        <item x="507"/>
        <item x="1057"/>
        <item x="800"/>
        <item x="968"/>
        <item x="167"/>
        <item x="1529"/>
        <item x="55"/>
        <item x="874"/>
        <item x="840"/>
        <item x="890"/>
        <item x="447"/>
        <item x="871"/>
        <item x="461"/>
        <item x="1515"/>
        <item x="463"/>
        <item x="571"/>
        <item x="1149"/>
        <item x="156"/>
        <item x="888"/>
        <item x="602"/>
        <item x="321"/>
        <item x="206"/>
        <item x="191"/>
        <item x="1555"/>
        <item x="1217"/>
        <item x="149"/>
        <item x="938"/>
        <item x="877"/>
        <item x="152"/>
        <item x="954"/>
        <item x="475"/>
        <item x="1569"/>
        <item x="19"/>
        <item x="1453"/>
        <item x="0"/>
        <item x="370"/>
        <item x="466"/>
        <item x="994"/>
        <item x="1219"/>
        <item x="173"/>
        <item x="1452"/>
        <item x="295"/>
        <item x="773"/>
        <item x="133"/>
        <item x="134"/>
        <item x="495"/>
        <item x="568"/>
        <item x="163"/>
        <item x="460"/>
        <item x="903"/>
        <item x="509"/>
        <item x="201"/>
        <item x="50"/>
        <item x="1288"/>
        <item x="530"/>
        <item x="541"/>
        <item x="20"/>
        <item x="1455"/>
        <item x="195"/>
        <item x="1547"/>
        <item x="1348"/>
        <item x="1294"/>
        <item x="1214"/>
        <item x="312"/>
        <item x="764"/>
        <item x="550"/>
        <item x="1472"/>
        <item x="344"/>
        <item x="857"/>
        <item x="1042"/>
        <item x="1543"/>
        <item x="1340"/>
        <item x="159"/>
        <item x="1388"/>
        <item x="712"/>
        <item x="1050"/>
        <item x="1549"/>
        <item x="130"/>
        <item x="1424"/>
        <item x="454"/>
        <item x="867"/>
        <item x="1480"/>
        <item x="1420"/>
        <item x="621"/>
        <item x="382"/>
        <item x="24"/>
        <item x="57"/>
        <item x="813"/>
        <item x="991"/>
        <item x="1462"/>
        <item x="1035"/>
        <item x="1425"/>
        <item x="193"/>
        <item x="1341"/>
        <item x="381"/>
        <item x="132"/>
        <item x="1068"/>
        <item x="1051"/>
        <item x="519"/>
        <item x="154"/>
        <item x="1381"/>
        <item x="1124"/>
        <item x="1064"/>
        <item x="517"/>
        <item x="187"/>
        <item x="192"/>
        <item x="629"/>
        <item x="1417"/>
        <item x="1137"/>
        <item x="1492"/>
        <item x="1458"/>
        <item x="185"/>
        <item x="15"/>
        <item x="771"/>
        <item x="999"/>
        <item x="180"/>
        <item x="1401"/>
        <item x="310"/>
        <item x="569"/>
        <item x="230"/>
        <item x="1186"/>
        <item x="1353"/>
        <item x="1182"/>
        <item x="482"/>
        <item x="1385"/>
        <item x="465"/>
        <item x="48"/>
        <item x="426"/>
        <item x="585"/>
        <item x="375"/>
        <item x="469"/>
        <item x="1514"/>
        <item x="299"/>
        <item x="1283"/>
        <item x="1046"/>
        <item x="467"/>
        <item x="473"/>
        <item x="1520"/>
        <item x="377"/>
        <item x="32"/>
        <item x="798"/>
        <item x="1213"/>
        <item x="83"/>
        <item x="311"/>
        <item x="1495"/>
        <item x="1408"/>
        <item x="826"/>
        <item x="387"/>
        <item x="215"/>
        <item x="886"/>
        <item x="990"/>
        <item x="511"/>
        <item x="1530"/>
        <item x="535"/>
        <item x="165"/>
        <item x="1572"/>
        <item x="1568"/>
        <item x="513"/>
        <item x="1564"/>
        <item x="1523"/>
        <item x="1574"/>
        <item x="1212"/>
        <item x="1008"/>
        <item x="953"/>
        <item x="1313"/>
        <item x="522"/>
        <item x="25"/>
        <item x="810"/>
        <item x="212"/>
        <item x="1337"/>
        <item x="45"/>
        <item x="27"/>
        <item x="792"/>
        <item x="887"/>
        <item x="4"/>
        <item x="515"/>
        <item x="1218"/>
        <item x="291"/>
        <item x="858"/>
        <item x="53"/>
        <item x="957"/>
        <item x="1483"/>
        <item x="1317"/>
        <item x="780"/>
        <item x="488"/>
        <item x="209"/>
        <item x="717"/>
        <item x="1103"/>
        <item x="1147"/>
        <item x="479"/>
        <item x="1338"/>
        <item x="850"/>
        <item x="487"/>
        <item x="626"/>
        <item x="155"/>
        <item x="830"/>
        <item x="1473"/>
        <item x="753"/>
        <item x="1565"/>
        <item x="1468"/>
        <item x="72"/>
        <item x="752"/>
        <item x="1477"/>
        <item x="432"/>
        <item x="338"/>
        <item x="741"/>
        <item x="337"/>
        <item x="704"/>
        <item x="1540"/>
        <item x="762"/>
        <item x="1344"/>
        <item x="179"/>
        <item x="30"/>
        <item x="213"/>
        <item x="1534"/>
        <item x="1522"/>
        <item x="474"/>
        <item x="1299"/>
        <item x="747"/>
        <item x="207"/>
        <item x="531"/>
        <item x="940"/>
        <item x="489"/>
        <item x="1003"/>
        <item x="774"/>
        <item x="942"/>
        <item x="1203"/>
        <item x="775"/>
        <item x="150"/>
        <item x="142"/>
        <item x="1216"/>
        <item x="1345"/>
        <item x="376"/>
        <item x="979"/>
        <item x="941"/>
        <item x="166"/>
        <item x="1058"/>
        <item x="2"/>
        <item x="815"/>
        <item x="1357"/>
        <item x="1421"/>
        <item x="588"/>
        <item x="952"/>
        <item x="485"/>
        <item x="855"/>
        <item x="836"/>
        <item x="1031"/>
        <item x="318"/>
        <item x="194"/>
        <item x="351"/>
        <item x="807"/>
        <item x="884"/>
        <item x="1136"/>
        <item x="1575"/>
        <item x="767"/>
        <item x="389"/>
        <item x="772"/>
        <item x="332"/>
        <item x="801"/>
        <item x="315"/>
        <item x="200"/>
        <item x="457"/>
        <item x="1481"/>
        <item x="817"/>
        <item x="470"/>
        <item x="1130"/>
        <item x="1426"/>
        <item x="302"/>
        <item x="204"/>
        <item x="1567"/>
        <item x="823"/>
        <item x="1544"/>
        <item x="1040"/>
        <item x="749"/>
        <item x="925"/>
        <item x="502"/>
        <item x="9"/>
        <item x="1538"/>
        <item x="1405"/>
        <item x="493"/>
        <item x="947"/>
        <item x="680"/>
        <item x="863"/>
        <item x="1134"/>
        <item x="44"/>
        <item x="937"/>
        <item x="307"/>
        <item x="1126"/>
        <item x="31"/>
        <item x="1546"/>
        <item x="1007"/>
        <item x="1478"/>
        <item x="1280"/>
        <item x="1245"/>
        <item x="1244"/>
        <item x="8"/>
        <item x="1310"/>
        <item x="1128"/>
        <item x="1047"/>
        <item x="293"/>
        <item x="533"/>
        <item x="1525"/>
        <item x="1541"/>
        <item x="233"/>
        <item x="754"/>
        <item x="562"/>
        <item x="203"/>
        <item x="814"/>
        <item x="1041"/>
        <item x="101"/>
        <item x="1001"/>
        <item x="1406"/>
        <item x="410"/>
        <item x="534"/>
        <item x="1550"/>
        <item x="129"/>
        <item x="458"/>
        <item x="1037"/>
        <item x="1419"/>
        <item x="1356"/>
        <item x="54"/>
        <item x="1559"/>
        <item x="985"/>
        <item x="1224"/>
        <item x="1536"/>
        <item x="959"/>
        <item x="478"/>
        <item x="561"/>
        <item x="1139"/>
        <item x="557"/>
        <item x="301"/>
        <item x="13"/>
        <item x="873"/>
        <item x="795"/>
        <item x="1482"/>
        <item x="1432"/>
        <item x="1526"/>
        <item x="151"/>
        <item x="518"/>
        <item x="7"/>
        <item x="1545"/>
        <item x="1242"/>
        <item x="943"/>
        <item x="1527"/>
        <item x="681"/>
        <item x="1162"/>
        <item x="993"/>
        <item x="472"/>
        <item x="380"/>
        <item x="176"/>
        <item x="525"/>
        <item x="882"/>
        <item x="1497"/>
        <item x="1463"/>
        <item x="526"/>
        <item x="160"/>
        <item x="468"/>
        <item x="889"/>
        <item x="784"/>
        <item x="64"/>
        <item x="1464"/>
        <item x="127"/>
        <item x="955"/>
        <item x="363"/>
        <item x="1535"/>
        <item x="504"/>
        <item x="1556"/>
        <item x="1019"/>
        <item x="345"/>
        <item x="1450"/>
        <item x="1422"/>
        <item x="450"/>
        <item x="980"/>
        <item x="1021"/>
        <item x="804"/>
        <item x="175"/>
        <item x="1208"/>
        <item x="862"/>
        <item x="138"/>
        <item x="796"/>
        <item x="5"/>
        <item x="543"/>
        <item x="978"/>
        <item x="939"/>
        <item x="188"/>
        <item x="973"/>
        <item x="950"/>
        <item x="171"/>
        <item x="1138"/>
        <item x="11"/>
        <item x="1306"/>
        <item x="778"/>
        <item x="1539"/>
        <item x="336"/>
        <item x="1335"/>
        <item x="677"/>
        <item x="570"/>
        <item x="1542"/>
        <item x="818"/>
        <item x="182"/>
        <item x="516"/>
        <item x="314"/>
        <item x="1517"/>
        <item x="386"/>
        <item x="751"/>
        <item x="118"/>
        <item x="1402"/>
        <item x="1346"/>
        <item x="433"/>
        <item x="1144"/>
        <item x="812"/>
        <item x="687"/>
        <item x="1243"/>
        <item x="995"/>
        <item x="1518"/>
        <item x="706"/>
        <item x="75"/>
        <item x="494"/>
        <item x="1029"/>
        <item x="674"/>
        <item x="1528"/>
        <item x="684"/>
        <item x="783"/>
        <item x="210"/>
        <item x="1573"/>
        <item x="782"/>
        <item x="777"/>
        <item x="116"/>
        <item x="1396"/>
        <item x="766"/>
        <item x="1439"/>
        <item x="1553"/>
        <item x="992"/>
        <item x="1148"/>
        <item x="763"/>
        <item x="948"/>
        <item x="1135"/>
        <item x="124"/>
        <item x="1434"/>
        <item x="1494"/>
        <item x="500"/>
        <item x="491"/>
        <item x="894"/>
        <item x="566"/>
        <item x="552"/>
        <item x="765"/>
        <item x="564"/>
        <item x="983"/>
        <item x="1409"/>
        <item x="1334"/>
        <item x="1297"/>
        <item x="1174"/>
        <item x="456"/>
        <item x="292"/>
        <item x="1512"/>
        <item x="449"/>
        <item x="1202"/>
        <item x="785"/>
        <item x="896"/>
        <item x="1349"/>
        <item x="682"/>
        <item x="1566"/>
        <item x="1418"/>
        <item x="758"/>
        <item x="1223"/>
        <item x="755"/>
        <item x="1562"/>
        <item x="1287"/>
        <item x="1496"/>
        <item x="1557"/>
        <item x="581"/>
        <item x="429"/>
        <item x="617"/>
        <item x="1467"/>
        <item x="748"/>
        <item x="548"/>
        <item x="464"/>
        <item x="972"/>
        <item x="583"/>
        <item x="1561"/>
        <item x="895"/>
        <item x="1524"/>
        <item x="1307"/>
        <item x="540"/>
        <item x="1312"/>
        <item x="1215"/>
        <item x="355"/>
        <item x="555"/>
        <item x="296"/>
        <item x="619"/>
        <item x="1286"/>
        <item x="483"/>
        <item x="140"/>
        <item x="1272"/>
        <item x="676"/>
        <item x="572"/>
        <item x="294"/>
        <item x="1577"/>
        <item x="1471"/>
        <item x="683"/>
        <item x="975"/>
        <item x="949"/>
        <item x="946"/>
        <item x="859"/>
        <item x="976"/>
        <item x="989"/>
        <item x="121"/>
        <item x="1132"/>
        <item x="330"/>
        <item x="168"/>
        <item x="214"/>
        <item x="430"/>
        <item x="579"/>
        <item x="1261"/>
        <item x="1342"/>
        <item x="1576"/>
        <item x="981"/>
        <item x="791"/>
        <item x="89"/>
        <item x="1466"/>
        <item x="1281"/>
        <item x="1484"/>
        <item x="462"/>
        <item x="582"/>
        <item x="881"/>
        <item x="1579"/>
        <item x="892"/>
        <item x="750"/>
        <item x="608"/>
        <item x="584"/>
        <item x="864"/>
        <item x="574"/>
        <item x="453"/>
        <item x="761"/>
        <item x="181"/>
        <item x="769"/>
        <item x="1404"/>
        <item x="1277"/>
        <item x="746"/>
        <item x="885"/>
        <item x="790"/>
        <item x="1578"/>
        <item x="1034"/>
        <item x="587"/>
        <item x="419"/>
        <item x="1516"/>
        <item x="802"/>
        <item x="1039"/>
        <item x="244"/>
        <item x="253"/>
        <item x="313"/>
        <item x="520"/>
        <item x="538"/>
        <item x="1560"/>
        <item x="1"/>
        <item x="172"/>
        <item x="1285"/>
        <item x="1398"/>
        <item x="1355"/>
        <item x="305"/>
        <item x="1284"/>
        <item x="1109"/>
        <item x="297"/>
        <item x="1311"/>
        <item x="565"/>
        <item x="1110"/>
        <item x="793"/>
        <item x="1314"/>
        <item x="1045"/>
        <item x="1112"/>
        <item x="1500"/>
        <item x="1059"/>
        <item x="1430"/>
        <item x="1113"/>
        <item x="1498"/>
        <item x="529"/>
        <item x="1119"/>
        <item x="1114"/>
        <item x="1278"/>
        <item x="1333"/>
        <item x="1006"/>
        <item x="1120"/>
        <item x="1331"/>
        <item x="1303"/>
        <item x="1117"/>
        <item x="1115"/>
        <item x="1118"/>
        <item x="1116"/>
        <item x="1121"/>
        <item x="1122"/>
        <item x="1332"/>
        <item x="1111"/>
        <item x="1499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F14"/>
  <sheetViews>
    <sheetView workbookViewId="0">
      <selection activeCell="H21" sqref="H21"/>
    </sheetView>
  </sheetViews>
  <sheetFormatPr baseColWidth="10" defaultColWidth="10.83203125" defaultRowHeight="15" x14ac:dyDescent="0.2"/>
  <cols>
    <col min="1" max="1" width="12.33203125" customWidth="1"/>
    <col min="2" max="2" width="14.83203125" customWidth="1"/>
    <col min="3" max="3" width="3.83203125" bestFit="1" customWidth="1"/>
    <col min="4" max="4" width="5.33203125" bestFit="1" customWidth="1"/>
    <col min="5" max="5" width="7.83203125" bestFit="1" customWidth="1"/>
    <col min="6" max="6" width="10" customWidth="1"/>
    <col min="7" max="8" width="14.83203125" bestFit="1" customWidth="1"/>
    <col min="9" max="9" width="18.1640625" bestFit="1" customWidth="1"/>
    <col min="10" max="10" width="16.1640625" bestFit="1" customWidth="1"/>
  </cols>
  <sheetData>
    <row r="1" spans="1:6" x14ac:dyDescent="0.2">
      <c r="A1" s="10" t="s">
        <v>8223</v>
      </c>
      <c r="B1" t="s">
        <v>8361</v>
      </c>
    </row>
    <row r="3" spans="1:6" x14ac:dyDescent="0.2">
      <c r="A3" s="10" t="s">
        <v>8360</v>
      </c>
      <c r="B3" s="10" t="s">
        <v>8362</v>
      </c>
    </row>
    <row r="4" spans="1:6" x14ac:dyDescent="0.2">
      <c r="A4" s="10" t="s">
        <v>8364</v>
      </c>
      <c r="B4" t="s">
        <v>8219</v>
      </c>
      <c r="C4" t="s">
        <v>8222</v>
      </c>
      <c r="D4" t="s">
        <v>8221</v>
      </c>
      <c r="E4" t="s">
        <v>8220</v>
      </c>
      <c r="F4" t="s">
        <v>8363</v>
      </c>
    </row>
    <row r="5" spans="1:6" x14ac:dyDescent="0.2">
      <c r="A5" s="11" t="s">
        <v>8308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11" t="s">
        <v>8334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11" t="s">
        <v>8331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11" t="s">
        <v>8329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8323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11" t="s">
        <v>8336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11" t="s">
        <v>8320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11" t="s">
        <v>8317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11" t="s">
        <v>8315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11" t="s">
        <v>8363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K15" sqref="K15"/>
    </sheetView>
  </sheetViews>
  <sheetFormatPr baseColWidth="10" defaultColWidth="8.83203125" defaultRowHeight="15" x14ac:dyDescent="0.2"/>
  <cols>
    <col min="1" max="1" width="14.33203125" bestFit="1" customWidth="1"/>
    <col min="2" max="2" width="14.83203125" bestFit="1" customWidth="1"/>
    <col min="3" max="3" width="3.83203125" bestFit="1" customWidth="1"/>
    <col min="4" max="4" width="5.33203125" bestFit="1" customWidth="1"/>
    <col min="5" max="5" width="7.83203125" bestFit="1" customWidth="1"/>
    <col min="6" max="6" width="10" bestFit="1" customWidth="1"/>
    <col min="7" max="21" width="15.33203125" bestFit="1" customWidth="1"/>
    <col min="22" max="22" width="10.6640625" bestFit="1" customWidth="1"/>
  </cols>
  <sheetData>
    <row r="1" spans="1:6" x14ac:dyDescent="0.2">
      <c r="A1" s="10" t="s">
        <v>8223</v>
      </c>
      <c r="B1" t="s">
        <v>8361</v>
      </c>
    </row>
    <row r="2" spans="1:6" x14ac:dyDescent="0.2">
      <c r="A2" s="10" t="s">
        <v>8358</v>
      </c>
      <c r="B2" t="s">
        <v>8361</v>
      </c>
    </row>
    <row r="4" spans="1:6" x14ac:dyDescent="0.2">
      <c r="A4" s="10" t="s">
        <v>8360</v>
      </c>
      <c r="B4" s="10" t="s">
        <v>8362</v>
      </c>
    </row>
    <row r="5" spans="1:6" x14ac:dyDescent="0.2">
      <c r="A5" s="10" t="s">
        <v>8364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6" x14ac:dyDescent="0.2">
      <c r="A6" s="11" t="s">
        <v>8314</v>
      </c>
      <c r="B6" s="9"/>
      <c r="C6" s="9"/>
      <c r="D6" s="9">
        <v>100</v>
      </c>
      <c r="E6" s="9"/>
      <c r="F6" s="9">
        <v>100</v>
      </c>
    </row>
    <row r="7" spans="1:6" x14ac:dyDescent="0.2">
      <c r="A7" s="11" t="s">
        <v>8342</v>
      </c>
      <c r="B7" s="9"/>
      <c r="C7" s="9"/>
      <c r="D7" s="9"/>
      <c r="E7" s="9">
        <v>20</v>
      </c>
      <c r="F7" s="9">
        <v>20</v>
      </c>
    </row>
    <row r="8" spans="1:6" x14ac:dyDescent="0.2">
      <c r="A8" s="11" t="s">
        <v>8330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8356</v>
      </c>
      <c r="B9" s="9"/>
      <c r="C9" s="9"/>
      <c r="D9" s="9">
        <v>40</v>
      </c>
      <c r="E9" s="9"/>
      <c r="F9" s="9">
        <v>40</v>
      </c>
    </row>
    <row r="10" spans="1:6" x14ac:dyDescent="0.2">
      <c r="A10" s="11" t="s">
        <v>8352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8313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8312</v>
      </c>
      <c r="B12" s="9"/>
      <c r="C12" s="9"/>
      <c r="D12" s="9">
        <v>80</v>
      </c>
      <c r="E12" s="9"/>
      <c r="F12" s="9">
        <v>80</v>
      </c>
    </row>
    <row r="13" spans="1:6" x14ac:dyDescent="0.2">
      <c r="A13" s="11" t="s">
        <v>8328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8345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">
      <c r="A15" s="11" t="s">
        <v>8322</v>
      </c>
      <c r="B15" s="9"/>
      <c r="C15" s="9"/>
      <c r="D15" s="9">
        <v>40</v>
      </c>
      <c r="E15" s="9"/>
      <c r="F15" s="9">
        <v>40</v>
      </c>
    </row>
    <row r="16" spans="1:6" x14ac:dyDescent="0.2">
      <c r="A16" s="11" t="s">
        <v>8335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">
      <c r="A17" s="11" t="s">
        <v>8346</v>
      </c>
      <c r="B17" s="9"/>
      <c r="C17" s="9"/>
      <c r="D17" s="9">
        <v>20</v>
      </c>
      <c r="E17" s="9"/>
      <c r="F17" s="9">
        <v>20</v>
      </c>
    </row>
    <row r="18" spans="1:6" x14ac:dyDescent="0.2">
      <c r="A18" s="11" t="s">
        <v>8347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8327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">
      <c r="A20" s="11" t="s">
        <v>8326</v>
      </c>
      <c r="B20" s="9"/>
      <c r="C20" s="9"/>
      <c r="D20" s="9">
        <v>60</v>
      </c>
      <c r="E20" s="9"/>
      <c r="F20" s="9">
        <v>60</v>
      </c>
    </row>
    <row r="21" spans="1:6" x14ac:dyDescent="0.2">
      <c r="A21" s="11" t="s">
        <v>8354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">
      <c r="A22" s="11" t="s">
        <v>8325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8333</v>
      </c>
      <c r="B23" s="9"/>
      <c r="C23" s="9"/>
      <c r="D23" s="9">
        <v>40</v>
      </c>
      <c r="E23" s="9"/>
      <c r="F23" s="9">
        <v>40</v>
      </c>
    </row>
    <row r="24" spans="1:6" x14ac:dyDescent="0.2">
      <c r="A24" s="11" t="s">
        <v>8357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">
      <c r="A25" s="11" t="s">
        <v>8341</v>
      </c>
      <c r="B25" s="9"/>
      <c r="C25" s="9"/>
      <c r="D25" s="9">
        <v>20</v>
      </c>
      <c r="E25" s="9"/>
      <c r="F25" s="9">
        <v>20</v>
      </c>
    </row>
    <row r="26" spans="1:6" x14ac:dyDescent="0.2">
      <c r="A26" s="11" t="s">
        <v>8321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8348</v>
      </c>
      <c r="B27" s="9"/>
      <c r="C27" s="9"/>
      <c r="D27" s="9">
        <v>20</v>
      </c>
      <c r="E27" s="9"/>
      <c r="F27" s="9">
        <v>20</v>
      </c>
    </row>
    <row r="28" spans="1:6" x14ac:dyDescent="0.2">
      <c r="A28" s="11" t="s">
        <v>8337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">
      <c r="A29" s="11" t="s">
        <v>8343</v>
      </c>
      <c r="B29" s="9"/>
      <c r="C29" s="9"/>
      <c r="D29" s="9">
        <v>20</v>
      </c>
      <c r="E29" s="9"/>
      <c r="F29" s="9">
        <v>20</v>
      </c>
    </row>
    <row r="30" spans="1:6" x14ac:dyDescent="0.2">
      <c r="A30" s="11" t="s">
        <v>8316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">
      <c r="A31" s="11" t="s">
        <v>8344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8340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8351</v>
      </c>
      <c r="B33" s="9"/>
      <c r="C33" s="9"/>
      <c r="D33" s="9">
        <v>20</v>
      </c>
      <c r="E33" s="9"/>
      <c r="F33" s="9">
        <v>20</v>
      </c>
    </row>
    <row r="34" spans="1:6" x14ac:dyDescent="0.2">
      <c r="A34" s="11" t="s">
        <v>8324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8311</v>
      </c>
      <c r="B35" s="9"/>
      <c r="C35" s="9"/>
      <c r="D35" s="9"/>
      <c r="E35" s="9">
        <v>40</v>
      </c>
      <c r="F35" s="9">
        <v>40</v>
      </c>
    </row>
    <row r="36" spans="1:6" x14ac:dyDescent="0.2">
      <c r="A36" s="11" t="s">
        <v>8310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8350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">
      <c r="A38" s="11" t="s">
        <v>8353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">
      <c r="A39" s="11" t="s">
        <v>8355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">
      <c r="A40" s="11" t="s">
        <v>8349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8309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8339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">
      <c r="A43" s="11" t="s">
        <v>8332</v>
      </c>
      <c r="B43" s="9"/>
      <c r="C43" s="9"/>
      <c r="D43" s="9">
        <v>100</v>
      </c>
      <c r="E43" s="9"/>
      <c r="F43" s="9">
        <v>100</v>
      </c>
    </row>
    <row r="44" spans="1:6" x14ac:dyDescent="0.2">
      <c r="A44" s="11" t="s">
        <v>8319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">
      <c r="A45" s="11" t="s">
        <v>8318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">
      <c r="A46" s="11" t="s">
        <v>8338</v>
      </c>
      <c r="B46" s="9"/>
      <c r="C46" s="9"/>
      <c r="D46" s="9"/>
      <c r="E46" s="9">
        <v>20</v>
      </c>
      <c r="F46" s="9">
        <v>20</v>
      </c>
    </row>
    <row r="47" spans="1:6" x14ac:dyDescent="0.2">
      <c r="A47" s="11" t="s">
        <v>8363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workbookViewId="0">
      <selection activeCell="J13" sqref="J13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7.83203125" customWidth="1"/>
    <col min="5" max="6" width="10" customWidth="1"/>
    <col min="7" max="8" width="27" bestFit="1" customWidth="1"/>
    <col min="9" max="9" width="16.1640625" bestFit="1" customWidth="1"/>
    <col min="10" max="10" width="31.33203125" bestFit="1" customWidth="1"/>
  </cols>
  <sheetData>
    <row r="1" spans="1:5" x14ac:dyDescent="0.2">
      <c r="A1" s="10" t="s">
        <v>8358</v>
      </c>
      <c r="B1" t="s">
        <v>8361</v>
      </c>
    </row>
    <row r="2" spans="1:5" x14ac:dyDescent="0.2">
      <c r="A2" s="10" t="s">
        <v>8367</v>
      </c>
      <c r="B2" t="s">
        <v>8361</v>
      </c>
    </row>
    <row r="4" spans="1:5" x14ac:dyDescent="0.2">
      <c r="A4" s="10" t="s">
        <v>8360</v>
      </c>
      <c r="B4" s="10" t="s">
        <v>8362</v>
      </c>
    </row>
    <row r="5" spans="1:5" x14ac:dyDescent="0.2">
      <c r="A5" s="10" t="s">
        <v>8364</v>
      </c>
      <c r="B5" t="s">
        <v>8219</v>
      </c>
      <c r="C5" t="s">
        <v>8221</v>
      </c>
      <c r="D5" t="s">
        <v>8220</v>
      </c>
      <c r="E5" t="s">
        <v>8363</v>
      </c>
    </row>
    <row r="6" spans="1:5" x14ac:dyDescent="0.2">
      <c r="A6" s="16" t="s">
        <v>8368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6" t="s">
        <v>8369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6" t="s">
        <v>8370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6" t="s">
        <v>8371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6" t="s">
        <v>8372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6" t="s">
        <v>8373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6" t="s">
        <v>8374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6" t="s">
        <v>8375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6" t="s">
        <v>8376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6" t="s">
        <v>8377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6" t="s">
        <v>8378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6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6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I28" sqref="I28"/>
    </sheetView>
  </sheetViews>
  <sheetFormatPr baseColWidth="10" defaultRowHeight="15" x14ac:dyDescent="0.2"/>
  <cols>
    <col min="1" max="1" width="25.5" customWidth="1"/>
    <col min="2" max="2" width="15.6640625" customWidth="1"/>
    <col min="3" max="3" width="14.1640625" customWidth="1"/>
    <col min="4" max="4" width="15.1640625" customWidth="1"/>
    <col min="5" max="5" width="13.83203125" customWidth="1"/>
    <col min="6" max="6" width="17.83203125" style="18" customWidth="1"/>
    <col min="7" max="7" width="14.6640625" style="18" customWidth="1"/>
    <col min="8" max="8" width="16.5" style="18" customWidth="1"/>
  </cols>
  <sheetData>
    <row r="1" spans="1:8" s="8" customFormat="1" x14ac:dyDescent="0.2">
      <c r="A1" s="8" t="s">
        <v>8380</v>
      </c>
      <c r="B1" s="8" t="s">
        <v>8381</v>
      </c>
      <c r="C1" s="8" t="s">
        <v>8382</v>
      </c>
      <c r="D1" s="8" t="s">
        <v>8383</v>
      </c>
      <c r="E1" s="8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">
      <c r="A2" t="s">
        <v>8388</v>
      </c>
      <c r="B2">
        <f>COUNTIFS(Sheet1!F2:F4115,"successful",Sheet1!D2:D4115,"&lt;1000")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>B2+C2+D2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">
      <c r="A3" t="s">
        <v>8389</v>
      </c>
      <c r="B3">
        <f>COUNTIFS(Sheet1!F2:F4115,"successful", Sheet1!D2:D4115,"&gt;=1000", Sheet1!D2:D4115,"&lt;=4999")</f>
        <v>932</v>
      </c>
      <c r="C3">
        <f>COUNTIFS(Sheet1!F2:F4115,"failed", Sheet1!D2:D4115,"&gt;=1000", Sheet1!D2:D4115,"&lt;=4999")</f>
        <v>420</v>
      </c>
      <c r="D3">
        <f>COUNTIFS(Sheet1!F2:F4115,"canceled", Sheet1!D2:D4115,"&gt;=1000", Sheet1!D2:D4115,"&lt;=4999")</f>
        <v>60</v>
      </c>
      <c r="E3">
        <f t="shared" ref="E3:E13" si="0">B3+C3+D3</f>
        <v>1412</v>
      </c>
      <c r="F3" s="18">
        <f t="shared" ref="F3:F13" si="1">B3/E3</f>
        <v>0.66005665722379603</v>
      </c>
      <c r="G3" s="18">
        <f t="shared" ref="G3:G12" si="2">C3/E3</f>
        <v>0.29745042492917845</v>
      </c>
      <c r="H3" s="18">
        <f t="shared" ref="H3:H13" si="3">D3/E3</f>
        <v>4.2492917847025496E-2</v>
      </c>
    </row>
    <row r="4" spans="1:8" x14ac:dyDescent="0.2">
      <c r="A4" t="s">
        <v>8390</v>
      </c>
      <c r="B4">
        <f>COUNTIFS(Sheet1!F2:F4115,"successful", Sheet1!D2:D4115,"&gt;=5000", Sheet1!D2:D4115,"&lt;=9999")</f>
        <v>381</v>
      </c>
      <c r="C4">
        <f>COUNTIFS(Sheet1!F2:F4115,"failed", Sheet1!D2:D4115,"&gt;=5000", Sheet1!D2:D4115,"&lt;=9999")</f>
        <v>283</v>
      </c>
      <c r="D4">
        <f>COUNTIFS(Sheet1!F2:F4115,"canceled", Sheet1!D2:D4115,"&gt;=5000", Sheet1!D2:D4115,"&lt;=9999")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">
      <c r="A5" t="s">
        <v>8391</v>
      </c>
      <c r="B5">
        <f>COUNTIFS(Sheet1!F2:F4115,"successful", Sheet1!D2:D4115,"&gt;=10000", Sheet1!D2:D4115,"&lt;=14999")</f>
        <v>168</v>
      </c>
      <c r="C5">
        <f>COUNTIFS(Sheet1!F2:F4115,"failed", Sheet1!D2:D4115,"&gt;=10000", Sheet1!D2:D4115,"&lt;=14999")</f>
        <v>144</v>
      </c>
      <c r="D5">
        <f>COUNTIFS(Sheet1!F2:F4115,"canceled", Sheet1!D2:D4115,"&gt;=10000", Sheet1!D2:D4115,"&lt;=14999")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">
      <c r="A6" t="s">
        <v>8392</v>
      </c>
      <c r="B6">
        <f>COUNTIFS(Sheet1!F2:F4115,"successful", Sheet1!D2:D4115,"&gt;=15000", Sheet1!D2:D4115,"&lt;=19999")</f>
        <v>94</v>
      </c>
      <c r="C6">
        <f>COUNTIFS(Sheet1!F2:F4115,"failed", Sheet1!D2:D4115,"&gt;=15000", Sheet1!D2:D4115,"&lt;=19999")</f>
        <v>90</v>
      </c>
      <c r="D6">
        <f>COUNTIFS(Sheet1!F2:F4115,"canceled", Sheet1!D2:D4115,"&gt;=15000", Sheet1!D2:D4115,"&lt;=19999")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">
      <c r="A7" t="s">
        <v>8393</v>
      </c>
      <c r="B7">
        <f>COUNTIFS(Sheet1!F2:F4115,"successful", Sheet1!D2:D4115,"&gt;=20000", Sheet1!D2:D4115,"&lt;=24999")</f>
        <v>62</v>
      </c>
      <c r="C7">
        <f>COUNTIFS(Sheet1!F2:F4115,"failed", Sheet1!D2:D4115,"&gt;=20000", Sheet1!D2:D4115,"&lt;=24999")</f>
        <v>72</v>
      </c>
      <c r="D7">
        <f>COUNTIFS(Sheet1!F2:F4115,"canceled", Sheet1!D2:D4115,"&gt;=20000", Sheet1!D2:D4115,"&lt;=24999")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">
      <c r="A8" t="s">
        <v>8394</v>
      </c>
      <c r="B8">
        <f>COUNTIFS(Sheet1!F2:F4115,"successful", Sheet1!D2:D4115,"&gt;=25000", Sheet1!D2:D4115,"&lt;=29999")</f>
        <v>55</v>
      </c>
      <c r="C8">
        <f>COUNTIFS(Sheet1!F2:F4115,"failed", Sheet1!D2:D4115,"&gt;=25000", Sheet1!D2:D4115,"&lt;=29999")</f>
        <v>64</v>
      </c>
      <c r="D8">
        <f>COUNTIFS(Sheet1!F2:F4115,"canceled", Sheet1!D2:D4115,"&gt;=25000", Sheet1!D2:D4115,"&lt;=29999")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">
      <c r="A9" t="s">
        <v>8395</v>
      </c>
      <c r="B9">
        <f>COUNTIFS(Sheet1!F2:F4115,"successful", Sheet1!D2:D4115,"&gt;=30000", Sheet1!D2:D4115,"&lt;=34999")</f>
        <v>32</v>
      </c>
      <c r="C9">
        <f>COUNTIFS(Sheet1!F2:F4115,"failed", Sheet1!D2:D4115,"&gt;=30000", Sheet1!D2:D4115,"&lt;=34999")</f>
        <v>37</v>
      </c>
      <c r="D9">
        <f>COUNTIFS(Sheet1!F2:F4115,"canceled", Sheet1!D2:D4115,"&gt;=30000", Sheet1!D2:D4115,"&lt;=34999")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">
      <c r="A10" t="s">
        <v>8396</v>
      </c>
      <c r="B10">
        <f>COUNTIFS(Sheet1!F2:F4115,"successful", Sheet1!D2:D4115,"&gt;=35000", Sheet1!D2:D4115,"&lt;=39999")</f>
        <v>26</v>
      </c>
      <c r="C10">
        <f>COUNTIFS(Sheet1!F2:F4115,"failed", Sheet1!D2:D4115,"&gt;=35000", Sheet1!D2:D4115,"&lt;=39999")</f>
        <v>22</v>
      </c>
      <c r="D10">
        <f>COUNTIFS(Sheet1!F2:F4115,"canceled", Sheet1!D2:D4115,"&gt;=35000", Sheet1!D2:D4115,"&lt;=39999")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">
      <c r="A11" t="s">
        <v>8397</v>
      </c>
      <c r="B11">
        <f>COUNTIFS(Sheet1!F2:F4115,"successful", Sheet1!D2:D4115,"&gt;=40000", Sheet1!D2:D4115,"&lt;=44999")</f>
        <v>21</v>
      </c>
      <c r="C11">
        <f>COUNTIFS(Sheet1!F2:F4115,"failed", Sheet1!D2:D4115,"&gt;=40000", Sheet1!D2:D4115,"&lt;=44999")</f>
        <v>16</v>
      </c>
      <c r="D11">
        <f>COUNTIFS(Sheet1!F2:F4115,"canceled", Sheet1!D2:D4115,"&gt;=40000", Sheet1!D2:D4115,"&lt;=44999")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">
      <c r="A12" t="s">
        <v>8398</v>
      </c>
      <c r="B12">
        <f>COUNTIFS(Sheet1!F2:F4115,"successful", Sheet1!D2:D4115,"&gt;=45000", Sheet1!D2:D4115,"&lt;=49999")</f>
        <v>6</v>
      </c>
      <c r="C12">
        <f>COUNTIFS(Sheet1!F2:F4115,"failed", Sheet1!D2:D4115,"&gt;=45000", Sheet1!D2:D4115,"&lt;=49999")</f>
        <v>11</v>
      </c>
      <c r="D12">
        <f>COUNTIFS(Sheet1!F2:F4115,"canceled", Sheet1!D2:D4115,"&gt;=45000", Sheet1!D2:D4115,"&lt;=49999")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">
      <c r="A13" t="s">
        <v>8399</v>
      </c>
      <c r="B13">
        <f>COUNTIFS(Sheet1!F2:F4115,"successful", Sheet1!D2:D4115,"&gt;=50000")</f>
        <v>86</v>
      </c>
      <c r="C13">
        <f>COUNTIFS(Sheet1!F2:F4115,"failed", Sheet1!D2:D4115,"&gt;=50000")</f>
        <v>258</v>
      </c>
      <c r="D13">
        <f>COUNTIFS(Sheet1!F2:F4115,"canceled", Sheet1!D2:D4115,"&gt;=50000")</f>
        <v>100</v>
      </c>
      <c r="E13">
        <f t="shared" si="0"/>
        <v>444</v>
      </c>
      <c r="F13" s="18">
        <f t="shared" si="1"/>
        <v>0.19369369369369369</v>
      </c>
      <c r="G13" s="18">
        <f>C13/E13</f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V4115"/>
  <sheetViews>
    <sheetView topLeftCell="B1" zoomScale="85" zoomScaleNormal="85" zoomScalePageLayoutView="85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style="7" customWidth="1"/>
    <col min="16" max="16" width="18.33203125" customWidth="1"/>
    <col min="17" max="17" width="15" customWidth="1"/>
    <col min="18" max="18" width="16.33203125" customWidth="1"/>
    <col min="19" max="19" width="33.83203125" style="12" customWidth="1"/>
    <col min="20" max="20" width="7.1640625" style="14" customWidth="1"/>
    <col min="21" max="21" width="30.1640625" style="12" bestFit="1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8358</v>
      </c>
      <c r="R1" s="8" t="s">
        <v>8359</v>
      </c>
      <c r="S1" s="13" t="s">
        <v>8365</v>
      </c>
      <c r="T1" s="15" t="s">
        <v>8367</v>
      </c>
      <c r="U1" s="13" t="s">
        <v>8366</v>
      </c>
      <c r="V1" s="8"/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>
        <f>IF(L2,E2/L2,0)</f>
        <v>63.917582417582416</v>
      </c>
      <c r="Q2" t="s">
        <v>8308</v>
      </c>
      <c r="R2" t="s">
        <v>8309</v>
      </c>
      <c r="S2" s="12">
        <f>(((J2/60)/60)/24)+DATE(1970,1,1)</f>
        <v>42177.007071759261</v>
      </c>
      <c r="T2" s="14">
        <v>42177</v>
      </c>
      <c r="U2" s="12">
        <f>(((I2/60)/60)/24)+DATE(1970,1,1)+(-8/24)</f>
        <v>42207.791666666664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>
        <f t="shared" ref="P3:P66" si="1">IF(L3,E3/L3,0)</f>
        <v>185.48101265822785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4">
        <v>42766</v>
      </c>
      <c r="U3" s="12">
        <f t="shared" ref="U3:U66" si="3">(((I3/60)/60)/24)+DATE(1970,1,1)+(-8/24)</f>
        <v>42796.267164351848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4">
        <v>42405</v>
      </c>
      <c r="U4" s="12">
        <f t="shared" si="3"/>
        <v>42415.369016203702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1"/>
        <v>69.266666666666666</v>
      </c>
      <c r="Q5" t="s">
        <v>8308</v>
      </c>
      <c r="R5" t="s">
        <v>8309</v>
      </c>
      <c r="S5" s="12">
        <f t="shared" si="2"/>
        <v>41828.515127314815</v>
      </c>
      <c r="T5" s="14">
        <v>41828</v>
      </c>
      <c r="U5" s="12">
        <f t="shared" si="3"/>
        <v>41858.181793981479</v>
      </c>
    </row>
    <row r="6" spans="1:22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1"/>
        <v>190.55028169014085</v>
      </c>
      <c r="Q6" t="s">
        <v>8308</v>
      </c>
      <c r="R6" t="s">
        <v>8309</v>
      </c>
      <c r="S6" s="12">
        <f t="shared" si="2"/>
        <v>42327.834247685183</v>
      </c>
      <c r="T6" s="14">
        <v>42327</v>
      </c>
      <c r="U6" s="12">
        <f t="shared" si="3"/>
        <v>42357.500914351847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93.40425531914893</v>
      </c>
      <c r="Q7" t="s">
        <v>8308</v>
      </c>
      <c r="R7" t="s">
        <v>8309</v>
      </c>
      <c r="S7" s="12">
        <f t="shared" si="2"/>
        <v>42563.932951388888</v>
      </c>
      <c r="T7" s="14">
        <v>42563</v>
      </c>
      <c r="U7" s="12">
        <f t="shared" si="3"/>
        <v>42579.899305555555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146.87931034482759</v>
      </c>
      <c r="Q8" t="s">
        <v>8308</v>
      </c>
      <c r="R8" t="s">
        <v>8309</v>
      </c>
      <c r="S8" s="12">
        <f t="shared" si="2"/>
        <v>41794.072337962964</v>
      </c>
      <c r="T8" s="14">
        <v>41794</v>
      </c>
      <c r="U8" s="12">
        <f t="shared" si="3"/>
        <v>41803.739004629628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1"/>
        <v>159.82456140350877</v>
      </c>
      <c r="Q9" t="s">
        <v>8308</v>
      </c>
      <c r="R9" t="s">
        <v>8309</v>
      </c>
      <c r="S9" s="12">
        <f t="shared" si="2"/>
        <v>42516.047071759262</v>
      </c>
      <c r="T9" s="14">
        <v>42516</v>
      </c>
      <c r="U9" s="12">
        <f t="shared" si="3"/>
        <v>42555.713738425926</v>
      </c>
    </row>
    <row r="10" spans="1:2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1"/>
        <v>291.79333333333335</v>
      </c>
      <c r="Q10" t="s">
        <v>8308</v>
      </c>
      <c r="R10" t="s">
        <v>8309</v>
      </c>
      <c r="S10" s="12">
        <f t="shared" si="2"/>
        <v>42468.94458333333</v>
      </c>
      <c r="T10" s="14">
        <v>42468</v>
      </c>
      <c r="U10" s="12">
        <f t="shared" si="3"/>
        <v>42475.541666666664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31.499500000000001</v>
      </c>
      <c r="Q11" t="s">
        <v>8308</v>
      </c>
      <c r="R11" t="s">
        <v>8309</v>
      </c>
      <c r="S11" s="12">
        <f t="shared" si="2"/>
        <v>42447.103518518517</v>
      </c>
      <c r="T11" s="14">
        <v>42447</v>
      </c>
      <c r="U11" s="12">
        <f t="shared" si="3"/>
        <v>42476.770185185182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1"/>
        <v>158.68421052631578</v>
      </c>
      <c r="Q12" t="s">
        <v>8308</v>
      </c>
      <c r="R12" t="s">
        <v>8309</v>
      </c>
      <c r="S12" s="12">
        <f t="shared" si="2"/>
        <v>41780.068043981482</v>
      </c>
      <c r="T12" s="14">
        <v>41780</v>
      </c>
      <c r="U12" s="12">
        <f t="shared" si="3"/>
        <v>41814.734710648147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80.333333333333329</v>
      </c>
      <c r="Q13" t="s">
        <v>8308</v>
      </c>
      <c r="R13" t="s">
        <v>8309</v>
      </c>
      <c r="S13" s="12">
        <f t="shared" si="2"/>
        <v>42572.778495370367</v>
      </c>
      <c r="T13" s="14">
        <v>42572</v>
      </c>
      <c r="U13" s="12">
        <f t="shared" si="3"/>
        <v>42603.791666666664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1"/>
        <v>59.961305925030231</v>
      </c>
      <c r="Q14" t="s">
        <v>8308</v>
      </c>
      <c r="R14" t="s">
        <v>8309</v>
      </c>
      <c r="S14" s="12">
        <f t="shared" si="2"/>
        <v>41791.713252314818</v>
      </c>
      <c r="T14" s="14">
        <v>41791</v>
      </c>
      <c r="U14" s="12">
        <f t="shared" si="3"/>
        <v>41835.791666666664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109.78431372549019</v>
      </c>
      <c r="Q15" t="s">
        <v>8308</v>
      </c>
      <c r="R15" t="s">
        <v>8309</v>
      </c>
      <c r="S15" s="12">
        <f t="shared" si="2"/>
        <v>42508.677187499998</v>
      </c>
      <c r="T15" s="14">
        <v>42508</v>
      </c>
      <c r="U15" s="12">
        <f t="shared" si="3"/>
        <v>42544.518749999996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147.70731707317074</v>
      </c>
      <c r="Q16" t="s">
        <v>8308</v>
      </c>
      <c r="R16" t="s">
        <v>8309</v>
      </c>
      <c r="S16" s="12">
        <f t="shared" si="2"/>
        <v>41808.02648148148</v>
      </c>
      <c r="T16" s="14">
        <v>41808</v>
      </c>
      <c r="U16" s="12">
        <f t="shared" si="3"/>
        <v>41833.249305555553</v>
      </c>
    </row>
    <row r="17" spans="1:21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1"/>
        <v>21.755102040816325</v>
      </c>
      <c r="Q17" t="s">
        <v>8308</v>
      </c>
      <c r="R17" t="s">
        <v>8309</v>
      </c>
      <c r="S17" s="12">
        <f t="shared" si="2"/>
        <v>42256.391875000001</v>
      </c>
      <c r="T17" s="14">
        <v>42256</v>
      </c>
      <c r="U17" s="12">
        <f t="shared" si="3"/>
        <v>42274.509722222218</v>
      </c>
    </row>
    <row r="18" spans="1:21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1"/>
        <v>171.84285714285716</v>
      </c>
      <c r="Q18" t="s">
        <v>8308</v>
      </c>
      <c r="R18" t="s">
        <v>8309</v>
      </c>
      <c r="S18" s="12">
        <f t="shared" si="2"/>
        <v>41760.796423611115</v>
      </c>
      <c r="T18" s="14">
        <v>41760</v>
      </c>
      <c r="U18" s="12">
        <f t="shared" si="3"/>
        <v>41805.895833333328</v>
      </c>
    </row>
    <row r="19" spans="1:21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1"/>
        <v>41.944444444444443</v>
      </c>
      <c r="Q19" t="s">
        <v>8308</v>
      </c>
      <c r="R19" t="s">
        <v>8309</v>
      </c>
      <c r="S19" s="12">
        <f t="shared" si="2"/>
        <v>41917.731736111113</v>
      </c>
      <c r="T19" s="14">
        <v>41917</v>
      </c>
      <c r="U19" s="12">
        <f t="shared" si="3"/>
        <v>41947.440069444441</v>
      </c>
    </row>
    <row r="20" spans="1:21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1"/>
        <v>93.264122807017543</v>
      </c>
      <c r="Q20" t="s">
        <v>8308</v>
      </c>
      <c r="R20" t="s">
        <v>8309</v>
      </c>
      <c r="S20" s="12">
        <f t="shared" si="2"/>
        <v>41869.542314814818</v>
      </c>
      <c r="T20" s="14">
        <v>41869</v>
      </c>
      <c r="U20" s="12">
        <f t="shared" si="3"/>
        <v>41899.208981481483</v>
      </c>
    </row>
    <row r="21" spans="1:21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56.136363636363633</v>
      </c>
      <c r="Q21" t="s">
        <v>8308</v>
      </c>
      <c r="R21" t="s">
        <v>8309</v>
      </c>
      <c r="S21" s="12">
        <f t="shared" si="2"/>
        <v>42175.816365740742</v>
      </c>
      <c r="T21" s="14">
        <v>42175</v>
      </c>
      <c r="U21" s="12">
        <f t="shared" si="3"/>
        <v>42205.483032407406</v>
      </c>
    </row>
    <row r="22" spans="1:21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4">
        <v>42200</v>
      </c>
      <c r="U22" s="12">
        <f t="shared" si="3"/>
        <v>42260.424907407411</v>
      </c>
    </row>
    <row r="23" spans="1:21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199.9009900990099</v>
      </c>
      <c r="Q23" t="s">
        <v>8308</v>
      </c>
      <c r="R23" t="s">
        <v>8309</v>
      </c>
      <c r="S23" s="12">
        <f t="shared" si="2"/>
        <v>41878.627187500002</v>
      </c>
      <c r="T23" s="14">
        <v>41878</v>
      </c>
      <c r="U23" s="12">
        <f t="shared" si="3"/>
        <v>41908.293854166666</v>
      </c>
    </row>
    <row r="24" spans="1:21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4">
        <v>41989</v>
      </c>
      <c r="U24" s="12">
        <f t="shared" si="3"/>
        <v>42004.999305555553</v>
      </c>
    </row>
    <row r="25" spans="1:21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103.04347826086956</v>
      </c>
      <c r="Q25" t="s">
        <v>8308</v>
      </c>
      <c r="R25" t="s">
        <v>8309</v>
      </c>
      <c r="S25" s="12">
        <f t="shared" si="2"/>
        <v>42097.778946759259</v>
      </c>
      <c r="T25" s="14">
        <v>42097</v>
      </c>
      <c r="U25" s="12">
        <f t="shared" si="3"/>
        <v>42124.305555555555</v>
      </c>
    </row>
    <row r="26" spans="1:21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1"/>
        <v>66.346149825783982</v>
      </c>
      <c r="Q26" t="s">
        <v>8308</v>
      </c>
      <c r="R26" t="s">
        <v>8309</v>
      </c>
      <c r="S26" s="12">
        <f t="shared" si="2"/>
        <v>42229.820173611108</v>
      </c>
      <c r="T26" s="14">
        <v>42229</v>
      </c>
      <c r="U26" s="12">
        <f t="shared" si="3"/>
        <v>42262.48541666667</v>
      </c>
    </row>
    <row r="27" spans="1:21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1"/>
        <v>57.142857142857146</v>
      </c>
      <c r="Q27" t="s">
        <v>8308</v>
      </c>
      <c r="R27" t="s">
        <v>8309</v>
      </c>
      <c r="S27" s="12">
        <f t="shared" si="2"/>
        <v>42318.025011574078</v>
      </c>
      <c r="T27" s="14">
        <v>42318</v>
      </c>
      <c r="U27" s="12">
        <f t="shared" si="3"/>
        <v>42377.691678240742</v>
      </c>
    </row>
    <row r="28" spans="1:21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1"/>
        <v>102.10526315789474</v>
      </c>
      <c r="Q28" t="s">
        <v>8308</v>
      </c>
      <c r="R28" t="s">
        <v>8309</v>
      </c>
      <c r="S28" s="12">
        <f t="shared" si="2"/>
        <v>41828.515555555554</v>
      </c>
      <c r="T28" s="14">
        <v>41828</v>
      </c>
      <c r="U28" s="12">
        <f t="shared" si="3"/>
        <v>41868.182222222218</v>
      </c>
    </row>
    <row r="29" spans="1:21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1"/>
        <v>148.96666666666667</v>
      </c>
      <c r="Q29" t="s">
        <v>8308</v>
      </c>
      <c r="R29" t="s">
        <v>8309</v>
      </c>
      <c r="S29" s="12">
        <f t="shared" si="2"/>
        <v>41929.164733796293</v>
      </c>
      <c r="T29" s="14">
        <v>41929</v>
      </c>
      <c r="U29" s="12">
        <f t="shared" si="3"/>
        <v>41958.873067129629</v>
      </c>
    </row>
    <row r="30" spans="1:21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1"/>
        <v>169.6056338028169</v>
      </c>
      <c r="Q30" t="s">
        <v>8308</v>
      </c>
      <c r="R30" t="s">
        <v>8309</v>
      </c>
      <c r="S30" s="12">
        <f t="shared" si="2"/>
        <v>42324.96393518518</v>
      </c>
      <c r="T30" s="14">
        <v>42324</v>
      </c>
      <c r="U30" s="12">
        <f t="shared" si="3"/>
        <v>42354.630601851844</v>
      </c>
    </row>
    <row r="31" spans="1:21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1"/>
        <v>31.623931623931625</v>
      </c>
      <c r="Q31" t="s">
        <v>8308</v>
      </c>
      <c r="R31" t="s">
        <v>8309</v>
      </c>
      <c r="S31" s="12">
        <f t="shared" si="2"/>
        <v>41812.67324074074</v>
      </c>
      <c r="T31" s="14">
        <v>41812</v>
      </c>
      <c r="U31" s="12">
        <f t="shared" si="3"/>
        <v>41842.339907407404</v>
      </c>
    </row>
    <row r="32" spans="1:21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76.45264150943396</v>
      </c>
      <c r="Q32" t="s">
        <v>8308</v>
      </c>
      <c r="R32" t="s">
        <v>8309</v>
      </c>
      <c r="S32" s="12">
        <f t="shared" si="2"/>
        <v>41842.292997685188</v>
      </c>
      <c r="T32" s="14">
        <v>41842</v>
      </c>
      <c r="U32" s="12">
        <f t="shared" si="3"/>
        <v>41871.959664351853</v>
      </c>
    </row>
    <row r="33" spans="1:21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4">
        <v>42376</v>
      </c>
      <c r="U33" s="12">
        <f t="shared" si="3"/>
        <v>42394.458726851844</v>
      </c>
    </row>
    <row r="34" spans="1:21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320.44943820224717</v>
      </c>
      <c r="Q34" t="s">
        <v>8308</v>
      </c>
      <c r="R34" t="s">
        <v>8309</v>
      </c>
      <c r="S34" s="12">
        <f t="shared" si="2"/>
        <v>42461.627511574072</v>
      </c>
      <c r="T34" s="14">
        <v>42461</v>
      </c>
      <c r="U34" s="12">
        <f t="shared" si="3"/>
        <v>42502.832638888889</v>
      </c>
    </row>
    <row r="35" spans="1:21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4">
        <v>42286</v>
      </c>
      <c r="U35" s="12">
        <f t="shared" si="3"/>
        <v>42316.36922453704</v>
      </c>
    </row>
    <row r="36" spans="1:21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49.882352941176471</v>
      </c>
      <c r="Q36" t="s">
        <v>8308</v>
      </c>
      <c r="R36" t="s">
        <v>8309</v>
      </c>
      <c r="S36" s="12">
        <f t="shared" si="2"/>
        <v>41841.321770833332</v>
      </c>
      <c r="T36" s="14">
        <v>41841</v>
      </c>
      <c r="U36" s="12">
        <f t="shared" si="3"/>
        <v>41855.988437499997</v>
      </c>
    </row>
    <row r="37" spans="1:21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59.464285714285715</v>
      </c>
      <c r="Q37" t="s">
        <v>8308</v>
      </c>
      <c r="R37" t="s">
        <v>8309</v>
      </c>
      <c r="S37" s="12">
        <f t="shared" si="2"/>
        <v>42098.291828703703</v>
      </c>
      <c r="T37" s="14">
        <v>42098</v>
      </c>
      <c r="U37" s="12">
        <f t="shared" si="3"/>
        <v>42121.666666666664</v>
      </c>
    </row>
    <row r="38" spans="1:21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193.84090909090909</v>
      </c>
      <c r="Q38" t="s">
        <v>8308</v>
      </c>
      <c r="R38" t="s">
        <v>8309</v>
      </c>
      <c r="S38" s="12">
        <f t="shared" si="2"/>
        <v>42068.307002314818</v>
      </c>
      <c r="T38" s="14">
        <v>42068</v>
      </c>
      <c r="U38" s="12">
        <f t="shared" si="3"/>
        <v>42097.93200231481</v>
      </c>
    </row>
    <row r="39" spans="1:21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159.51383399209487</v>
      </c>
      <c r="Q39" t="s">
        <v>8308</v>
      </c>
      <c r="R39" t="s">
        <v>8309</v>
      </c>
      <c r="S39" s="12">
        <f t="shared" si="2"/>
        <v>42032.693043981482</v>
      </c>
      <c r="T39" s="14">
        <v>42032</v>
      </c>
      <c r="U39" s="12">
        <f t="shared" si="3"/>
        <v>42062.359710648147</v>
      </c>
    </row>
    <row r="40" spans="1:21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41.68181818181818</v>
      </c>
      <c r="Q40" t="s">
        <v>8308</v>
      </c>
      <c r="R40" t="s">
        <v>8309</v>
      </c>
      <c r="S40" s="12">
        <f t="shared" si="2"/>
        <v>41375.057222222218</v>
      </c>
      <c r="T40" s="14">
        <v>41375</v>
      </c>
      <c r="U40" s="12">
        <f t="shared" si="3"/>
        <v>41404.723888888882</v>
      </c>
    </row>
    <row r="41" spans="1:21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1"/>
        <v>150.89861751152074</v>
      </c>
      <c r="Q41" t="s">
        <v>8308</v>
      </c>
      <c r="R41" t="s">
        <v>8309</v>
      </c>
      <c r="S41" s="12">
        <f t="shared" si="2"/>
        <v>41754.047083333331</v>
      </c>
      <c r="T41" s="14">
        <v>41754</v>
      </c>
      <c r="U41" s="12">
        <f t="shared" si="3"/>
        <v>41784.624305555553</v>
      </c>
    </row>
    <row r="42" spans="1:21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1"/>
        <v>126.6875</v>
      </c>
      <c r="Q42" t="s">
        <v>8308</v>
      </c>
      <c r="R42" t="s">
        <v>8309</v>
      </c>
      <c r="S42" s="12">
        <f t="shared" si="2"/>
        <v>41789.21398148148</v>
      </c>
      <c r="T42" s="14">
        <v>41789</v>
      </c>
      <c r="U42" s="12">
        <f t="shared" si="3"/>
        <v>41808.833333333328</v>
      </c>
    </row>
    <row r="43" spans="1:21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105.26315789473684</v>
      </c>
      <c r="Q43" t="s">
        <v>8308</v>
      </c>
      <c r="R43" t="s">
        <v>8309</v>
      </c>
      <c r="S43" s="12">
        <f t="shared" si="2"/>
        <v>41887.568912037037</v>
      </c>
      <c r="T43" s="14">
        <v>41887</v>
      </c>
      <c r="U43" s="12">
        <f t="shared" si="3"/>
        <v>41917.235578703701</v>
      </c>
    </row>
    <row r="44" spans="1:21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117.51479289940828</v>
      </c>
      <c r="Q44" t="s">
        <v>8308</v>
      </c>
      <c r="R44" t="s">
        <v>8309</v>
      </c>
      <c r="S44" s="12">
        <f t="shared" si="2"/>
        <v>41971.639189814814</v>
      </c>
      <c r="T44" s="14">
        <v>41971</v>
      </c>
      <c r="U44" s="12">
        <f t="shared" si="3"/>
        <v>42001.305856481478</v>
      </c>
    </row>
    <row r="45" spans="1:21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1"/>
        <v>117.36121673003802</v>
      </c>
      <c r="Q45" t="s">
        <v>8308</v>
      </c>
      <c r="R45" t="s">
        <v>8309</v>
      </c>
      <c r="S45" s="12">
        <f t="shared" si="2"/>
        <v>41802.790347222224</v>
      </c>
      <c r="T45" s="14">
        <v>41802</v>
      </c>
      <c r="U45" s="12">
        <f t="shared" si="3"/>
        <v>41832.666666666664</v>
      </c>
    </row>
    <row r="46" spans="1:21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133.33333333333334</v>
      </c>
      <c r="Q46" t="s">
        <v>8308</v>
      </c>
      <c r="R46" t="s">
        <v>8309</v>
      </c>
      <c r="S46" s="12">
        <f t="shared" si="2"/>
        <v>41874.098807870374</v>
      </c>
      <c r="T46" s="14">
        <v>41874</v>
      </c>
      <c r="U46" s="12">
        <f t="shared" si="3"/>
        <v>41918.765474537038</v>
      </c>
    </row>
    <row r="47" spans="1:21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98.360655737704917</v>
      </c>
      <c r="Q47" t="s">
        <v>8308</v>
      </c>
      <c r="R47" t="s">
        <v>8309</v>
      </c>
      <c r="S47" s="12">
        <f t="shared" si="2"/>
        <v>42457.623923611114</v>
      </c>
      <c r="T47" s="14">
        <v>42457</v>
      </c>
      <c r="U47" s="12">
        <f t="shared" si="3"/>
        <v>42487.290590277778</v>
      </c>
    </row>
    <row r="48" spans="1:21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194.44444444444446</v>
      </c>
      <c r="Q48" t="s">
        <v>8308</v>
      </c>
      <c r="R48" t="s">
        <v>8309</v>
      </c>
      <c r="S48" s="12">
        <f t="shared" si="2"/>
        <v>42323.964976851858</v>
      </c>
      <c r="T48" s="14">
        <v>42323</v>
      </c>
      <c r="U48" s="12">
        <f t="shared" si="3"/>
        <v>42353.631643518522</v>
      </c>
    </row>
    <row r="49" spans="1:21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1"/>
        <v>76.865000000000009</v>
      </c>
      <c r="Q49" t="s">
        <v>8308</v>
      </c>
      <c r="R49" t="s">
        <v>8309</v>
      </c>
      <c r="S49" s="12">
        <f t="shared" si="2"/>
        <v>41932.819525462961</v>
      </c>
      <c r="T49" s="14">
        <v>41932</v>
      </c>
      <c r="U49" s="12">
        <f t="shared" si="3"/>
        <v>41992.527858796289</v>
      </c>
    </row>
    <row r="50" spans="1:21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1"/>
        <v>56.815789473684212</v>
      </c>
      <c r="Q50" t="s">
        <v>8308</v>
      </c>
      <c r="R50" t="s">
        <v>8309</v>
      </c>
      <c r="S50" s="12">
        <f t="shared" si="2"/>
        <v>42033.516898148147</v>
      </c>
      <c r="T50" s="14">
        <v>42033</v>
      </c>
      <c r="U50" s="12">
        <f t="shared" si="3"/>
        <v>42064.166666666664</v>
      </c>
    </row>
    <row r="51" spans="1:2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137.93103448275863</v>
      </c>
      <c r="Q51" t="s">
        <v>8308</v>
      </c>
      <c r="R51" t="s">
        <v>8309</v>
      </c>
      <c r="S51" s="12">
        <f t="shared" si="2"/>
        <v>42271.176446759258</v>
      </c>
      <c r="T51" s="14">
        <v>42271</v>
      </c>
      <c r="U51" s="12">
        <f t="shared" si="3"/>
        <v>42300.843113425923</v>
      </c>
    </row>
    <row r="52" spans="1:21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27.272727272727273</v>
      </c>
      <c r="Q52" t="s">
        <v>8308</v>
      </c>
      <c r="R52" t="s">
        <v>8309</v>
      </c>
      <c r="S52" s="12">
        <f t="shared" si="2"/>
        <v>41995.752986111111</v>
      </c>
      <c r="T52" s="14">
        <v>41995</v>
      </c>
      <c r="U52" s="12">
        <f t="shared" si="3"/>
        <v>42034.374999999993</v>
      </c>
    </row>
    <row r="53" spans="1:21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1"/>
        <v>118.33613445378151</v>
      </c>
      <c r="Q53" t="s">
        <v>8308</v>
      </c>
      <c r="R53" t="s">
        <v>8309</v>
      </c>
      <c r="S53" s="12">
        <f t="shared" si="2"/>
        <v>42196.928668981483</v>
      </c>
      <c r="T53" s="14">
        <v>42196</v>
      </c>
      <c r="U53" s="12">
        <f t="shared" si="3"/>
        <v>42226.595335648148</v>
      </c>
    </row>
    <row r="54" spans="1:21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223.48076923076923</v>
      </c>
      <c r="Q54" t="s">
        <v>8308</v>
      </c>
      <c r="R54" t="s">
        <v>8309</v>
      </c>
      <c r="S54" s="12">
        <f t="shared" si="2"/>
        <v>41807.701921296299</v>
      </c>
      <c r="T54" s="14">
        <v>41807</v>
      </c>
      <c r="U54" s="12">
        <f t="shared" si="3"/>
        <v>41837.368587962963</v>
      </c>
    </row>
    <row r="55" spans="1:21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28.111111111111111</v>
      </c>
      <c r="Q55" t="s">
        <v>8308</v>
      </c>
      <c r="R55" t="s">
        <v>8309</v>
      </c>
      <c r="S55" s="12">
        <f t="shared" si="2"/>
        <v>41719.549131944441</v>
      </c>
      <c r="T55" s="14">
        <v>41719</v>
      </c>
      <c r="U55" s="12">
        <f t="shared" si="3"/>
        <v>41733.583333333328</v>
      </c>
    </row>
    <row r="56" spans="1:21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194.23076923076923</v>
      </c>
      <c r="Q56" t="s">
        <v>8308</v>
      </c>
      <c r="R56" t="s">
        <v>8309</v>
      </c>
      <c r="S56" s="12">
        <f t="shared" si="2"/>
        <v>42333.713206018518</v>
      </c>
      <c r="T56" s="14">
        <v>42333</v>
      </c>
      <c r="U56" s="12">
        <f t="shared" si="3"/>
        <v>42363.379872685182</v>
      </c>
    </row>
    <row r="57" spans="1:21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1"/>
        <v>128.95348837209303</v>
      </c>
      <c r="Q57" t="s">
        <v>8308</v>
      </c>
      <c r="R57" t="s">
        <v>8309</v>
      </c>
      <c r="S57" s="12">
        <f t="shared" si="2"/>
        <v>42496.968935185185</v>
      </c>
      <c r="T57" s="14">
        <v>42496</v>
      </c>
      <c r="U57" s="12">
        <f t="shared" si="3"/>
        <v>42517.635601851849</v>
      </c>
    </row>
    <row r="58" spans="1:21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1"/>
        <v>49.316091954022987</v>
      </c>
      <c r="Q58" t="s">
        <v>8308</v>
      </c>
      <c r="R58" t="s">
        <v>8309</v>
      </c>
      <c r="S58" s="12">
        <f t="shared" si="2"/>
        <v>42149.548888888887</v>
      </c>
      <c r="T58" s="14">
        <v>42149</v>
      </c>
      <c r="U58" s="12">
        <f t="shared" si="3"/>
        <v>42163.333333333336</v>
      </c>
    </row>
    <row r="59" spans="1:21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1"/>
        <v>221.52173913043478</v>
      </c>
      <c r="Q59" t="s">
        <v>8308</v>
      </c>
      <c r="R59" t="s">
        <v>8309</v>
      </c>
      <c r="S59" s="12">
        <f t="shared" si="2"/>
        <v>42089.83289351852</v>
      </c>
      <c r="T59" s="14">
        <v>42089</v>
      </c>
      <c r="U59" s="12">
        <f t="shared" si="3"/>
        <v>42119.499560185184</v>
      </c>
    </row>
    <row r="60" spans="1:21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137.21333333333334</v>
      </c>
      <c r="Q60" t="s">
        <v>8308</v>
      </c>
      <c r="R60" t="s">
        <v>8309</v>
      </c>
      <c r="S60" s="12">
        <f t="shared" si="2"/>
        <v>41932.745046296295</v>
      </c>
      <c r="T60" s="14">
        <v>41932</v>
      </c>
      <c r="U60" s="12">
        <f t="shared" si="3"/>
        <v>41962.453379629624</v>
      </c>
    </row>
    <row r="61" spans="1:21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1"/>
        <v>606.82242424242418</v>
      </c>
      <c r="Q61" t="s">
        <v>8308</v>
      </c>
      <c r="R61" t="s">
        <v>8309</v>
      </c>
      <c r="S61" s="12">
        <f t="shared" si="2"/>
        <v>42230.23583333334</v>
      </c>
      <c r="T61" s="14">
        <v>42230</v>
      </c>
      <c r="U61" s="12">
        <f t="shared" si="3"/>
        <v>42261.541666666664</v>
      </c>
    </row>
    <row r="62" spans="1:21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1"/>
        <v>43.040092592592593</v>
      </c>
      <c r="Q62" t="s">
        <v>8308</v>
      </c>
      <c r="R62" t="s">
        <v>8310</v>
      </c>
      <c r="S62" s="12">
        <f t="shared" si="2"/>
        <v>41701.901817129627</v>
      </c>
      <c r="T62" s="14">
        <v>41701</v>
      </c>
      <c r="U62" s="12">
        <f t="shared" si="3"/>
        <v>41720.666666666664</v>
      </c>
    </row>
    <row r="63" spans="1:21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322.39130434782606</v>
      </c>
      <c r="Q63" t="s">
        <v>8308</v>
      </c>
      <c r="R63" t="s">
        <v>8310</v>
      </c>
      <c r="S63" s="12">
        <f t="shared" si="2"/>
        <v>41409.814317129632</v>
      </c>
      <c r="T63" s="14">
        <v>41409</v>
      </c>
      <c r="U63" s="12">
        <f t="shared" si="3"/>
        <v>41431.480983796297</v>
      </c>
    </row>
    <row r="64" spans="1:21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96.708333333333329</v>
      </c>
      <c r="Q64" t="s">
        <v>8308</v>
      </c>
      <c r="R64" t="s">
        <v>8310</v>
      </c>
      <c r="S64" s="12">
        <f t="shared" si="2"/>
        <v>41311.799513888887</v>
      </c>
      <c r="T64" s="14">
        <v>41311</v>
      </c>
      <c r="U64" s="12">
        <f t="shared" si="3"/>
        <v>41336.466180555552</v>
      </c>
    </row>
    <row r="65" spans="1:21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1"/>
        <v>35.474531249999998</v>
      </c>
      <c r="Q65" t="s">
        <v>8308</v>
      </c>
      <c r="R65" t="s">
        <v>8310</v>
      </c>
      <c r="S65" s="12">
        <f t="shared" si="2"/>
        <v>41612.912187499998</v>
      </c>
      <c r="T65" s="14">
        <v>41612</v>
      </c>
      <c r="U65" s="12">
        <f t="shared" si="3"/>
        <v>41635.874305555553</v>
      </c>
    </row>
    <row r="66" spans="1:21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86.666666666666671</v>
      </c>
      <c r="Q66" t="s">
        <v>8308</v>
      </c>
      <c r="R66" t="s">
        <v>8310</v>
      </c>
      <c r="S66" s="12">
        <f t="shared" si="2"/>
        <v>41433.01829861111</v>
      </c>
      <c r="T66" s="14">
        <v>41433</v>
      </c>
      <c r="U66" s="12">
        <f t="shared" si="3"/>
        <v>41462.684965277775</v>
      </c>
    </row>
    <row r="67" spans="1:21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>
        <f t="shared" ref="P67:P130" si="5">IF(L67,E67/L67,0)</f>
        <v>132.05263157894737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4">
        <v>41835</v>
      </c>
      <c r="U67" s="12">
        <f t="shared" ref="U67:U130" si="7">(((I67/60)/60)/24)+DATE(1970,1,1)+(-8/24)</f>
        <v>41861.915972222218</v>
      </c>
    </row>
    <row r="68" spans="1:21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>
        <f t="shared" si="5"/>
        <v>91.230769230769226</v>
      </c>
      <c r="Q68" t="s">
        <v>8308</v>
      </c>
      <c r="R68" t="s">
        <v>8310</v>
      </c>
      <c r="S68" s="12">
        <f t="shared" si="6"/>
        <v>42539.849768518514</v>
      </c>
      <c r="T68" s="14">
        <v>42539</v>
      </c>
      <c r="U68" s="12">
        <f t="shared" si="7"/>
        <v>42569.516435185178</v>
      </c>
    </row>
    <row r="69" spans="1:21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4">
        <v>41075</v>
      </c>
      <c r="U69" s="12">
        <f t="shared" si="7"/>
        <v>41105.250046296293</v>
      </c>
    </row>
    <row r="70" spans="1:21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>
        <f t="shared" si="5"/>
        <v>21.194444444444443</v>
      </c>
      <c r="Q70" t="s">
        <v>8308</v>
      </c>
      <c r="R70" t="s">
        <v>8310</v>
      </c>
      <c r="S70" s="12">
        <f t="shared" si="6"/>
        <v>41663.569340277776</v>
      </c>
      <c r="T70" s="14">
        <v>41663</v>
      </c>
      <c r="U70" s="12">
        <f t="shared" si="7"/>
        <v>41693.23600694444</v>
      </c>
    </row>
    <row r="71" spans="1:21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>
        <f t="shared" si="5"/>
        <v>62.327134831460668</v>
      </c>
      <c r="Q71" t="s">
        <v>8308</v>
      </c>
      <c r="R71" t="s">
        <v>8310</v>
      </c>
      <c r="S71" s="12">
        <f t="shared" si="6"/>
        <v>40786.187789351854</v>
      </c>
      <c r="T71" s="14">
        <v>40786</v>
      </c>
      <c r="U71" s="12">
        <f t="shared" si="7"/>
        <v>40817.957638888889</v>
      </c>
    </row>
    <row r="72" spans="1:21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>
        <f t="shared" si="5"/>
        <v>37.411764705882355</v>
      </c>
      <c r="Q72" t="s">
        <v>8308</v>
      </c>
      <c r="R72" t="s">
        <v>8310</v>
      </c>
      <c r="S72" s="12">
        <f t="shared" si="6"/>
        <v>40730.896354166667</v>
      </c>
      <c r="T72" s="14">
        <v>40730</v>
      </c>
      <c r="U72" s="12">
        <f t="shared" si="7"/>
        <v>40790.563020833331</v>
      </c>
    </row>
    <row r="73" spans="1:21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>
        <f t="shared" si="5"/>
        <v>69.71875</v>
      </c>
      <c r="Q73" t="s">
        <v>8308</v>
      </c>
      <c r="R73" t="s">
        <v>8310</v>
      </c>
      <c r="S73" s="12">
        <f t="shared" si="6"/>
        <v>40997.271493055552</v>
      </c>
      <c r="T73" s="14">
        <v>40997</v>
      </c>
      <c r="U73" s="12">
        <f t="shared" si="7"/>
        <v>41056.938159722216</v>
      </c>
    </row>
    <row r="74" spans="1:21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>
        <f t="shared" si="5"/>
        <v>58.170731707317074</v>
      </c>
      <c r="Q74" t="s">
        <v>8308</v>
      </c>
      <c r="R74" t="s">
        <v>8310</v>
      </c>
      <c r="S74" s="12">
        <f t="shared" si="6"/>
        <v>41208.010196759256</v>
      </c>
      <c r="T74" s="14">
        <v>41208</v>
      </c>
      <c r="U74" s="12">
        <f t="shared" si="7"/>
        <v>41227.666666666664</v>
      </c>
    </row>
    <row r="75" spans="1:21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4">
        <v>40587</v>
      </c>
      <c r="U75" s="12">
        <f t="shared" si="7"/>
        <v>40665.832638888889</v>
      </c>
    </row>
    <row r="76" spans="1:21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>
        <f t="shared" si="5"/>
        <v>19.471034482758618</v>
      </c>
      <c r="Q76" t="s">
        <v>8308</v>
      </c>
      <c r="R76" t="s">
        <v>8310</v>
      </c>
      <c r="S76" s="12">
        <f t="shared" si="6"/>
        <v>42360.487210648149</v>
      </c>
      <c r="T76" s="14">
        <v>42360</v>
      </c>
      <c r="U76" s="12">
        <f t="shared" si="7"/>
        <v>42390.153877314813</v>
      </c>
    </row>
    <row r="77" spans="1:21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>
        <f t="shared" si="5"/>
        <v>85.957446808510639</v>
      </c>
      <c r="Q77" t="s">
        <v>8308</v>
      </c>
      <c r="R77" t="s">
        <v>8310</v>
      </c>
      <c r="S77" s="12">
        <f t="shared" si="6"/>
        <v>41357.209166666667</v>
      </c>
      <c r="T77" s="14">
        <v>41357</v>
      </c>
      <c r="U77" s="12">
        <f t="shared" si="7"/>
        <v>41386.875833333332</v>
      </c>
    </row>
    <row r="78" spans="1:21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>
        <f t="shared" si="5"/>
        <v>30.666666666666668</v>
      </c>
      <c r="Q78" t="s">
        <v>8308</v>
      </c>
      <c r="R78" t="s">
        <v>8310</v>
      </c>
      <c r="S78" s="12">
        <f t="shared" si="6"/>
        <v>40844.691643518519</v>
      </c>
      <c r="T78" s="14">
        <v>40844</v>
      </c>
      <c r="U78" s="12">
        <f t="shared" si="7"/>
        <v>40904.399976851848</v>
      </c>
    </row>
    <row r="79" spans="1:21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>
        <f t="shared" si="5"/>
        <v>60.384615384615387</v>
      </c>
      <c r="Q79" t="s">
        <v>8308</v>
      </c>
      <c r="R79" t="s">
        <v>8310</v>
      </c>
      <c r="S79" s="12">
        <f t="shared" si="6"/>
        <v>40997.144872685189</v>
      </c>
      <c r="T79" s="14">
        <v>40997</v>
      </c>
      <c r="U79" s="12">
        <f t="shared" si="7"/>
        <v>41049.790972222218</v>
      </c>
    </row>
    <row r="80" spans="1:21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4">
        <v>42604</v>
      </c>
      <c r="U80" s="12">
        <f t="shared" si="7"/>
        <v>42614.397233796299</v>
      </c>
    </row>
    <row r="81" spans="1:21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>
        <f t="shared" si="5"/>
        <v>40.268292682926827</v>
      </c>
      <c r="Q81" t="s">
        <v>8308</v>
      </c>
      <c r="R81" t="s">
        <v>8310</v>
      </c>
      <c r="S81" s="12">
        <f t="shared" si="6"/>
        <v>41724.776539351849</v>
      </c>
      <c r="T81" s="14">
        <v>41724</v>
      </c>
      <c r="U81" s="12">
        <f t="shared" si="7"/>
        <v>41754.443206018514</v>
      </c>
    </row>
    <row r="82" spans="1:21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>
        <f t="shared" si="5"/>
        <v>273.82978723404256</v>
      </c>
      <c r="Q82" t="s">
        <v>8308</v>
      </c>
      <c r="R82" t="s">
        <v>8310</v>
      </c>
      <c r="S82" s="12">
        <f t="shared" si="6"/>
        <v>41583.083981481483</v>
      </c>
      <c r="T82" s="14">
        <v>41583</v>
      </c>
      <c r="U82" s="12">
        <f t="shared" si="7"/>
        <v>41617.750648148147</v>
      </c>
    </row>
    <row r="83" spans="1:21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>
        <f t="shared" si="5"/>
        <v>53.035714285714285</v>
      </c>
      <c r="Q83" t="s">
        <v>8308</v>
      </c>
      <c r="R83" t="s">
        <v>8310</v>
      </c>
      <c r="S83" s="12">
        <f t="shared" si="6"/>
        <v>41100.158877314818</v>
      </c>
      <c r="T83" s="14">
        <v>41100</v>
      </c>
      <c r="U83" s="12">
        <f t="shared" si="7"/>
        <v>41103.79305555555</v>
      </c>
    </row>
    <row r="84" spans="1:21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>
        <f t="shared" si="5"/>
        <v>40.005000000000003</v>
      </c>
      <c r="Q84" t="s">
        <v>8308</v>
      </c>
      <c r="R84" t="s">
        <v>8310</v>
      </c>
      <c r="S84" s="12">
        <f t="shared" si="6"/>
        <v>40795.820150462961</v>
      </c>
      <c r="T84" s="14">
        <v>40795</v>
      </c>
      <c r="U84" s="12">
        <f t="shared" si="7"/>
        <v>40825.486817129626</v>
      </c>
    </row>
    <row r="85" spans="1:21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>
        <f t="shared" si="5"/>
        <v>15.76923076923077</v>
      </c>
      <c r="Q85" t="s">
        <v>8308</v>
      </c>
      <c r="R85" t="s">
        <v>8310</v>
      </c>
      <c r="S85" s="12">
        <f t="shared" si="6"/>
        <v>42042.615613425922</v>
      </c>
      <c r="T85" s="14">
        <v>42042</v>
      </c>
      <c r="U85" s="12">
        <f t="shared" si="7"/>
        <v>42057.145833333336</v>
      </c>
    </row>
    <row r="86" spans="1:21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>
        <f t="shared" si="5"/>
        <v>71.428571428571431</v>
      </c>
      <c r="Q86" t="s">
        <v>8308</v>
      </c>
      <c r="R86" t="s">
        <v>8310</v>
      </c>
      <c r="S86" s="12">
        <f t="shared" si="6"/>
        <v>40648.757939814815</v>
      </c>
      <c r="T86" s="14">
        <v>40648</v>
      </c>
      <c r="U86" s="12">
        <f t="shared" si="7"/>
        <v>40678.42460648148</v>
      </c>
    </row>
    <row r="87" spans="1:21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>
        <f t="shared" si="5"/>
        <v>71.714285714285708</v>
      </c>
      <c r="Q87" t="s">
        <v>8308</v>
      </c>
      <c r="R87" t="s">
        <v>8310</v>
      </c>
      <c r="S87" s="12">
        <f t="shared" si="6"/>
        <v>40779.125428240739</v>
      </c>
      <c r="T87" s="14">
        <v>40779</v>
      </c>
      <c r="U87" s="12">
        <f t="shared" si="7"/>
        <v>40808.792094907403</v>
      </c>
    </row>
    <row r="88" spans="1:21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>
        <f t="shared" si="5"/>
        <v>375.76470588235293</v>
      </c>
      <c r="Q88" t="s">
        <v>8308</v>
      </c>
      <c r="R88" t="s">
        <v>8310</v>
      </c>
      <c r="S88" s="12">
        <f t="shared" si="6"/>
        <v>42291.556076388893</v>
      </c>
      <c r="T88" s="14">
        <v>42291</v>
      </c>
      <c r="U88" s="12">
        <f t="shared" si="7"/>
        <v>42365.264409722215</v>
      </c>
    </row>
    <row r="89" spans="1:21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4">
        <v>40322</v>
      </c>
      <c r="U89" s="12">
        <f t="shared" si="7"/>
        <v>40331.736805555556</v>
      </c>
    </row>
    <row r="90" spans="1:21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4">
        <v>41786</v>
      </c>
      <c r="U90" s="12">
        <f t="shared" si="7"/>
        <v>41812.325590277775</v>
      </c>
    </row>
    <row r="91" spans="1:21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>
        <f t="shared" si="5"/>
        <v>123.28571428571429</v>
      </c>
      <c r="Q91" t="s">
        <v>8308</v>
      </c>
      <c r="R91" t="s">
        <v>8310</v>
      </c>
      <c r="S91" s="12">
        <f t="shared" si="6"/>
        <v>41402.752222222225</v>
      </c>
      <c r="T91" s="14">
        <v>41402</v>
      </c>
      <c r="U91" s="12">
        <f t="shared" si="7"/>
        <v>41427.418888888889</v>
      </c>
    </row>
    <row r="92" spans="1:21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>
        <f t="shared" si="5"/>
        <v>31.375</v>
      </c>
      <c r="Q92" t="s">
        <v>8308</v>
      </c>
      <c r="R92" t="s">
        <v>8310</v>
      </c>
      <c r="S92" s="12">
        <f t="shared" si="6"/>
        <v>40706.297442129631</v>
      </c>
      <c r="T92" s="14">
        <v>40706</v>
      </c>
      <c r="U92" s="12">
        <f t="shared" si="7"/>
        <v>40735.964108796295</v>
      </c>
    </row>
    <row r="93" spans="1:21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>
        <f t="shared" si="5"/>
        <v>78.260869565217391</v>
      </c>
      <c r="Q93" t="s">
        <v>8308</v>
      </c>
      <c r="R93" t="s">
        <v>8310</v>
      </c>
      <c r="S93" s="12">
        <f t="shared" si="6"/>
        <v>40619.402361111112</v>
      </c>
      <c r="T93" s="14">
        <v>40619</v>
      </c>
      <c r="U93" s="12">
        <f t="shared" si="7"/>
        <v>40680.069027777776</v>
      </c>
    </row>
    <row r="94" spans="1:21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>
        <f t="shared" si="5"/>
        <v>122.32558139534883</v>
      </c>
      <c r="Q94" t="s">
        <v>8308</v>
      </c>
      <c r="R94" t="s">
        <v>8310</v>
      </c>
      <c r="S94" s="12">
        <f t="shared" si="6"/>
        <v>42721.198877314819</v>
      </c>
      <c r="T94" s="14">
        <v>42721</v>
      </c>
      <c r="U94" s="12">
        <f t="shared" si="7"/>
        <v>42766.999999999993</v>
      </c>
    </row>
    <row r="95" spans="1:21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>
        <f t="shared" si="5"/>
        <v>73.733333333333334</v>
      </c>
      <c r="Q95" t="s">
        <v>8308</v>
      </c>
      <c r="R95" t="s">
        <v>8310</v>
      </c>
      <c r="S95" s="12">
        <f t="shared" si="6"/>
        <v>41065.858067129629</v>
      </c>
      <c r="T95" s="14">
        <v>41065</v>
      </c>
      <c r="U95" s="12">
        <f t="shared" si="7"/>
        <v>41093.541666666664</v>
      </c>
    </row>
    <row r="96" spans="1:21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>
        <f t="shared" si="5"/>
        <v>21.666666666666668</v>
      </c>
      <c r="Q96" t="s">
        <v>8308</v>
      </c>
      <c r="R96" t="s">
        <v>8310</v>
      </c>
      <c r="S96" s="12">
        <f t="shared" si="6"/>
        <v>41716.717847222222</v>
      </c>
      <c r="T96" s="14">
        <v>41716</v>
      </c>
      <c r="U96" s="12">
        <f t="shared" si="7"/>
        <v>41736.384513888886</v>
      </c>
    </row>
    <row r="97" spans="1:21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>
        <f t="shared" si="5"/>
        <v>21.904761904761905</v>
      </c>
      <c r="Q97" t="s">
        <v>8308</v>
      </c>
      <c r="R97" t="s">
        <v>8310</v>
      </c>
      <c r="S97" s="12">
        <f t="shared" si="6"/>
        <v>40935.005104166667</v>
      </c>
      <c r="T97" s="14">
        <v>40935</v>
      </c>
      <c r="U97" s="12">
        <f t="shared" si="7"/>
        <v>40964.671770833331</v>
      </c>
    </row>
    <row r="98" spans="1:21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>
        <f t="shared" si="5"/>
        <v>50.588235294117645</v>
      </c>
      <c r="Q98" t="s">
        <v>8308</v>
      </c>
      <c r="R98" t="s">
        <v>8310</v>
      </c>
      <c r="S98" s="12">
        <f t="shared" si="6"/>
        <v>40324.662511574075</v>
      </c>
      <c r="T98" s="14">
        <v>40324</v>
      </c>
      <c r="U98" s="12">
        <f t="shared" si="7"/>
        <v>40390.791666666664</v>
      </c>
    </row>
    <row r="99" spans="1:21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>
        <f t="shared" si="5"/>
        <v>53.125</v>
      </c>
      <c r="Q99" t="s">
        <v>8308</v>
      </c>
      <c r="R99" t="s">
        <v>8310</v>
      </c>
      <c r="S99" s="12">
        <f t="shared" si="6"/>
        <v>40706.135208333333</v>
      </c>
      <c r="T99" s="14">
        <v>40706</v>
      </c>
      <c r="U99" s="12">
        <f t="shared" si="7"/>
        <v>40735.801874999997</v>
      </c>
    </row>
    <row r="100" spans="1:21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>
        <f t="shared" si="5"/>
        <v>56.666666666666664</v>
      </c>
      <c r="Q100" t="s">
        <v>8308</v>
      </c>
      <c r="R100" t="s">
        <v>8310</v>
      </c>
      <c r="S100" s="12">
        <f t="shared" si="6"/>
        <v>41214.79483796296</v>
      </c>
      <c r="T100" s="14">
        <v>41214</v>
      </c>
      <c r="U100" s="12">
        <f t="shared" si="7"/>
        <v>41250.645833333328</v>
      </c>
    </row>
    <row r="101" spans="1:21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>
        <f t="shared" si="5"/>
        <v>40.776666666666664</v>
      </c>
      <c r="Q101" t="s">
        <v>8308</v>
      </c>
      <c r="R101" t="s">
        <v>8310</v>
      </c>
      <c r="S101" s="12">
        <f t="shared" si="6"/>
        <v>41631.902766203704</v>
      </c>
      <c r="T101" s="14">
        <v>41631</v>
      </c>
      <c r="U101" s="12">
        <f t="shared" si="7"/>
        <v>41661.569432870368</v>
      </c>
    </row>
    <row r="102" spans="1:21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>
        <f t="shared" si="5"/>
        <v>192.30769230769232</v>
      </c>
      <c r="Q102" t="s">
        <v>8308</v>
      </c>
      <c r="R102" t="s">
        <v>8310</v>
      </c>
      <c r="S102" s="12">
        <f t="shared" si="6"/>
        <v>41197.753310185188</v>
      </c>
      <c r="T102" s="14">
        <v>41197</v>
      </c>
      <c r="U102" s="12">
        <f t="shared" si="7"/>
        <v>41217.461643518516</v>
      </c>
    </row>
    <row r="103" spans="1:21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4">
        <v>41274</v>
      </c>
      <c r="U103" s="12">
        <f t="shared" si="7"/>
        <v>41298.443402777775</v>
      </c>
    </row>
    <row r="104" spans="1:21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>
        <f t="shared" si="5"/>
        <v>117.92307692307692</v>
      </c>
      <c r="Q104" t="s">
        <v>8308</v>
      </c>
      <c r="R104" t="s">
        <v>8310</v>
      </c>
      <c r="S104" s="12">
        <f t="shared" si="6"/>
        <v>40505.131168981483</v>
      </c>
      <c r="T104" s="14">
        <v>40505</v>
      </c>
      <c r="U104" s="12">
        <f t="shared" si="7"/>
        <v>40534.797835648147</v>
      </c>
    </row>
    <row r="105" spans="1:21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>
        <f t="shared" si="5"/>
        <v>27.897959183673468</v>
      </c>
      <c r="Q105" t="s">
        <v>8308</v>
      </c>
      <c r="R105" t="s">
        <v>8310</v>
      </c>
      <c r="S105" s="12">
        <f t="shared" si="6"/>
        <v>41682.805902777778</v>
      </c>
      <c r="T105" s="14">
        <v>41682</v>
      </c>
      <c r="U105" s="12">
        <f t="shared" si="7"/>
        <v>41705.472569444442</v>
      </c>
    </row>
    <row r="106" spans="1:21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4">
        <v>40612</v>
      </c>
      <c r="U106" s="12">
        <f t="shared" si="7"/>
        <v>40635.708333333328</v>
      </c>
    </row>
    <row r="107" spans="1:21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>
        <f t="shared" si="5"/>
        <v>39.383333333333333</v>
      </c>
      <c r="Q107" t="s">
        <v>8308</v>
      </c>
      <c r="R107" t="s">
        <v>8310</v>
      </c>
      <c r="S107" s="12">
        <f t="shared" si="6"/>
        <v>42485.724768518514</v>
      </c>
      <c r="T107" s="14">
        <v>42485</v>
      </c>
      <c r="U107" s="12">
        <f t="shared" si="7"/>
        <v>42503.666666666664</v>
      </c>
    </row>
    <row r="108" spans="1:2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>
        <f t="shared" si="5"/>
        <v>186.11111111111111</v>
      </c>
      <c r="Q108" t="s">
        <v>8308</v>
      </c>
      <c r="R108" t="s">
        <v>8310</v>
      </c>
      <c r="S108" s="12">
        <f t="shared" si="6"/>
        <v>40987.776631944449</v>
      </c>
      <c r="T108" s="14">
        <v>40987</v>
      </c>
      <c r="U108" s="12">
        <f t="shared" si="7"/>
        <v>41001.443298611113</v>
      </c>
    </row>
    <row r="109" spans="1:21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>
        <f t="shared" si="5"/>
        <v>111.37681159420291</v>
      </c>
      <c r="Q109" t="s">
        <v>8308</v>
      </c>
      <c r="R109" t="s">
        <v>8310</v>
      </c>
      <c r="S109" s="12">
        <f t="shared" si="6"/>
        <v>40635.982488425929</v>
      </c>
      <c r="T109" s="14">
        <v>40635</v>
      </c>
      <c r="U109" s="12">
        <f t="shared" si="7"/>
        <v>40657.649155092593</v>
      </c>
    </row>
    <row r="110" spans="1:21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>
        <f t="shared" si="5"/>
        <v>78.723404255319153</v>
      </c>
      <c r="Q110" t="s">
        <v>8308</v>
      </c>
      <c r="R110" t="s">
        <v>8310</v>
      </c>
      <c r="S110" s="12">
        <f t="shared" si="6"/>
        <v>41365.613078703704</v>
      </c>
      <c r="T110" s="14">
        <v>41365</v>
      </c>
      <c r="U110" s="12">
        <f t="shared" si="7"/>
        <v>41425.279745370368</v>
      </c>
    </row>
    <row r="111" spans="1:21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>
        <f t="shared" si="5"/>
        <v>46.702127659574465</v>
      </c>
      <c r="Q111" t="s">
        <v>8308</v>
      </c>
      <c r="R111" t="s">
        <v>8310</v>
      </c>
      <c r="S111" s="12">
        <f t="shared" si="6"/>
        <v>40570.025810185187</v>
      </c>
      <c r="T111" s="14">
        <v>40570</v>
      </c>
      <c r="U111" s="12">
        <f t="shared" si="7"/>
        <v>40599.692476851851</v>
      </c>
    </row>
    <row r="112" spans="1:21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>
        <f t="shared" si="5"/>
        <v>65.384615384615387</v>
      </c>
      <c r="Q112" t="s">
        <v>8308</v>
      </c>
      <c r="R112" t="s">
        <v>8310</v>
      </c>
      <c r="S112" s="12">
        <f t="shared" si="6"/>
        <v>41557.949687500004</v>
      </c>
      <c r="T112" s="14">
        <v>41557</v>
      </c>
      <c r="U112" s="12">
        <f t="shared" si="7"/>
        <v>41591.915972222218</v>
      </c>
    </row>
    <row r="113" spans="1:21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>
        <f t="shared" si="5"/>
        <v>102.0754716981132</v>
      </c>
      <c r="Q113" t="s">
        <v>8308</v>
      </c>
      <c r="R113" t="s">
        <v>8310</v>
      </c>
      <c r="S113" s="12">
        <f t="shared" si="6"/>
        <v>42125.333182870367</v>
      </c>
      <c r="T113" s="14">
        <v>42125</v>
      </c>
      <c r="U113" s="12">
        <f t="shared" si="7"/>
        <v>42154.999849537031</v>
      </c>
    </row>
    <row r="114" spans="1:21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>
        <f t="shared" si="5"/>
        <v>64.197530864197532</v>
      </c>
      <c r="Q114" t="s">
        <v>8308</v>
      </c>
      <c r="R114" t="s">
        <v>8310</v>
      </c>
      <c r="S114" s="12">
        <f t="shared" si="6"/>
        <v>41718.043032407404</v>
      </c>
      <c r="T114" s="14">
        <v>41718</v>
      </c>
      <c r="U114" s="12">
        <f t="shared" si="7"/>
        <v>41741.75</v>
      </c>
    </row>
    <row r="115" spans="1:21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>
        <f t="shared" si="5"/>
        <v>90.384615384615387</v>
      </c>
      <c r="Q115" t="s">
        <v>8308</v>
      </c>
      <c r="R115" t="s">
        <v>8310</v>
      </c>
      <c r="S115" s="12">
        <f t="shared" si="6"/>
        <v>40753.758425925924</v>
      </c>
      <c r="T115" s="14">
        <v>40753</v>
      </c>
      <c r="U115" s="12">
        <f t="shared" si="7"/>
        <v>40761.291666666664</v>
      </c>
    </row>
    <row r="116" spans="1:21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>
        <f t="shared" si="5"/>
        <v>88.571428571428569</v>
      </c>
      <c r="Q116" t="s">
        <v>8308</v>
      </c>
      <c r="R116" t="s">
        <v>8310</v>
      </c>
      <c r="S116" s="12">
        <f t="shared" si="6"/>
        <v>40861.27416666667</v>
      </c>
      <c r="T116" s="14">
        <v>40861</v>
      </c>
      <c r="U116" s="12">
        <f t="shared" si="7"/>
        <v>40920.940833333334</v>
      </c>
    </row>
    <row r="117" spans="1:2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>
        <f t="shared" si="5"/>
        <v>28.727272727272727</v>
      </c>
      <c r="Q117" t="s">
        <v>8308</v>
      </c>
      <c r="R117" t="s">
        <v>8310</v>
      </c>
      <c r="S117" s="12">
        <f t="shared" si="6"/>
        <v>40918.738935185182</v>
      </c>
      <c r="T117" s="14">
        <v>40918</v>
      </c>
      <c r="U117" s="12">
        <f t="shared" si="7"/>
        <v>40943.405601851846</v>
      </c>
    </row>
    <row r="118" spans="1:21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>
        <f t="shared" si="5"/>
        <v>69.78947368421052</v>
      </c>
      <c r="Q118" t="s">
        <v>8308</v>
      </c>
      <c r="R118" t="s">
        <v>8310</v>
      </c>
      <c r="S118" s="12">
        <f t="shared" si="6"/>
        <v>40595.497164351851</v>
      </c>
      <c r="T118" s="14">
        <v>40595</v>
      </c>
      <c r="U118" s="12">
        <f t="shared" si="7"/>
        <v>40641.122164351851</v>
      </c>
    </row>
    <row r="119" spans="1:21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>
        <f t="shared" si="5"/>
        <v>167.48962962962963</v>
      </c>
      <c r="Q119" t="s">
        <v>8308</v>
      </c>
      <c r="R119" t="s">
        <v>8310</v>
      </c>
      <c r="S119" s="12">
        <f t="shared" si="6"/>
        <v>40248.834999999999</v>
      </c>
      <c r="T119" s="14">
        <v>40248</v>
      </c>
      <c r="U119" s="12">
        <f t="shared" si="7"/>
        <v>40338.458333333328</v>
      </c>
    </row>
    <row r="120" spans="1:21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>
        <f t="shared" si="5"/>
        <v>144.91230769230768</v>
      </c>
      <c r="Q120" t="s">
        <v>8308</v>
      </c>
      <c r="R120" t="s">
        <v>8310</v>
      </c>
      <c r="S120" s="12">
        <f t="shared" si="6"/>
        <v>40723.053657407407</v>
      </c>
      <c r="T120" s="14">
        <v>40723</v>
      </c>
      <c r="U120" s="12">
        <f t="shared" si="7"/>
        <v>40752.720324074071</v>
      </c>
    </row>
    <row r="121" spans="1:21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>
        <f t="shared" si="5"/>
        <v>91.840540540540545</v>
      </c>
      <c r="Q121" t="s">
        <v>8308</v>
      </c>
      <c r="R121" t="s">
        <v>8310</v>
      </c>
      <c r="S121" s="12">
        <f t="shared" si="6"/>
        <v>40739.069282407407</v>
      </c>
      <c r="T121" s="14">
        <v>40739</v>
      </c>
      <c r="U121" s="12">
        <f t="shared" si="7"/>
        <v>40768.625</v>
      </c>
    </row>
    <row r="122" spans="1:21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4">
        <v>42616</v>
      </c>
      <c r="U122" s="12">
        <f t="shared" si="7"/>
        <v>42645.716516203705</v>
      </c>
    </row>
    <row r="123" spans="1:21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4">
        <v>42096</v>
      </c>
      <c r="U123" s="12">
        <f t="shared" si="7"/>
        <v>42112.094444444439</v>
      </c>
    </row>
    <row r="124" spans="1:21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>
        <f t="shared" si="5"/>
        <v>0</v>
      </c>
      <c r="Q124" t="s">
        <v>8308</v>
      </c>
      <c r="R124" t="s">
        <v>8311</v>
      </c>
      <c r="S124" s="12">
        <f t="shared" si="6"/>
        <v>42593.431793981479</v>
      </c>
      <c r="T124" s="14">
        <v>42593</v>
      </c>
      <c r="U124" s="12">
        <f t="shared" si="7"/>
        <v>42653.098460648143</v>
      </c>
    </row>
    <row r="125" spans="1:21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>
        <f t="shared" si="5"/>
        <v>25.166666666666668</v>
      </c>
      <c r="Q125" t="s">
        <v>8308</v>
      </c>
      <c r="R125" t="s">
        <v>8311</v>
      </c>
      <c r="S125" s="12">
        <f t="shared" si="6"/>
        <v>41904.781990740739</v>
      </c>
      <c r="T125" s="14">
        <v>41904</v>
      </c>
      <c r="U125" s="12">
        <f t="shared" si="7"/>
        <v>41940.583333333328</v>
      </c>
    </row>
    <row r="126" spans="1:21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>
        <f t="shared" si="5"/>
        <v>0</v>
      </c>
      <c r="Q126" t="s">
        <v>8308</v>
      </c>
      <c r="R126" t="s">
        <v>8311</v>
      </c>
      <c r="S126" s="12">
        <f t="shared" si="6"/>
        <v>42114.928726851853</v>
      </c>
      <c r="T126" s="14">
        <v>42114</v>
      </c>
      <c r="U126" s="12">
        <f t="shared" si="7"/>
        <v>42139.595393518517</v>
      </c>
    </row>
    <row r="127" spans="1:21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>
        <f t="shared" si="5"/>
        <v>11.666666666666666</v>
      </c>
      <c r="Q127" t="s">
        <v>8308</v>
      </c>
      <c r="R127" t="s">
        <v>8311</v>
      </c>
      <c r="S127" s="12">
        <f t="shared" si="6"/>
        <v>42709.993981481486</v>
      </c>
      <c r="T127" s="14">
        <v>42709</v>
      </c>
      <c r="U127" s="12">
        <f t="shared" si="7"/>
        <v>42769.66064814815</v>
      </c>
    </row>
    <row r="128" spans="1:21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>
        <f t="shared" si="5"/>
        <v>106.69230769230769</v>
      </c>
      <c r="Q128" t="s">
        <v>8308</v>
      </c>
      <c r="R128" t="s">
        <v>8311</v>
      </c>
      <c r="S128" s="12">
        <f t="shared" si="6"/>
        <v>42135.589548611111</v>
      </c>
      <c r="T128" s="14">
        <v>42135</v>
      </c>
      <c r="U128" s="12">
        <f t="shared" si="7"/>
        <v>42165.749999999993</v>
      </c>
    </row>
    <row r="129" spans="1:21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4">
        <v>42067</v>
      </c>
      <c r="U129" s="12">
        <f t="shared" si="7"/>
        <v>42097.24931712963</v>
      </c>
    </row>
    <row r="130" spans="1:21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>
        <f t="shared" si="5"/>
        <v>311.16666666666669</v>
      </c>
      <c r="Q130" t="s">
        <v>8308</v>
      </c>
      <c r="R130" t="s">
        <v>8311</v>
      </c>
      <c r="S130" s="12">
        <f t="shared" si="6"/>
        <v>42628.22792824074</v>
      </c>
      <c r="T130" s="14">
        <v>42628</v>
      </c>
      <c r="U130" s="12">
        <f t="shared" si="7"/>
        <v>42662.894594907404</v>
      </c>
    </row>
    <row r="131" spans="1:21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>
        <f t="shared" ref="P131:P194" si="9">IF(L131,E131/L131,0)</f>
        <v>0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4">
        <v>41882</v>
      </c>
      <c r="U131" s="12">
        <f t="shared" ref="U131:U194" si="11">(((I131/60)/60)/24)+DATE(1970,1,1)+(-8/24)</f>
        <v>41942.603969907403</v>
      </c>
    </row>
    <row r="132" spans="1:21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>
        <f t="shared" si="9"/>
        <v>0</v>
      </c>
      <c r="Q132" t="s">
        <v>8308</v>
      </c>
      <c r="R132" t="s">
        <v>8311</v>
      </c>
      <c r="S132" s="12">
        <f t="shared" si="10"/>
        <v>41778.915416666663</v>
      </c>
      <c r="T132" s="14">
        <v>41778</v>
      </c>
      <c r="U132" s="12">
        <f t="shared" si="11"/>
        <v>41806.511111111111</v>
      </c>
    </row>
    <row r="133" spans="1:2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>
        <f t="shared" si="9"/>
        <v>0</v>
      </c>
      <c r="Q133" t="s">
        <v>8308</v>
      </c>
      <c r="R133" t="s">
        <v>8311</v>
      </c>
      <c r="S133" s="12">
        <f t="shared" si="10"/>
        <v>42541.837511574078</v>
      </c>
      <c r="T133" s="14">
        <v>42541</v>
      </c>
      <c r="U133" s="12">
        <f t="shared" si="11"/>
        <v>42556.666666666664</v>
      </c>
    </row>
    <row r="134" spans="1:21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>
        <f t="shared" si="9"/>
        <v>94.506172839506178</v>
      </c>
      <c r="Q134" t="s">
        <v>8308</v>
      </c>
      <c r="R134" t="s">
        <v>8311</v>
      </c>
      <c r="S134" s="12">
        <f t="shared" si="10"/>
        <v>41905.812581018516</v>
      </c>
      <c r="T134" s="14">
        <v>41905</v>
      </c>
      <c r="U134" s="12">
        <f t="shared" si="11"/>
        <v>41950.520914351851</v>
      </c>
    </row>
    <row r="135" spans="1:21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>
        <f t="shared" si="9"/>
        <v>0</v>
      </c>
      <c r="Q135" t="s">
        <v>8308</v>
      </c>
      <c r="R135" t="s">
        <v>8311</v>
      </c>
      <c r="S135" s="12">
        <f t="shared" si="10"/>
        <v>42491.80768518518</v>
      </c>
      <c r="T135" s="14">
        <v>42491</v>
      </c>
      <c r="U135" s="12">
        <f t="shared" si="11"/>
        <v>42521.396527777775</v>
      </c>
    </row>
    <row r="136" spans="1:21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>
        <f t="shared" si="9"/>
        <v>0</v>
      </c>
      <c r="Q136" t="s">
        <v>8308</v>
      </c>
      <c r="R136" t="s">
        <v>8311</v>
      </c>
      <c r="S136" s="12">
        <f t="shared" si="10"/>
        <v>42221.909930555557</v>
      </c>
      <c r="T136" s="14">
        <v>42221</v>
      </c>
      <c r="U136" s="12">
        <f t="shared" si="11"/>
        <v>42251.374999999993</v>
      </c>
    </row>
    <row r="137" spans="1:21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4">
        <v>41788</v>
      </c>
      <c r="U137" s="12">
        <f t="shared" si="11"/>
        <v>41821.458333333328</v>
      </c>
    </row>
    <row r="138" spans="1:21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>
        <f t="shared" si="9"/>
        <v>0</v>
      </c>
      <c r="Q138" t="s">
        <v>8308</v>
      </c>
      <c r="R138" t="s">
        <v>8311</v>
      </c>
      <c r="S138" s="12">
        <f t="shared" si="10"/>
        <v>42096.410115740742</v>
      </c>
      <c r="T138" s="14">
        <v>42096</v>
      </c>
      <c r="U138" s="12">
        <f t="shared" si="11"/>
        <v>42140.094444444439</v>
      </c>
    </row>
    <row r="139" spans="1:21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>
        <f t="shared" si="9"/>
        <v>0</v>
      </c>
      <c r="Q139" t="s">
        <v>8308</v>
      </c>
      <c r="R139" t="s">
        <v>8311</v>
      </c>
      <c r="S139" s="12">
        <f t="shared" si="10"/>
        <v>42239.573993055557</v>
      </c>
      <c r="T139" s="14">
        <v>42239</v>
      </c>
      <c r="U139" s="12">
        <f t="shared" si="11"/>
        <v>42289.240659722222</v>
      </c>
    </row>
    <row r="140" spans="1:21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>
        <f t="shared" si="9"/>
        <v>81.241379310344826</v>
      </c>
      <c r="Q140" t="s">
        <v>8308</v>
      </c>
      <c r="R140" t="s">
        <v>8311</v>
      </c>
      <c r="S140" s="12">
        <f t="shared" si="10"/>
        <v>42186.257418981477</v>
      </c>
      <c r="T140" s="14">
        <v>42186</v>
      </c>
      <c r="U140" s="12">
        <f t="shared" si="11"/>
        <v>42216.874305555553</v>
      </c>
    </row>
    <row r="141" spans="1:21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4">
        <v>42187</v>
      </c>
      <c r="U141" s="12">
        <f t="shared" si="11"/>
        <v>42197.587638888886</v>
      </c>
    </row>
    <row r="142" spans="1:21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>
        <f t="shared" si="9"/>
        <v>0</v>
      </c>
      <c r="Q142" t="s">
        <v>8308</v>
      </c>
      <c r="R142" t="s">
        <v>8311</v>
      </c>
      <c r="S142" s="12">
        <f t="shared" si="10"/>
        <v>42053.198287037041</v>
      </c>
      <c r="T142" s="14">
        <v>42053</v>
      </c>
      <c r="U142" s="12">
        <f t="shared" si="11"/>
        <v>42082.823287037034</v>
      </c>
    </row>
    <row r="143" spans="1:21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>
        <f t="shared" si="9"/>
        <v>46.178571428571431</v>
      </c>
      <c r="Q143" t="s">
        <v>8308</v>
      </c>
      <c r="R143" t="s">
        <v>8311</v>
      </c>
      <c r="S143" s="12">
        <f t="shared" si="10"/>
        <v>42110.153043981481</v>
      </c>
      <c r="T143" s="14">
        <v>42110</v>
      </c>
      <c r="U143" s="12">
        <f t="shared" si="11"/>
        <v>42154.819710648146</v>
      </c>
    </row>
    <row r="144" spans="1:21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4">
        <v>41938</v>
      </c>
      <c r="U144" s="12">
        <f t="shared" si="11"/>
        <v>41959.601597222216</v>
      </c>
    </row>
    <row r="145" spans="1:21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>
        <f t="shared" si="9"/>
        <v>0</v>
      </c>
      <c r="Q145" t="s">
        <v>8308</v>
      </c>
      <c r="R145" t="s">
        <v>8311</v>
      </c>
      <c r="S145" s="12">
        <f t="shared" si="10"/>
        <v>42559.064143518524</v>
      </c>
      <c r="T145" s="14">
        <v>42559</v>
      </c>
      <c r="U145" s="12">
        <f t="shared" si="11"/>
        <v>42615.913194444445</v>
      </c>
    </row>
    <row r="146" spans="1:21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>
        <f t="shared" si="9"/>
        <v>55.945945945945944</v>
      </c>
      <c r="Q146" t="s">
        <v>8308</v>
      </c>
      <c r="R146" t="s">
        <v>8311</v>
      </c>
      <c r="S146" s="12">
        <f t="shared" si="10"/>
        <v>42047.762407407412</v>
      </c>
      <c r="T146" s="14">
        <v>42047</v>
      </c>
      <c r="U146" s="12">
        <f t="shared" si="11"/>
        <v>42107.387407407405</v>
      </c>
    </row>
    <row r="147" spans="1:21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>
        <f t="shared" si="9"/>
        <v>37.555555555555557</v>
      </c>
      <c r="Q147" t="s">
        <v>8308</v>
      </c>
      <c r="R147" t="s">
        <v>8311</v>
      </c>
      <c r="S147" s="12">
        <f t="shared" si="10"/>
        <v>42200.542268518519</v>
      </c>
      <c r="T147" s="14">
        <v>42200</v>
      </c>
      <c r="U147" s="12">
        <f t="shared" si="11"/>
        <v>42227.208935185183</v>
      </c>
    </row>
    <row r="148" spans="1:21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>
        <f t="shared" si="9"/>
        <v>38.333333333333336</v>
      </c>
      <c r="Q148" t="s">
        <v>8308</v>
      </c>
      <c r="R148" t="s">
        <v>8311</v>
      </c>
      <c r="S148" s="12">
        <f t="shared" si="10"/>
        <v>42693.016180555554</v>
      </c>
      <c r="T148" s="14">
        <v>42693</v>
      </c>
      <c r="U148" s="12">
        <f t="shared" si="11"/>
        <v>42752.682847222219</v>
      </c>
    </row>
    <row r="149" spans="1:21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>
        <f t="shared" si="9"/>
        <v>0</v>
      </c>
      <c r="Q149" t="s">
        <v>8308</v>
      </c>
      <c r="R149" t="s">
        <v>8311</v>
      </c>
      <c r="S149" s="12">
        <f t="shared" si="10"/>
        <v>41969.767824074079</v>
      </c>
      <c r="T149" s="14">
        <v>41969</v>
      </c>
      <c r="U149" s="12">
        <f t="shared" si="11"/>
        <v>42012.429166666661</v>
      </c>
    </row>
    <row r="150" spans="1:21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4">
        <v>42397</v>
      </c>
      <c r="U150" s="12">
        <f t="shared" si="11"/>
        <v>42426.948333333326</v>
      </c>
    </row>
    <row r="151" spans="1:21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>
        <f t="shared" si="9"/>
        <v>15.333333333333334</v>
      </c>
      <c r="Q151" t="s">
        <v>8308</v>
      </c>
      <c r="R151" t="s">
        <v>8311</v>
      </c>
      <c r="S151" s="12">
        <f t="shared" si="10"/>
        <v>41968.172106481477</v>
      </c>
      <c r="T151" s="14">
        <v>41968</v>
      </c>
      <c r="U151" s="12">
        <f t="shared" si="11"/>
        <v>41997.999999999993</v>
      </c>
    </row>
    <row r="152" spans="1:21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>
        <f t="shared" si="9"/>
        <v>449.43283582089555</v>
      </c>
      <c r="Q152" t="s">
        <v>8308</v>
      </c>
      <c r="R152" t="s">
        <v>8311</v>
      </c>
      <c r="S152" s="12">
        <f t="shared" si="10"/>
        <v>42090.161828703705</v>
      </c>
      <c r="T152" s="14">
        <v>42090</v>
      </c>
      <c r="U152" s="12">
        <f t="shared" si="11"/>
        <v>42149.82849537037</v>
      </c>
    </row>
    <row r="153" spans="1:21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4">
        <v>42113</v>
      </c>
      <c r="U153" s="12">
        <f t="shared" si="11"/>
        <v>42173.217488425922</v>
      </c>
    </row>
    <row r="154" spans="1:21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4">
        <v>41875</v>
      </c>
      <c r="U154" s="12">
        <f t="shared" si="11"/>
        <v>41904.744212962964</v>
      </c>
    </row>
    <row r="155" spans="1:21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4">
        <v>41933</v>
      </c>
      <c r="U155" s="12">
        <f t="shared" si="11"/>
        <v>41975.294490740744</v>
      </c>
    </row>
    <row r="156" spans="1:21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>
        <f t="shared" si="9"/>
        <v>13.333333333333334</v>
      </c>
      <c r="Q156" t="s">
        <v>8308</v>
      </c>
      <c r="R156" t="s">
        <v>8311</v>
      </c>
      <c r="S156" s="12">
        <f t="shared" si="10"/>
        <v>42115.547395833331</v>
      </c>
      <c r="T156" s="14">
        <v>42115</v>
      </c>
      <c r="U156" s="12">
        <f t="shared" si="11"/>
        <v>42158.214062499996</v>
      </c>
    </row>
    <row r="157" spans="1:21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4">
        <v>42168</v>
      </c>
      <c r="U157" s="12">
        <f t="shared" si="11"/>
        <v>42208.226099537038</v>
      </c>
    </row>
    <row r="158" spans="1:21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4">
        <v>41794</v>
      </c>
      <c r="U158" s="12">
        <f t="shared" si="11"/>
        <v>41853.791620370372</v>
      </c>
    </row>
    <row r="159" spans="1:21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4">
        <v>42396</v>
      </c>
      <c r="U159" s="12">
        <f t="shared" si="11"/>
        <v>42426.578379629624</v>
      </c>
    </row>
    <row r="160" spans="1:21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>
        <f t="shared" si="9"/>
        <v>0</v>
      </c>
      <c r="Q160" t="s">
        <v>8308</v>
      </c>
      <c r="R160" t="s">
        <v>8311</v>
      </c>
      <c r="S160" s="12">
        <f t="shared" si="10"/>
        <v>41904.07671296296</v>
      </c>
      <c r="T160" s="14">
        <v>41904</v>
      </c>
      <c r="U160" s="12">
        <f t="shared" si="11"/>
        <v>41933.743379629625</v>
      </c>
    </row>
    <row r="161" spans="1:21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4">
        <v>42514</v>
      </c>
      <c r="U161" s="12">
        <f t="shared" si="11"/>
        <v>42554.101215277777</v>
      </c>
    </row>
    <row r="162" spans="1:21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>
        <f t="shared" si="9"/>
        <v>0</v>
      </c>
      <c r="Q162" t="s">
        <v>8308</v>
      </c>
      <c r="R162" t="s">
        <v>8312</v>
      </c>
      <c r="S162" s="12">
        <f t="shared" si="10"/>
        <v>42171.913090277783</v>
      </c>
      <c r="T162" s="14">
        <v>42171</v>
      </c>
      <c r="U162" s="12">
        <f t="shared" si="11"/>
        <v>42231.579756944448</v>
      </c>
    </row>
    <row r="163" spans="1:21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4">
        <v>41792</v>
      </c>
      <c r="U163" s="12">
        <f t="shared" si="11"/>
        <v>41822.354108796295</v>
      </c>
    </row>
    <row r="164" spans="1:21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4">
        <v>41835</v>
      </c>
      <c r="U164" s="12">
        <f t="shared" si="11"/>
        <v>41867.654166666667</v>
      </c>
    </row>
    <row r="165" spans="1:21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>
        <f t="shared" si="9"/>
        <v>0</v>
      </c>
      <c r="Q165" t="s">
        <v>8308</v>
      </c>
      <c r="R165" t="s">
        <v>8312</v>
      </c>
      <c r="S165" s="12">
        <f t="shared" si="10"/>
        <v>42243.961273148147</v>
      </c>
      <c r="T165" s="14">
        <v>42243</v>
      </c>
      <c r="U165" s="12">
        <f t="shared" si="11"/>
        <v>42277.666666666664</v>
      </c>
    </row>
    <row r="166" spans="1:21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>
        <f t="shared" si="9"/>
        <v>91.428571428571431</v>
      </c>
      <c r="Q166" t="s">
        <v>8308</v>
      </c>
      <c r="R166" t="s">
        <v>8312</v>
      </c>
      <c r="S166" s="12">
        <f t="shared" si="10"/>
        <v>41841.762743055559</v>
      </c>
      <c r="T166" s="14">
        <v>41841</v>
      </c>
      <c r="U166" s="12">
        <f t="shared" si="11"/>
        <v>41901.429409722223</v>
      </c>
    </row>
    <row r="167" spans="1:21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>
        <f t="shared" si="9"/>
        <v>0</v>
      </c>
      <c r="Q167" t="s">
        <v>8308</v>
      </c>
      <c r="R167" t="s">
        <v>8312</v>
      </c>
      <c r="S167" s="12">
        <f t="shared" si="10"/>
        <v>42351.658842592587</v>
      </c>
      <c r="T167" s="14">
        <v>42351</v>
      </c>
      <c r="U167" s="12">
        <f t="shared" si="11"/>
        <v>42381.325509259252</v>
      </c>
    </row>
    <row r="168" spans="1:21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4">
        <v>42721</v>
      </c>
      <c r="U168" s="12">
        <f t="shared" si="11"/>
        <v>42750.742615740739</v>
      </c>
    </row>
    <row r="169" spans="1:21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4">
        <v>42160</v>
      </c>
      <c r="U169" s="12">
        <f t="shared" si="11"/>
        <v>42220.594155092585</v>
      </c>
    </row>
    <row r="170" spans="1:21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>
        <f t="shared" si="9"/>
        <v>108.33333333333333</v>
      </c>
      <c r="Q170" t="s">
        <v>8308</v>
      </c>
      <c r="R170" t="s">
        <v>8312</v>
      </c>
      <c r="S170" s="12">
        <f t="shared" si="10"/>
        <v>42052.83530092593</v>
      </c>
      <c r="T170" s="14">
        <v>42052</v>
      </c>
      <c r="U170" s="12">
        <f t="shared" si="11"/>
        <v>42082.460300925923</v>
      </c>
    </row>
    <row r="171" spans="1:21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4">
        <v>41900</v>
      </c>
      <c r="U171" s="12">
        <f t="shared" si="11"/>
        <v>41930.171979166662</v>
      </c>
    </row>
    <row r="172" spans="1:21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4">
        <v>42216</v>
      </c>
      <c r="U172" s="12">
        <f t="shared" si="11"/>
        <v>42245.894444444442</v>
      </c>
    </row>
    <row r="173" spans="1:21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4">
        <v>42534</v>
      </c>
      <c r="U173" s="12">
        <f t="shared" si="11"/>
        <v>42593.847384259258</v>
      </c>
    </row>
    <row r="174" spans="1:21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>
        <f t="shared" si="9"/>
        <v>0</v>
      </c>
      <c r="Q174" t="s">
        <v>8308</v>
      </c>
      <c r="R174" t="s">
        <v>8312</v>
      </c>
      <c r="S174" s="12">
        <f t="shared" si="10"/>
        <v>42047.394942129627</v>
      </c>
      <c r="T174" s="14">
        <v>42047</v>
      </c>
      <c r="U174" s="12">
        <f t="shared" si="11"/>
        <v>42082.01994212962</v>
      </c>
    </row>
    <row r="175" spans="1:21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>
        <f t="shared" si="9"/>
        <v>0</v>
      </c>
      <c r="Q175" t="s">
        <v>8308</v>
      </c>
      <c r="R175" t="s">
        <v>8312</v>
      </c>
      <c r="S175" s="12">
        <f t="shared" si="10"/>
        <v>42033.573009259257</v>
      </c>
      <c r="T175" s="14">
        <v>42033</v>
      </c>
      <c r="U175" s="12">
        <f t="shared" si="11"/>
        <v>42063.239675925921</v>
      </c>
    </row>
    <row r="176" spans="1:21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>
        <f t="shared" si="9"/>
        <v>0</v>
      </c>
      <c r="Q176" t="s">
        <v>8308</v>
      </c>
      <c r="R176" t="s">
        <v>8312</v>
      </c>
      <c r="S176" s="12">
        <f t="shared" si="10"/>
        <v>42072.758981481486</v>
      </c>
      <c r="T176" s="14">
        <v>42072</v>
      </c>
      <c r="U176" s="12">
        <f t="shared" si="11"/>
        <v>42132.42564814815</v>
      </c>
    </row>
    <row r="177" spans="1:21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>
        <f t="shared" si="9"/>
        <v>49.884615384615387</v>
      </c>
      <c r="Q177" t="s">
        <v>8308</v>
      </c>
      <c r="R177" t="s">
        <v>8312</v>
      </c>
      <c r="S177" s="12">
        <f t="shared" si="10"/>
        <v>41855.777905092589</v>
      </c>
      <c r="T177" s="14">
        <v>41855</v>
      </c>
      <c r="U177" s="12">
        <f t="shared" si="11"/>
        <v>41880.444571759253</v>
      </c>
    </row>
    <row r="178" spans="1:21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>
        <f t="shared" si="9"/>
        <v>0</v>
      </c>
      <c r="Q178" t="s">
        <v>8308</v>
      </c>
      <c r="R178" t="s">
        <v>8312</v>
      </c>
      <c r="S178" s="12">
        <f t="shared" si="10"/>
        <v>42191.824062500003</v>
      </c>
      <c r="T178" s="14">
        <v>42191</v>
      </c>
      <c r="U178" s="12">
        <f t="shared" si="11"/>
        <v>42221.490729166668</v>
      </c>
    </row>
    <row r="179" spans="1:21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>
        <f t="shared" si="9"/>
        <v>25.714285714285715</v>
      </c>
      <c r="Q179" t="s">
        <v>8308</v>
      </c>
      <c r="R179" t="s">
        <v>8312</v>
      </c>
      <c r="S179" s="12">
        <f t="shared" si="10"/>
        <v>42070.047754629632</v>
      </c>
      <c r="T179" s="14">
        <v>42070</v>
      </c>
      <c r="U179" s="12">
        <f t="shared" si="11"/>
        <v>42086.672754629624</v>
      </c>
    </row>
    <row r="180" spans="1:21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>
        <f t="shared" si="9"/>
        <v>0</v>
      </c>
      <c r="Q180" t="s">
        <v>8308</v>
      </c>
      <c r="R180" t="s">
        <v>8312</v>
      </c>
      <c r="S180" s="12">
        <f t="shared" si="10"/>
        <v>42304.955381944441</v>
      </c>
      <c r="T180" s="14">
        <v>42304</v>
      </c>
      <c r="U180" s="12">
        <f t="shared" si="11"/>
        <v>42334.663715277777</v>
      </c>
    </row>
    <row r="181" spans="1:21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4">
        <v>42403</v>
      </c>
      <c r="U181" s="12">
        <f t="shared" si="11"/>
        <v>42432.747164351851</v>
      </c>
    </row>
    <row r="182" spans="1:21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>
        <f t="shared" si="9"/>
        <v>30.846153846153847</v>
      </c>
      <c r="Q182" t="s">
        <v>8308</v>
      </c>
      <c r="R182" t="s">
        <v>8312</v>
      </c>
      <c r="S182" s="12">
        <f t="shared" si="10"/>
        <v>42067.991238425922</v>
      </c>
      <c r="T182" s="14">
        <v>42067</v>
      </c>
      <c r="U182" s="12">
        <f t="shared" si="11"/>
        <v>42107.458333333336</v>
      </c>
    </row>
    <row r="183" spans="1:21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4">
        <v>42147</v>
      </c>
      <c r="U183" s="12">
        <f t="shared" si="11"/>
        <v>42177.408506944441</v>
      </c>
    </row>
    <row r="184" spans="1:21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>
        <f t="shared" si="9"/>
        <v>0</v>
      </c>
      <c r="Q184" t="s">
        <v>8308</v>
      </c>
      <c r="R184" t="s">
        <v>8312</v>
      </c>
      <c r="S184" s="12">
        <f t="shared" si="10"/>
        <v>42712.011944444443</v>
      </c>
      <c r="T184" s="14">
        <v>42712</v>
      </c>
      <c r="U184" s="12">
        <f t="shared" si="11"/>
        <v>42741.678611111107</v>
      </c>
    </row>
    <row r="185" spans="1:2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4">
        <v>41939</v>
      </c>
      <c r="U185" s="12">
        <f t="shared" si="11"/>
        <v>41969.518634259257</v>
      </c>
    </row>
    <row r="186" spans="1:21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4">
        <v>41825</v>
      </c>
      <c r="U186" s="12">
        <f t="shared" si="11"/>
        <v>41882.832638888889</v>
      </c>
    </row>
    <row r="187" spans="1:2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4">
        <v>42570</v>
      </c>
      <c r="U187" s="12">
        <f t="shared" si="11"/>
        <v>42600.577997685185</v>
      </c>
    </row>
    <row r="188" spans="1:21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>
        <f t="shared" si="9"/>
        <v>0</v>
      </c>
      <c r="Q188" t="s">
        <v>8308</v>
      </c>
      <c r="R188" t="s">
        <v>8312</v>
      </c>
      <c r="S188" s="12">
        <f t="shared" si="10"/>
        <v>42767.812893518523</v>
      </c>
      <c r="T188" s="14">
        <v>42767</v>
      </c>
      <c r="U188" s="12">
        <f t="shared" si="11"/>
        <v>42797.499999999993</v>
      </c>
    </row>
    <row r="189" spans="1:21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4">
        <v>42182</v>
      </c>
      <c r="U189" s="12">
        <f t="shared" si="11"/>
        <v>42205.957638888889</v>
      </c>
    </row>
    <row r="190" spans="1:21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>
        <f t="shared" si="9"/>
        <v>0</v>
      </c>
      <c r="Q190" t="s">
        <v>8308</v>
      </c>
      <c r="R190" t="s">
        <v>8312</v>
      </c>
      <c r="S190" s="12">
        <f t="shared" si="10"/>
        <v>41857.18304398148</v>
      </c>
      <c r="T190" s="14">
        <v>41857</v>
      </c>
      <c r="U190" s="12">
        <f t="shared" si="11"/>
        <v>41886.849710648145</v>
      </c>
    </row>
    <row r="191" spans="1:21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4">
        <v>42556</v>
      </c>
      <c r="U191" s="12">
        <f t="shared" si="11"/>
        <v>42616.357372685183</v>
      </c>
    </row>
    <row r="192" spans="1:2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4">
        <v>42527</v>
      </c>
      <c r="U192" s="12">
        <f t="shared" si="11"/>
        <v>42537.317662037036</v>
      </c>
    </row>
    <row r="193" spans="1:21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>
        <f t="shared" si="9"/>
        <v>83.333333333333329</v>
      </c>
      <c r="Q193" t="s">
        <v>8308</v>
      </c>
      <c r="R193" t="s">
        <v>8312</v>
      </c>
      <c r="S193" s="12">
        <f t="shared" si="10"/>
        <v>42239.441412037035</v>
      </c>
      <c r="T193" s="14">
        <v>42239</v>
      </c>
      <c r="U193" s="12">
        <f t="shared" si="11"/>
        <v>42279.108078703699</v>
      </c>
    </row>
    <row r="194" spans="1:21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>
        <f t="shared" si="9"/>
        <v>5.666666666666667</v>
      </c>
      <c r="Q194" t="s">
        <v>8308</v>
      </c>
      <c r="R194" t="s">
        <v>8312</v>
      </c>
      <c r="S194" s="12">
        <f t="shared" si="10"/>
        <v>41899.792037037041</v>
      </c>
      <c r="T194" s="14">
        <v>41899</v>
      </c>
      <c r="U194" s="12">
        <f t="shared" si="11"/>
        <v>41929.458703703705</v>
      </c>
    </row>
    <row r="195" spans="1:21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>
        <f t="shared" ref="P195:P258" si="13">IF(L195,E195/L195,0)</f>
        <v>0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4">
        <v>41911</v>
      </c>
      <c r="U195" s="12">
        <f t="shared" ref="U195:U258" si="15">(((I195/60)/60)/24)+DATE(1970,1,1)+(-8/24)</f>
        <v>41971.643124999995</v>
      </c>
    </row>
    <row r="196" spans="1:21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4">
        <v>42375</v>
      </c>
      <c r="U196" s="12">
        <f t="shared" si="15"/>
        <v>42435.663553240738</v>
      </c>
    </row>
    <row r="197" spans="1:21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>
        <f t="shared" si="13"/>
        <v>0</v>
      </c>
      <c r="Q197" t="s">
        <v>8308</v>
      </c>
      <c r="R197" t="s">
        <v>8312</v>
      </c>
      <c r="S197" s="12">
        <f t="shared" si="14"/>
        <v>42135.67050925926</v>
      </c>
      <c r="T197" s="14">
        <v>42135</v>
      </c>
      <c r="U197" s="12">
        <f t="shared" si="15"/>
        <v>42195.337175925924</v>
      </c>
    </row>
    <row r="198" spans="1:21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>
        <f t="shared" si="13"/>
        <v>77.10526315789474</v>
      </c>
      <c r="Q198" t="s">
        <v>8308</v>
      </c>
      <c r="R198" t="s">
        <v>8312</v>
      </c>
      <c r="S198" s="12">
        <f t="shared" si="14"/>
        <v>42259.542800925927</v>
      </c>
      <c r="T198" s="14">
        <v>42259</v>
      </c>
      <c r="U198" s="12">
        <f t="shared" si="15"/>
        <v>42287.541666666664</v>
      </c>
    </row>
    <row r="199" spans="1:21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4">
        <v>42741</v>
      </c>
      <c r="U199" s="12">
        <f t="shared" si="15"/>
        <v>42783.541666666664</v>
      </c>
    </row>
    <row r="200" spans="1:21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4">
        <v>41887</v>
      </c>
      <c r="U200" s="12">
        <f t="shared" si="15"/>
        <v>41917.050023148149</v>
      </c>
    </row>
    <row r="201" spans="1:21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>
        <f t="shared" si="13"/>
        <v>0</v>
      </c>
      <c r="Q201" t="s">
        <v>8308</v>
      </c>
      <c r="R201" t="s">
        <v>8312</v>
      </c>
      <c r="S201" s="12">
        <f t="shared" si="14"/>
        <v>42584.123865740738</v>
      </c>
      <c r="T201" s="14">
        <v>42584</v>
      </c>
      <c r="U201" s="12">
        <f t="shared" si="15"/>
        <v>42613.790532407402</v>
      </c>
    </row>
    <row r="202" spans="1:21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>
        <f t="shared" si="13"/>
        <v>87.308333333333337</v>
      </c>
      <c r="Q202" t="s">
        <v>8308</v>
      </c>
      <c r="R202" t="s">
        <v>8312</v>
      </c>
      <c r="S202" s="12">
        <f t="shared" si="14"/>
        <v>41867.083368055559</v>
      </c>
      <c r="T202" s="14">
        <v>41867</v>
      </c>
      <c r="U202" s="12">
        <f t="shared" si="15"/>
        <v>41896.750034722223</v>
      </c>
    </row>
    <row r="203" spans="1:21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>
        <f t="shared" si="13"/>
        <v>54.285714285714285</v>
      </c>
      <c r="Q203" t="s">
        <v>8308</v>
      </c>
      <c r="R203" t="s">
        <v>8312</v>
      </c>
      <c r="S203" s="12">
        <f t="shared" si="14"/>
        <v>42023.818622685183</v>
      </c>
      <c r="T203" s="14">
        <v>42023</v>
      </c>
      <c r="U203" s="12">
        <f t="shared" si="15"/>
        <v>42043.485289351847</v>
      </c>
    </row>
    <row r="204" spans="1:2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>
        <f t="shared" si="13"/>
        <v>0</v>
      </c>
      <c r="Q204" t="s">
        <v>8308</v>
      </c>
      <c r="R204" t="s">
        <v>8312</v>
      </c>
      <c r="S204" s="12">
        <f t="shared" si="14"/>
        <v>42255.927824074075</v>
      </c>
      <c r="T204" s="14">
        <v>42255</v>
      </c>
      <c r="U204" s="12">
        <f t="shared" si="15"/>
        <v>42285.540972222218</v>
      </c>
    </row>
    <row r="205" spans="1:21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4">
        <v>41973</v>
      </c>
      <c r="U205" s="12">
        <f t="shared" si="15"/>
        <v>42033.514629629623</v>
      </c>
    </row>
    <row r="206" spans="1:21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>
        <f t="shared" si="13"/>
        <v>117.68368136117556</v>
      </c>
      <c r="Q206" t="s">
        <v>8308</v>
      </c>
      <c r="R206" t="s">
        <v>8312</v>
      </c>
      <c r="S206" s="12">
        <f t="shared" si="14"/>
        <v>42556.583368055552</v>
      </c>
      <c r="T206" s="14">
        <v>42556</v>
      </c>
      <c r="U206" s="12">
        <f t="shared" si="15"/>
        <v>42586.250034722216</v>
      </c>
    </row>
    <row r="207" spans="1:21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>
        <f t="shared" si="13"/>
        <v>76.470588235294116</v>
      </c>
      <c r="Q207" t="s">
        <v>8308</v>
      </c>
      <c r="R207" t="s">
        <v>8312</v>
      </c>
      <c r="S207" s="12">
        <f t="shared" si="14"/>
        <v>42248.632199074069</v>
      </c>
      <c r="T207" s="14">
        <v>42248</v>
      </c>
      <c r="U207" s="12">
        <f t="shared" si="15"/>
        <v>42283.298865740733</v>
      </c>
    </row>
    <row r="208" spans="1:21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>
        <f t="shared" si="13"/>
        <v>0</v>
      </c>
      <c r="Q208" t="s">
        <v>8308</v>
      </c>
      <c r="R208" t="s">
        <v>8312</v>
      </c>
      <c r="S208" s="12">
        <f t="shared" si="14"/>
        <v>42567.004432870366</v>
      </c>
      <c r="T208" s="14">
        <v>42567</v>
      </c>
      <c r="U208" s="12">
        <f t="shared" si="15"/>
        <v>42587.67109953703</v>
      </c>
    </row>
    <row r="209" spans="1:21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>
        <f t="shared" si="13"/>
        <v>163.84615384615384</v>
      </c>
      <c r="Q209" t="s">
        <v>8308</v>
      </c>
      <c r="R209" t="s">
        <v>8312</v>
      </c>
      <c r="S209" s="12">
        <f t="shared" si="14"/>
        <v>41978.197199074071</v>
      </c>
      <c r="T209" s="14">
        <v>41978</v>
      </c>
      <c r="U209" s="12">
        <f t="shared" si="15"/>
        <v>42007.863865740735</v>
      </c>
    </row>
    <row r="210" spans="1:21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>
        <f t="shared" si="13"/>
        <v>0</v>
      </c>
      <c r="Q210" t="s">
        <v>8308</v>
      </c>
      <c r="R210" t="s">
        <v>8312</v>
      </c>
      <c r="S210" s="12">
        <f t="shared" si="14"/>
        <v>41959.369988425926</v>
      </c>
      <c r="T210" s="14">
        <v>41959</v>
      </c>
      <c r="U210" s="12">
        <f t="shared" si="15"/>
        <v>41989.03665509259</v>
      </c>
    </row>
    <row r="211" spans="1:21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>
        <f t="shared" si="13"/>
        <v>0</v>
      </c>
      <c r="Q211" t="s">
        <v>8308</v>
      </c>
      <c r="R211" t="s">
        <v>8312</v>
      </c>
      <c r="S211" s="12">
        <f t="shared" si="14"/>
        <v>42165.922858796301</v>
      </c>
      <c r="T211" s="14">
        <v>42165</v>
      </c>
      <c r="U211" s="12">
        <f t="shared" si="15"/>
        <v>42195.589525462965</v>
      </c>
    </row>
    <row r="212" spans="1:21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>
        <f t="shared" si="13"/>
        <v>91.818181818181813</v>
      </c>
      <c r="Q212" t="s">
        <v>8308</v>
      </c>
      <c r="R212" t="s">
        <v>8312</v>
      </c>
      <c r="S212" s="12">
        <f t="shared" si="14"/>
        <v>42249.064722222218</v>
      </c>
      <c r="T212" s="14">
        <v>42249</v>
      </c>
      <c r="U212" s="12">
        <f t="shared" si="15"/>
        <v>42277.874999999993</v>
      </c>
    </row>
    <row r="213" spans="1:21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>
        <f t="shared" si="13"/>
        <v>185.83333333333334</v>
      </c>
      <c r="Q213" t="s">
        <v>8308</v>
      </c>
      <c r="R213" t="s">
        <v>8312</v>
      </c>
      <c r="S213" s="12">
        <f t="shared" si="14"/>
        <v>42236.159918981488</v>
      </c>
      <c r="T213" s="14">
        <v>42236</v>
      </c>
      <c r="U213" s="12">
        <f t="shared" si="15"/>
        <v>42265.826585648152</v>
      </c>
    </row>
    <row r="214" spans="1:21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4">
        <v>42416</v>
      </c>
      <c r="U214" s="12">
        <f t="shared" si="15"/>
        <v>42476.506018518521</v>
      </c>
    </row>
    <row r="215" spans="1:21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4">
        <v>42202</v>
      </c>
      <c r="U215" s="12">
        <f t="shared" si="15"/>
        <v>42232.254641203697</v>
      </c>
    </row>
    <row r="216" spans="1:21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4">
        <v>42009</v>
      </c>
      <c r="U216" s="12">
        <f t="shared" si="15"/>
        <v>42069.307280092595</v>
      </c>
    </row>
    <row r="217" spans="1:21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4">
        <v>42375</v>
      </c>
      <c r="U217" s="12">
        <f t="shared" si="15"/>
        <v>42417.665972222218</v>
      </c>
    </row>
    <row r="218" spans="1:21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>
        <f t="shared" si="13"/>
        <v>331.53833333333336</v>
      </c>
      <c r="Q218" t="s">
        <v>8308</v>
      </c>
      <c r="R218" t="s">
        <v>8312</v>
      </c>
      <c r="S218" s="12">
        <f t="shared" si="14"/>
        <v>42066.958761574075</v>
      </c>
      <c r="T218" s="14">
        <v>42066</v>
      </c>
      <c r="U218" s="12">
        <f t="shared" si="15"/>
        <v>42116.583761574067</v>
      </c>
    </row>
    <row r="219" spans="1:2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>
        <f t="shared" si="13"/>
        <v>314.28947368421052</v>
      </c>
      <c r="Q219" t="s">
        <v>8308</v>
      </c>
      <c r="R219" t="s">
        <v>8312</v>
      </c>
      <c r="S219" s="12">
        <f t="shared" si="14"/>
        <v>41970.64061342593</v>
      </c>
      <c r="T219" s="14">
        <v>41970</v>
      </c>
      <c r="U219" s="12">
        <f t="shared" si="15"/>
        <v>42001.307280092595</v>
      </c>
    </row>
    <row r="220" spans="1:21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4">
        <v>42079</v>
      </c>
      <c r="U220" s="12">
        <f t="shared" si="15"/>
        <v>42139.295011574075</v>
      </c>
    </row>
    <row r="221" spans="1:21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>
        <f t="shared" si="13"/>
        <v>115.98684210526316</v>
      </c>
      <c r="Q221" t="s">
        <v>8308</v>
      </c>
      <c r="R221" t="s">
        <v>8312</v>
      </c>
      <c r="S221" s="12">
        <f t="shared" si="14"/>
        <v>42429.326678240745</v>
      </c>
      <c r="T221" s="14">
        <v>42429</v>
      </c>
      <c r="U221" s="12">
        <f t="shared" si="15"/>
        <v>42460.957638888889</v>
      </c>
    </row>
    <row r="222" spans="1:21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4">
        <v>42195</v>
      </c>
      <c r="U222" s="12">
        <f t="shared" si="15"/>
        <v>42236.504166666658</v>
      </c>
    </row>
    <row r="223" spans="1:2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>
        <f t="shared" si="13"/>
        <v>0</v>
      </c>
      <c r="Q223" t="s">
        <v>8308</v>
      </c>
      <c r="R223" t="s">
        <v>8312</v>
      </c>
      <c r="S223" s="12">
        <f t="shared" si="14"/>
        <v>42031.837546296301</v>
      </c>
      <c r="T223" s="14">
        <v>42031</v>
      </c>
      <c r="U223" s="12">
        <f t="shared" si="15"/>
        <v>42091.462546296294</v>
      </c>
    </row>
    <row r="224" spans="1:21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4">
        <v>42031</v>
      </c>
      <c r="U224" s="12">
        <f t="shared" si="15"/>
        <v>42089.777083333327</v>
      </c>
    </row>
    <row r="225" spans="1:21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>
        <f t="shared" si="13"/>
        <v>0</v>
      </c>
      <c r="Q225" t="s">
        <v>8308</v>
      </c>
      <c r="R225" t="s">
        <v>8312</v>
      </c>
      <c r="S225" s="12">
        <f t="shared" si="14"/>
        <v>42482.048032407409</v>
      </c>
      <c r="T225" s="14">
        <v>42482</v>
      </c>
      <c r="U225" s="12">
        <f t="shared" si="15"/>
        <v>42511.711805555555</v>
      </c>
    </row>
    <row r="226" spans="1:21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>
        <f t="shared" si="13"/>
        <v>0</v>
      </c>
      <c r="Q226" t="s">
        <v>8308</v>
      </c>
      <c r="R226" t="s">
        <v>8312</v>
      </c>
      <c r="S226" s="12">
        <f t="shared" si="14"/>
        <v>42135.235254629632</v>
      </c>
      <c r="T226" s="14">
        <v>42135</v>
      </c>
      <c r="U226" s="12">
        <f t="shared" si="15"/>
        <v>42194.901921296296</v>
      </c>
    </row>
    <row r="227" spans="1:21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>
        <f t="shared" si="13"/>
        <v>0</v>
      </c>
      <c r="Q227" t="s">
        <v>8308</v>
      </c>
      <c r="R227" t="s">
        <v>8312</v>
      </c>
      <c r="S227" s="12">
        <f t="shared" si="14"/>
        <v>42438.961273148147</v>
      </c>
      <c r="T227" s="14">
        <v>42438</v>
      </c>
      <c r="U227" s="12">
        <f t="shared" si="15"/>
        <v>42468.586273148147</v>
      </c>
    </row>
    <row r="228" spans="1:21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4">
        <v>42106</v>
      </c>
      <c r="U228" s="12">
        <f t="shared" si="15"/>
        <v>42155.061805555553</v>
      </c>
    </row>
    <row r="229" spans="1:21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>
        <f t="shared" si="13"/>
        <v>0</v>
      </c>
      <c r="Q229" t="s">
        <v>8308</v>
      </c>
      <c r="R229" t="s">
        <v>8312</v>
      </c>
      <c r="S229" s="12">
        <f t="shared" si="14"/>
        <v>42164.893993055557</v>
      </c>
      <c r="T229" s="14">
        <v>42164</v>
      </c>
      <c r="U229" s="12">
        <f t="shared" si="15"/>
        <v>42194.560659722221</v>
      </c>
    </row>
    <row r="230" spans="1:21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>
        <f t="shared" si="13"/>
        <v>0</v>
      </c>
      <c r="Q230" t="s">
        <v>8308</v>
      </c>
      <c r="R230" t="s">
        <v>8312</v>
      </c>
      <c r="S230" s="12">
        <f t="shared" si="14"/>
        <v>42096.686400462961</v>
      </c>
      <c r="T230" s="14">
        <v>42096</v>
      </c>
      <c r="U230" s="12">
        <f t="shared" si="15"/>
        <v>42156.353067129625</v>
      </c>
    </row>
    <row r="231" spans="1:21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>
        <f t="shared" si="13"/>
        <v>0</v>
      </c>
      <c r="Q231" t="s">
        <v>8308</v>
      </c>
      <c r="R231" t="s">
        <v>8312</v>
      </c>
      <c r="S231" s="12">
        <f t="shared" si="14"/>
        <v>42383.933993055558</v>
      </c>
      <c r="T231" s="14">
        <v>42383</v>
      </c>
      <c r="U231" s="12">
        <f t="shared" si="15"/>
        <v>42413.600659722222</v>
      </c>
    </row>
    <row r="232" spans="1:21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4">
        <v>42129</v>
      </c>
      <c r="U232" s="12">
        <f t="shared" si="15"/>
        <v>42159.443877314807</v>
      </c>
    </row>
    <row r="233" spans="1:21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>
        <f t="shared" si="13"/>
        <v>0</v>
      </c>
      <c r="Q233" t="s">
        <v>8308</v>
      </c>
      <c r="R233" t="s">
        <v>8312</v>
      </c>
      <c r="S233" s="12">
        <f t="shared" si="14"/>
        <v>42341.958923611113</v>
      </c>
      <c r="T233" s="14">
        <v>42341</v>
      </c>
      <c r="U233" s="12">
        <f t="shared" si="15"/>
        <v>42371.625590277778</v>
      </c>
    </row>
    <row r="234" spans="1:21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>
        <f t="shared" si="13"/>
        <v>15.714285714285714</v>
      </c>
      <c r="Q234" t="s">
        <v>8308</v>
      </c>
      <c r="R234" t="s">
        <v>8312</v>
      </c>
      <c r="S234" s="12">
        <f t="shared" si="14"/>
        <v>42032.82576388889</v>
      </c>
      <c r="T234" s="14">
        <v>42032</v>
      </c>
      <c r="U234" s="12">
        <f t="shared" si="15"/>
        <v>42062.492430555554</v>
      </c>
    </row>
    <row r="235" spans="1:21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>
        <f t="shared" si="13"/>
        <v>0</v>
      </c>
      <c r="Q235" t="s">
        <v>8308</v>
      </c>
      <c r="R235" t="s">
        <v>8312</v>
      </c>
      <c r="S235" s="12">
        <f t="shared" si="14"/>
        <v>42612.911712962959</v>
      </c>
      <c r="T235" s="14">
        <v>42612</v>
      </c>
      <c r="U235" s="12">
        <f t="shared" si="15"/>
        <v>42642.578379629624</v>
      </c>
    </row>
    <row r="236" spans="1:21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4">
        <v>42136</v>
      </c>
      <c r="U236" s="12">
        <f t="shared" si="15"/>
        <v>42175.70207175926</v>
      </c>
    </row>
    <row r="237" spans="1:21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>
        <f t="shared" si="13"/>
        <v>0</v>
      </c>
      <c r="Q237" t="s">
        <v>8308</v>
      </c>
      <c r="R237" t="s">
        <v>8312</v>
      </c>
      <c r="S237" s="12">
        <f t="shared" si="14"/>
        <v>42164.908530092594</v>
      </c>
      <c r="T237" s="14">
        <v>42164</v>
      </c>
      <c r="U237" s="12">
        <f t="shared" si="15"/>
        <v>42194.575196759259</v>
      </c>
    </row>
    <row r="238" spans="1:21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>
        <f t="shared" si="13"/>
        <v>0</v>
      </c>
      <c r="Q238" t="s">
        <v>8308</v>
      </c>
      <c r="R238" t="s">
        <v>8312</v>
      </c>
      <c r="S238" s="12">
        <f t="shared" si="14"/>
        <v>42321.08447916666</v>
      </c>
      <c r="T238" s="14">
        <v>42321</v>
      </c>
      <c r="U238" s="12">
        <f t="shared" si="15"/>
        <v>42373.666666666664</v>
      </c>
    </row>
    <row r="239" spans="1:2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4">
        <v>42377</v>
      </c>
      <c r="U239" s="12">
        <f t="shared" si="15"/>
        <v>42437.243854166663</v>
      </c>
    </row>
    <row r="240" spans="1:21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>
        <f t="shared" si="13"/>
        <v>0</v>
      </c>
      <c r="Q240" t="s">
        <v>8308</v>
      </c>
      <c r="R240" t="s">
        <v>8312</v>
      </c>
      <c r="S240" s="12">
        <f t="shared" si="14"/>
        <v>42713.962499999994</v>
      </c>
      <c r="T240" s="14">
        <v>42713</v>
      </c>
      <c r="U240" s="12">
        <f t="shared" si="15"/>
        <v>42734.041666666664</v>
      </c>
    </row>
    <row r="241" spans="1:21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4">
        <v>42297</v>
      </c>
      <c r="U241" s="12">
        <f t="shared" si="15"/>
        <v>42316.166666666664</v>
      </c>
    </row>
    <row r="242" spans="1:21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>
        <f t="shared" si="13"/>
        <v>117.84759124087591</v>
      </c>
      <c r="Q242" t="s">
        <v>8308</v>
      </c>
      <c r="R242" t="s">
        <v>8313</v>
      </c>
      <c r="S242" s="12">
        <f t="shared" si="14"/>
        <v>41354.708460648151</v>
      </c>
      <c r="T242" s="14">
        <v>41354</v>
      </c>
      <c r="U242" s="12">
        <f t="shared" si="15"/>
        <v>41399.375127314815</v>
      </c>
    </row>
    <row r="243" spans="1:21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>
        <f t="shared" si="13"/>
        <v>109.04255319148936</v>
      </c>
      <c r="Q243" t="s">
        <v>8308</v>
      </c>
      <c r="R243" t="s">
        <v>8313</v>
      </c>
      <c r="S243" s="12">
        <f t="shared" si="14"/>
        <v>41949.697962962964</v>
      </c>
      <c r="T243" s="14">
        <v>41949</v>
      </c>
      <c r="U243" s="12">
        <f t="shared" si="15"/>
        <v>41994.364629629628</v>
      </c>
    </row>
    <row r="244" spans="1:21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>
        <f t="shared" si="13"/>
        <v>73.019801980198025</v>
      </c>
      <c r="Q244" t="s">
        <v>8308</v>
      </c>
      <c r="R244" t="s">
        <v>8313</v>
      </c>
      <c r="S244" s="12">
        <f t="shared" si="14"/>
        <v>40862.492939814816</v>
      </c>
      <c r="T244" s="14">
        <v>40862</v>
      </c>
      <c r="U244" s="12">
        <f t="shared" si="15"/>
        <v>40897.15960648148</v>
      </c>
    </row>
    <row r="245" spans="1:21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>
        <f t="shared" si="13"/>
        <v>78.195121951219505</v>
      </c>
      <c r="Q245" t="s">
        <v>8308</v>
      </c>
      <c r="R245" t="s">
        <v>8313</v>
      </c>
      <c r="S245" s="12">
        <f t="shared" si="14"/>
        <v>41662.047500000001</v>
      </c>
      <c r="T245" s="14">
        <v>41662</v>
      </c>
      <c r="U245" s="12">
        <f t="shared" si="15"/>
        <v>41691.714166666665</v>
      </c>
    </row>
    <row r="246" spans="1:21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>
        <f t="shared" si="13"/>
        <v>47.398809523809526</v>
      </c>
      <c r="Q246" t="s">
        <v>8308</v>
      </c>
      <c r="R246" t="s">
        <v>8313</v>
      </c>
      <c r="S246" s="12">
        <f t="shared" si="14"/>
        <v>40213.323599537034</v>
      </c>
      <c r="T246" s="14">
        <v>40213</v>
      </c>
      <c r="U246" s="12">
        <f t="shared" si="15"/>
        <v>40252.962499999994</v>
      </c>
    </row>
    <row r="247" spans="1:21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>
        <f t="shared" si="13"/>
        <v>54.020833333333336</v>
      </c>
      <c r="Q247" t="s">
        <v>8308</v>
      </c>
      <c r="R247" t="s">
        <v>8313</v>
      </c>
      <c r="S247" s="12">
        <f t="shared" si="14"/>
        <v>41107.053067129629</v>
      </c>
      <c r="T247" s="14">
        <v>41107</v>
      </c>
      <c r="U247" s="12">
        <f t="shared" si="15"/>
        <v>41136.719733796293</v>
      </c>
    </row>
    <row r="248" spans="1:21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>
        <f t="shared" si="13"/>
        <v>68.488789237668158</v>
      </c>
      <c r="Q248" t="s">
        <v>8308</v>
      </c>
      <c r="R248" t="s">
        <v>8313</v>
      </c>
      <c r="S248" s="12">
        <f t="shared" si="14"/>
        <v>40480.363483796296</v>
      </c>
      <c r="T248" s="14">
        <v>40480</v>
      </c>
      <c r="U248" s="12">
        <f t="shared" si="15"/>
        <v>40530.071817129625</v>
      </c>
    </row>
    <row r="249" spans="1:21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>
        <f t="shared" si="13"/>
        <v>108.14516129032258</v>
      </c>
      <c r="Q249" t="s">
        <v>8308</v>
      </c>
      <c r="R249" t="s">
        <v>8313</v>
      </c>
      <c r="S249" s="12">
        <f t="shared" si="14"/>
        <v>40430.604328703703</v>
      </c>
      <c r="T249" s="14">
        <v>40430</v>
      </c>
      <c r="U249" s="12">
        <f t="shared" si="15"/>
        <v>40466.818749999999</v>
      </c>
    </row>
    <row r="250" spans="1:21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>
        <f t="shared" si="13"/>
        <v>589.95205479452056</v>
      </c>
      <c r="Q250" t="s">
        <v>8308</v>
      </c>
      <c r="R250" t="s">
        <v>8313</v>
      </c>
      <c r="S250" s="12">
        <f t="shared" si="14"/>
        <v>40870.774409722224</v>
      </c>
      <c r="T250" s="14">
        <v>40870</v>
      </c>
      <c r="U250" s="12">
        <f t="shared" si="15"/>
        <v>40915.441076388888</v>
      </c>
    </row>
    <row r="251" spans="1:21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>
        <f t="shared" si="13"/>
        <v>48.051063829787232</v>
      </c>
      <c r="Q251" t="s">
        <v>8308</v>
      </c>
      <c r="R251" t="s">
        <v>8313</v>
      </c>
      <c r="S251" s="12">
        <f t="shared" si="14"/>
        <v>40332.923842592594</v>
      </c>
      <c r="T251" s="14">
        <v>40332</v>
      </c>
      <c r="U251" s="12">
        <f t="shared" si="15"/>
        <v>40412.402777777774</v>
      </c>
    </row>
    <row r="252" spans="1:21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>
        <f t="shared" si="13"/>
        <v>72.482837528604122</v>
      </c>
      <c r="Q252" t="s">
        <v>8308</v>
      </c>
      <c r="R252" t="s">
        <v>8313</v>
      </c>
      <c r="S252" s="12">
        <f t="shared" si="14"/>
        <v>41401.565868055557</v>
      </c>
      <c r="T252" s="14">
        <v>41401</v>
      </c>
      <c r="U252" s="12">
        <f t="shared" si="15"/>
        <v>41431.232534722221</v>
      </c>
    </row>
    <row r="253" spans="1:21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>
        <f t="shared" si="13"/>
        <v>57.077922077922075</v>
      </c>
      <c r="Q253" t="s">
        <v>8308</v>
      </c>
      <c r="R253" t="s">
        <v>8313</v>
      </c>
      <c r="S253" s="12">
        <f t="shared" si="14"/>
        <v>41013.787569444445</v>
      </c>
      <c r="T253" s="14">
        <v>41013</v>
      </c>
      <c r="U253" s="12">
        <f t="shared" si="15"/>
        <v>41045.458333333328</v>
      </c>
    </row>
    <row r="254" spans="1:21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>
        <f t="shared" si="13"/>
        <v>85.444444444444443</v>
      </c>
      <c r="Q254" t="s">
        <v>8308</v>
      </c>
      <c r="R254" t="s">
        <v>8313</v>
      </c>
      <c r="S254" s="12">
        <f t="shared" si="14"/>
        <v>40266.662708333337</v>
      </c>
      <c r="T254" s="14">
        <v>40266</v>
      </c>
      <c r="U254" s="12">
        <f t="shared" si="15"/>
        <v>40329.832638888889</v>
      </c>
    </row>
    <row r="255" spans="1:21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>
        <f t="shared" si="13"/>
        <v>215.85714285714286</v>
      </c>
      <c r="Q255" t="s">
        <v>8308</v>
      </c>
      <c r="R255" t="s">
        <v>8313</v>
      </c>
      <c r="S255" s="12">
        <f t="shared" si="14"/>
        <v>40924.650868055556</v>
      </c>
      <c r="T255" s="14">
        <v>40924</v>
      </c>
      <c r="U255" s="12">
        <f t="shared" si="15"/>
        <v>40954.31753472222</v>
      </c>
    </row>
    <row r="256" spans="1:21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>
        <f t="shared" si="13"/>
        <v>89.38643312101911</v>
      </c>
      <c r="Q256" t="s">
        <v>8308</v>
      </c>
      <c r="R256" t="s">
        <v>8313</v>
      </c>
      <c r="S256" s="12">
        <f t="shared" si="14"/>
        <v>42263.952662037031</v>
      </c>
      <c r="T256" s="14">
        <v>42263</v>
      </c>
      <c r="U256" s="12">
        <f t="shared" si="15"/>
        <v>42293.749999999993</v>
      </c>
    </row>
    <row r="257" spans="1:21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>
        <f t="shared" si="13"/>
        <v>45.418404255319146</v>
      </c>
      <c r="Q257" t="s">
        <v>8308</v>
      </c>
      <c r="R257" t="s">
        <v>8313</v>
      </c>
      <c r="S257" s="12">
        <f t="shared" si="14"/>
        <v>40588.526412037041</v>
      </c>
      <c r="T257" s="14">
        <v>40588</v>
      </c>
      <c r="U257" s="12">
        <f t="shared" si="15"/>
        <v>40618.151412037034</v>
      </c>
    </row>
    <row r="258" spans="1:21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>
        <f t="shared" si="13"/>
        <v>65.756363636363631</v>
      </c>
      <c r="Q258" t="s">
        <v>8308</v>
      </c>
      <c r="R258" t="s">
        <v>8313</v>
      </c>
      <c r="S258" s="12">
        <f t="shared" si="14"/>
        <v>41319.769293981481</v>
      </c>
      <c r="T258" s="14">
        <v>41319</v>
      </c>
      <c r="U258" s="12">
        <f t="shared" si="15"/>
        <v>41349.435960648145</v>
      </c>
    </row>
    <row r="259" spans="1:21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>
        <f t="shared" ref="P259:P322" si="17">IF(L259,E259/L259,0)</f>
        <v>66.70405357142856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4">
        <v>42479</v>
      </c>
      <c r="U259" s="12">
        <f t="shared" ref="U259:U322" si="19">(((I259/60)/60)/24)+DATE(1970,1,1)+(-8/24)</f>
        <v>42509.293541666666</v>
      </c>
    </row>
    <row r="260" spans="1:21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>
        <f t="shared" si="17"/>
        <v>83.345930232558146</v>
      </c>
      <c r="Q260" t="s">
        <v>8308</v>
      </c>
      <c r="R260" t="s">
        <v>8313</v>
      </c>
      <c r="S260" s="12">
        <f t="shared" si="18"/>
        <v>40682.051689814813</v>
      </c>
      <c r="T260" s="14">
        <v>40682</v>
      </c>
      <c r="U260" s="12">
        <f t="shared" si="19"/>
        <v>40711.718356481477</v>
      </c>
    </row>
    <row r="261" spans="1:21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>
        <f t="shared" si="17"/>
        <v>105.04609341825902</v>
      </c>
      <c r="Q261" t="s">
        <v>8308</v>
      </c>
      <c r="R261" t="s">
        <v>8313</v>
      </c>
      <c r="S261" s="12">
        <f t="shared" si="18"/>
        <v>42072.738067129627</v>
      </c>
      <c r="T261" s="14">
        <v>42072</v>
      </c>
      <c r="U261" s="12">
        <f t="shared" si="19"/>
        <v>42102.404733796291</v>
      </c>
    </row>
    <row r="262" spans="1:21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>
        <f t="shared" si="17"/>
        <v>120.90909090909091</v>
      </c>
      <c r="Q262" t="s">
        <v>8308</v>
      </c>
      <c r="R262" t="s">
        <v>8313</v>
      </c>
      <c r="S262" s="12">
        <f t="shared" si="18"/>
        <v>40330.755543981482</v>
      </c>
      <c r="T262" s="14">
        <v>40330</v>
      </c>
      <c r="U262" s="12">
        <f t="shared" si="19"/>
        <v>40376.082638888889</v>
      </c>
    </row>
    <row r="263" spans="1:21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>
        <f t="shared" si="17"/>
        <v>97.63636363636364</v>
      </c>
      <c r="Q263" t="s">
        <v>8308</v>
      </c>
      <c r="R263" t="s">
        <v>8313</v>
      </c>
      <c r="S263" s="12">
        <f t="shared" si="18"/>
        <v>41017.885462962964</v>
      </c>
      <c r="T263" s="14">
        <v>41017</v>
      </c>
      <c r="U263" s="12">
        <f t="shared" si="19"/>
        <v>41067.288194444445</v>
      </c>
    </row>
    <row r="264" spans="1:21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>
        <f t="shared" si="17"/>
        <v>41.379310344827587</v>
      </c>
      <c r="Q264" t="s">
        <v>8308</v>
      </c>
      <c r="R264" t="s">
        <v>8313</v>
      </c>
      <c r="S264" s="12">
        <f t="shared" si="18"/>
        <v>40555.24800925926</v>
      </c>
      <c r="T264" s="14">
        <v>40555</v>
      </c>
      <c r="U264" s="12">
        <f t="shared" si="19"/>
        <v>40599.914675925924</v>
      </c>
    </row>
    <row r="265" spans="1:21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>
        <f t="shared" si="17"/>
        <v>30.654485981308412</v>
      </c>
      <c r="Q265" t="s">
        <v>8308</v>
      </c>
      <c r="R265" t="s">
        <v>8313</v>
      </c>
      <c r="S265" s="12">
        <f t="shared" si="18"/>
        <v>41149.954791666663</v>
      </c>
      <c r="T265" s="14">
        <v>41149</v>
      </c>
      <c r="U265" s="12">
        <f t="shared" si="19"/>
        <v>41179.621458333328</v>
      </c>
    </row>
    <row r="266" spans="1:21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>
        <f t="shared" si="17"/>
        <v>64.945054945054949</v>
      </c>
      <c r="Q266" t="s">
        <v>8308</v>
      </c>
      <c r="R266" t="s">
        <v>8313</v>
      </c>
      <c r="S266" s="12">
        <f t="shared" si="18"/>
        <v>41010.620312500003</v>
      </c>
      <c r="T266" s="14">
        <v>41010</v>
      </c>
      <c r="U266" s="12">
        <f t="shared" si="19"/>
        <v>41040.286979166667</v>
      </c>
    </row>
    <row r="267" spans="1:21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>
        <f t="shared" si="17"/>
        <v>95.775862068965523</v>
      </c>
      <c r="Q267" t="s">
        <v>8308</v>
      </c>
      <c r="R267" t="s">
        <v>8313</v>
      </c>
      <c r="S267" s="12">
        <f t="shared" si="18"/>
        <v>40267.245717592588</v>
      </c>
      <c r="T267" s="14">
        <v>40267</v>
      </c>
      <c r="U267" s="12">
        <f t="shared" si="19"/>
        <v>40308.511111111111</v>
      </c>
    </row>
    <row r="268" spans="1:21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>
        <f t="shared" si="17"/>
        <v>40.416666666666664</v>
      </c>
      <c r="Q268" t="s">
        <v>8308</v>
      </c>
      <c r="R268" t="s">
        <v>8313</v>
      </c>
      <c r="S268" s="12">
        <f t="shared" si="18"/>
        <v>40205.174849537041</v>
      </c>
      <c r="T268" s="14">
        <v>40205</v>
      </c>
      <c r="U268" s="12">
        <f t="shared" si="19"/>
        <v>40290.82708333333</v>
      </c>
    </row>
    <row r="269" spans="1:21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>
        <f t="shared" si="17"/>
        <v>78.578424242424248</v>
      </c>
      <c r="Q269" t="s">
        <v>8308</v>
      </c>
      <c r="R269" t="s">
        <v>8313</v>
      </c>
      <c r="S269" s="12">
        <f t="shared" si="18"/>
        <v>41785.452534722222</v>
      </c>
      <c r="T269" s="14">
        <v>41785</v>
      </c>
      <c r="U269" s="12">
        <f t="shared" si="19"/>
        <v>41815.119201388887</v>
      </c>
    </row>
    <row r="270" spans="1:21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>
        <f t="shared" si="17"/>
        <v>50.18018018018018</v>
      </c>
      <c r="Q270" t="s">
        <v>8308</v>
      </c>
      <c r="R270" t="s">
        <v>8313</v>
      </c>
      <c r="S270" s="12">
        <f t="shared" si="18"/>
        <v>40809.15252314815</v>
      </c>
      <c r="T270" s="14">
        <v>40809</v>
      </c>
      <c r="U270" s="12">
        <f t="shared" si="19"/>
        <v>40853.860856481479</v>
      </c>
    </row>
    <row r="271" spans="1:21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>
        <f t="shared" si="17"/>
        <v>92.251735588972423</v>
      </c>
      <c r="Q271" t="s">
        <v>8308</v>
      </c>
      <c r="R271" t="s">
        <v>8313</v>
      </c>
      <c r="S271" s="12">
        <f t="shared" si="18"/>
        <v>42758.197013888886</v>
      </c>
      <c r="T271" s="14">
        <v>42758</v>
      </c>
      <c r="U271" s="12">
        <f t="shared" si="19"/>
        <v>42787.863680555551</v>
      </c>
    </row>
    <row r="272" spans="1:21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>
        <f t="shared" si="17"/>
        <v>57.540983606557376</v>
      </c>
      <c r="Q272" t="s">
        <v>8308</v>
      </c>
      <c r="R272" t="s">
        <v>8313</v>
      </c>
      <c r="S272" s="12">
        <f t="shared" si="18"/>
        <v>40637.866550925923</v>
      </c>
      <c r="T272" s="14">
        <v>40637</v>
      </c>
      <c r="U272" s="12">
        <f t="shared" si="19"/>
        <v>40687.833333333328</v>
      </c>
    </row>
    <row r="273" spans="1:21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>
        <f t="shared" si="17"/>
        <v>109.42160278745645</v>
      </c>
      <c r="Q273" t="s">
        <v>8308</v>
      </c>
      <c r="R273" t="s">
        <v>8313</v>
      </c>
      <c r="S273" s="12">
        <f t="shared" si="18"/>
        <v>41612.10024305556</v>
      </c>
      <c r="T273" s="14">
        <v>41612</v>
      </c>
      <c r="U273" s="12">
        <f t="shared" si="19"/>
        <v>41641</v>
      </c>
    </row>
    <row r="274" spans="1:21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>
        <f t="shared" si="17"/>
        <v>81.892461538461546</v>
      </c>
      <c r="Q274" t="s">
        <v>8308</v>
      </c>
      <c r="R274" t="s">
        <v>8313</v>
      </c>
      <c r="S274" s="12">
        <f t="shared" si="18"/>
        <v>40235.900358796294</v>
      </c>
      <c r="T274" s="14">
        <v>40235</v>
      </c>
      <c r="U274" s="12">
        <f t="shared" si="19"/>
        <v>40296.450694444444</v>
      </c>
    </row>
    <row r="275" spans="1:21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>
        <f t="shared" si="17"/>
        <v>45.667711864406776</v>
      </c>
      <c r="Q275" t="s">
        <v>8308</v>
      </c>
      <c r="R275" t="s">
        <v>8313</v>
      </c>
      <c r="S275" s="12">
        <f t="shared" si="18"/>
        <v>40697.498449074075</v>
      </c>
      <c r="T275" s="14">
        <v>40697</v>
      </c>
      <c r="U275" s="12">
        <f t="shared" si="19"/>
        <v>40727.16511574074</v>
      </c>
    </row>
    <row r="276" spans="1:21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>
        <f t="shared" si="17"/>
        <v>55.221238938053098</v>
      </c>
      <c r="Q276" t="s">
        <v>8308</v>
      </c>
      <c r="R276" t="s">
        <v>8313</v>
      </c>
      <c r="S276" s="12">
        <f t="shared" si="18"/>
        <v>40969.912372685183</v>
      </c>
      <c r="T276" s="14">
        <v>40969</v>
      </c>
      <c r="U276" s="12">
        <f t="shared" si="19"/>
        <v>41003.957638888889</v>
      </c>
    </row>
    <row r="277" spans="1:21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>
        <f t="shared" si="17"/>
        <v>65.298192771084331</v>
      </c>
      <c r="Q277" t="s">
        <v>8308</v>
      </c>
      <c r="R277" t="s">
        <v>8313</v>
      </c>
      <c r="S277" s="12">
        <f t="shared" si="18"/>
        <v>41193.032013888893</v>
      </c>
      <c r="T277" s="14">
        <v>41193</v>
      </c>
      <c r="U277" s="12">
        <f t="shared" si="19"/>
        <v>41222.740347222221</v>
      </c>
    </row>
    <row r="278" spans="1:21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>
        <f t="shared" si="17"/>
        <v>95.225806451612897</v>
      </c>
      <c r="Q278" t="s">
        <v>8308</v>
      </c>
      <c r="R278" t="s">
        <v>8313</v>
      </c>
      <c r="S278" s="12">
        <f t="shared" si="18"/>
        <v>40967.081874999996</v>
      </c>
      <c r="T278" s="14">
        <v>40967</v>
      </c>
      <c r="U278" s="12">
        <f t="shared" si="19"/>
        <v>41026.706874999996</v>
      </c>
    </row>
    <row r="279" spans="1:21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>
        <f t="shared" si="17"/>
        <v>75.444794952681391</v>
      </c>
      <c r="Q279" t="s">
        <v>8308</v>
      </c>
      <c r="R279" t="s">
        <v>8313</v>
      </c>
      <c r="S279" s="12">
        <f t="shared" si="18"/>
        <v>42117.891423611116</v>
      </c>
      <c r="T279" s="14">
        <v>42117</v>
      </c>
      <c r="U279" s="12">
        <f t="shared" si="19"/>
        <v>42147.55809027778</v>
      </c>
    </row>
    <row r="280" spans="1:21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>
        <f t="shared" si="17"/>
        <v>97.816867469879512</v>
      </c>
      <c r="Q280" t="s">
        <v>8308</v>
      </c>
      <c r="R280" t="s">
        <v>8313</v>
      </c>
      <c r="S280" s="12">
        <f t="shared" si="18"/>
        <v>41164.040960648148</v>
      </c>
      <c r="T280" s="14">
        <v>41164</v>
      </c>
      <c r="U280" s="12">
        <f t="shared" si="19"/>
        <v>41193.707627314812</v>
      </c>
    </row>
    <row r="281" spans="1:21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>
        <f t="shared" si="17"/>
        <v>87.685606557377056</v>
      </c>
      <c r="Q281" t="s">
        <v>8308</v>
      </c>
      <c r="R281" t="s">
        <v>8313</v>
      </c>
      <c r="S281" s="12">
        <f t="shared" si="18"/>
        <v>42759.244166666671</v>
      </c>
      <c r="T281" s="14">
        <v>42759</v>
      </c>
      <c r="U281" s="12">
        <f t="shared" si="19"/>
        <v>42792.750694444439</v>
      </c>
    </row>
    <row r="282" spans="1:21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>
        <f t="shared" si="17"/>
        <v>54.748948106591868</v>
      </c>
      <c r="Q282" t="s">
        <v>8308</v>
      </c>
      <c r="R282" t="s">
        <v>8313</v>
      </c>
      <c r="S282" s="12">
        <f t="shared" si="18"/>
        <v>41744.590682870366</v>
      </c>
      <c r="T282" s="14">
        <v>41744</v>
      </c>
      <c r="U282" s="12">
        <f t="shared" si="19"/>
        <v>41789.257349537031</v>
      </c>
    </row>
    <row r="283" spans="1:21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>
        <f t="shared" si="17"/>
        <v>83.953417721518989</v>
      </c>
      <c r="Q283" t="s">
        <v>8308</v>
      </c>
      <c r="R283" t="s">
        <v>8313</v>
      </c>
      <c r="S283" s="12">
        <f t="shared" si="18"/>
        <v>39950.163344907407</v>
      </c>
      <c r="T283" s="14">
        <v>39950</v>
      </c>
      <c r="U283" s="12">
        <f t="shared" si="19"/>
        <v>40035.476388888885</v>
      </c>
    </row>
    <row r="284" spans="1:21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>
        <f t="shared" si="17"/>
        <v>254.38547486033519</v>
      </c>
      <c r="Q284" t="s">
        <v>8308</v>
      </c>
      <c r="R284" t="s">
        <v>8313</v>
      </c>
      <c r="S284" s="12">
        <f t="shared" si="18"/>
        <v>40194.920046296298</v>
      </c>
      <c r="T284" s="14">
        <v>40194</v>
      </c>
      <c r="U284" s="12">
        <f t="shared" si="19"/>
        <v>40231.583333333328</v>
      </c>
    </row>
    <row r="285" spans="1:21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>
        <f t="shared" si="17"/>
        <v>101.8269801980198</v>
      </c>
      <c r="Q285" t="s">
        <v>8308</v>
      </c>
      <c r="R285" t="s">
        <v>8313</v>
      </c>
      <c r="S285" s="12">
        <f t="shared" si="18"/>
        <v>40675.71</v>
      </c>
      <c r="T285" s="14">
        <v>40675</v>
      </c>
      <c r="U285" s="12">
        <f t="shared" si="19"/>
        <v>40694.874305555553</v>
      </c>
    </row>
    <row r="286" spans="1:21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>
        <f t="shared" si="17"/>
        <v>55.066394736842106</v>
      </c>
      <c r="Q286" t="s">
        <v>8308</v>
      </c>
      <c r="R286" t="s">
        <v>8313</v>
      </c>
      <c r="S286" s="12">
        <f t="shared" si="18"/>
        <v>40904.738194444442</v>
      </c>
      <c r="T286" s="14">
        <v>40904</v>
      </c>
      <c r="U286" s="12">
        <f t="shared" si="19"/>
        <v>40929.404861111107</v>
      </c>
    </row>
    <row r="287" spans="1:21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>
        <f t="shared" si="17"/>
        <v>56.901438721136763</v>
      </c>
      <c r="Q287" t="s">
        <v>8308</v>
      </c>
      <c r="R287" t="s">
        <v>8313</v>
      </c>
      <c r="S287" s="12">
        <f t="shared" si="18"/>
        <v>41506.756111111114</v>
      </c>
      <c r="T287" s="14">
        <v>41506</v>
      </c>
      <c r="U287" s="12">
        <f t="shared" si="19"/>
        <v>41536.422777777778</v>
      </c>
    </row>
    <row r="288" spans="1:21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>
        <f t="shared" si="17"/>
        <v>121.28148148148148</v>
      </c>
      <c r="Q288" t="s">
        <v>8308</v>
      </c>
      <c r="R288" t="s">
        <v>8313</v>
      </c>
      <c r="S288" s="12">
        <f t="shared" si="18"/>
        <v>41313.816249999996</v>
      </c>
      <c r="T288" s="14">
        <v>41313</v>
      </c>
      <c r="U288" s="12">
        <f t="shared" si="19"/>
        <v>41358.441249999996</v>
      </c>
    </row>
    <row r="289" spans="1:21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>
        <f t="shared" si="17"/>
        <v>91.189655172413794</v>
      </c>
      <c r="Q289" t="s">
        <v>8308</v>
      </c>
      <c r="R289" t="s">
        <v>8313</v>
      </c>
      <c r="S289" s="12">
        <f t="shared" si="18"/>
        <v>41184.277986111112</v>
      </c>
      <c r="T289" s="14">
        <v>41184</v>
      </c>
      <c r="U289" s="12">
        <f t="shared" si="19"/>
        <v>41214.833333333328</v>
      </c>
    </row>
    <row r="290" spans="1:21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>
        <f t="shared" si="17"/>
        <v>115.44812080536913</v>
      </c>
      <c r="Q290" t="s">
        <v>8308</v>
      </c>
      <c r="R290" t="s">
        <v>8313</v>
      </c>
      <c r="S290" s="12">
        <f t="shared" si="18"/>
        <v>41051.168900462959</v>
      </c>
      <c r="T290" s="14">
        <v>41051</v>
      </c>
      <c r="U290" s="12">
        <f t="shared" si="19"/>
        <v>41085.835567129623</v>
      </c>
    </row>
    <row r="291" spans="1:21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>
        <f t="shared" si="17"/>
        <v>67.771551724137936</v>
      </c>
      <c r="Q291" t="s">
        <v>8308</v>
      </c>
      <c r="R291" t="s">
        <v>8313</v>
      </c>
      <c r="S291" s="12">
        <f t="shared" si="18"/>
        <v>41550.456412037034</v>
      </c>
      <c r="T291" s="14">
        <v>41550</v>
      </c>
      <c r="U291" s="12">
        <f t="shared" si="19"/>
        <v>41580.123078703698</v>
      </c>
    </row>
    <row r="292" spans="1:21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>
        <f t="shared" si="17"/>
        <v>28.576190476190476</v>
      </c>
      <c r="Q292" t="s">
        <v>8308</v>
      </c>
      <c r="R292" t="s">
        <v>8313</v>
      </c>
      <c r="S292" s="12">
        <f t="shared" si="18"/>
        <v>40526.36917824074</v>
      </c>
      <c r="T292" s="14">
        <v>40526</v>
      </c>
      <c r="U292" s="12">
        <f t="shared" si="19"/>
        <v>40575.999305555553</v>
      </c>
    </row>
    <row r="293" spans="1:21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>
        <f t="shared" si="17"/>
        <v>46.8828125</v>
      </c>
      <c r="Q293" t="s">
        <v>8308</v>
      </c>
      <c r="R293" t="s">
        <v>8313</v>
      </c>
      <c r="S293" s="12">
        <f t="shared" si="18"/>
        <v>41376.769050925926</v>
      </c>
      <c r="T293" s="14">
        <v>41376</v>
      </c>
      <c r="U293" s="12">
        <f t="shared" si="19"/>
        <v>41394.667361111111</v>
      </c>
    </row>
    <row r="294" spans="1:21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>
        <f t="shared" si="17"/>
        <v>154.42231237322514</v>
      </c>
      <c r="Q294" t="s">
        <v>8308</v>
      </c>
      <c r="R294" t="s">
        <v>8313</v>
      </c>
      <c r="S294" s="12">
        <f t="shared" si="18"/>
        <v>40812.803229166668</v>
      </c>
      <c r="T294" s="14">
        <v>40812</v>
      </c>
      <c r="U294" s="12">
        <f t="shared" si="19"/>
        <v>40844.832638888889</v>
      </c>
    </row>
    <row r="295" spans="1:21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>
        <f t="shared" si="17"/>
        <v>201.22137404580153</v>
      </c>
      <c r="Q295" t="s">
        <v>8308</v>
      </c>
      <c r="R295" t="s">
        <v>8313</v>
      </c>
      <c r="S295" s="12">
        <f t="shared" si="18"/>
        <v>41719.667986111112</v>
      </c>
      <c r="T295" s="14">
        <v>41719</v>
      </c>
      <c r="U295" s="12">
        <f t="shared" si="19"/>
        <v>41749.334652777776</v>
      </c>
    </row>
    <row r="296" spans="1:21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4">
        <v>40343</v>
      </c>
      <c r="U296" s="12">
        <f t="shared" si="19"/>
        <v>40378.333333333328</v>
      </c>
    </row>
    <row r="297" spans="1:21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>
        <f t="shared" si="17"/>
        <v>100.08204511278196</v>
      </c>
      <c r="Q297" t="s">
        <v>8308</v>
      </c>
      <c r="R297" t="s">
        <v>8313</v>
      </c>
      <c r="S297" s="12">
        <f t="shared" si="18"/>
        <v>41519.004733796297</v>
      </c>
      <c r="T297" s="14">
        <v>41519</v>
      </c>
      <c r="U297" s="12">
        <f t="shared" si="19"/>
        <v>41578.666666666664</v>
      </c>
    </row>
    <row r="298" spans="1:21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>
        <f t="shared" si="17"/>
        <v>230.08953488372092</v>
      </c>
      <c r="Q298" t="s">
        <v>8308</v>
      </c>
      <c r="R298" t="s">
        <v>8313</v>
      </c>
      <c r="S298" s="12">
        <f t="shared" si="18"/>
        <v>41134.475497685184</v>
      </c>
      <c r="T298" s="14">
        <v>41134</v>
      </c>
      <c r="U298" s="12">
        <f t="shared" si="19"/>
        <v>41159.142164351848</v>
      </c>
    </row>
    <row r="299" spans="1:21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>
        <f t="shared" si="17"/>
        <v>141.74647887323943</v>
      </c>
      <c r="Q299" t="s">
        <v>8308</v>
      </c>
      <c r="R299" t="s">
        <v>8313</v>
      </c>
      <c r="S299" s="12">
        <f t="shared" si="18"/>
        <v>42089.72802083334</v>
      </c>
      <c r="T299" s="14">
        <v>42089</v>
      </c>
      <c r="U299" s="12">
        <f t="shared" si="19"/>
        <v>42124.832638888889</v>
      </c>
    </row>
    <row r="300" spans="1:21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>
        <f t="shared" si="17"/>
        <v>56.344351395730705</v>
      </c>
      <c r="Q300" t="s">
        <v>8308</v>
      </c>
      <c r="R300" t="s">
        <v>8313</v>
      </c>
      <c r="S300" s="12">
        <f t="shared" si="18"/>
        <v>41709.463518518518</v>
      </c>
      <c r="T300" s="14">
        <v>41709</v>
      </c>
      <c r="U300" s="12">
        <f t="shared" si="19"/>
        <v>41768.541666666664</v>
      </c>
    </row>
    <row r="301" spans="1:21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>
        <f t="shared" si="17"/>
        <v>73.341188524590166</v>
      </c>
      <c r="Q301" t="s">
        <v>8308</v>
      </c>
      <c r="R301" t="s">
        <v>8313</v>
      </c>
      <c r="S301" s="12">
        <f t="shared" si="18"/>
        <v>40469.225231481483</v>
      </c>
      <c r="T301" s="14">
        <v>40469</v>
      </c>
      <c r="U301" s="12">
        <f t="shared" si="19"/>
        <v>40498.933564814812</v>
      </c>
    </row>
    <row r="302" spans="1:21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>
        <f t="shared" si="17"/>
        <v>85.337785234899329</v>
      </c>
      <c r="Q302" t="s">
        <v>8308</v>
      </c>
      <c r="R302" t="s">
        <v>8313</v>
      </c>
      <c r="S302" s="12">
        <f t="shared" si="18"/>
        <v>40626.959930555553</v>
      </c>
      <c r="T302" s="14">
        <v>40626</v>
      </c>
      <c r="U302" s="12">
        <f t="shared" si="19"/>
        <v>40657.626597222217</v>
      </c>
    </row>
    <row r="303" spans="1:21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>
        <f t="shared" si="17"/>
        <v>61.496215139442228</v>
      </c>
      <c r="Q303" t="s">
        <v>8308</v>
      </c>
      <c r="R303" t="s">
        <v>8313</v>
      </c>
      <c r="S303" s="12">
        <f t="shared" si="18"/>
        <v>41312.737673611111</v>
      </c>
      <c r="T303" s="14">
        <v>41312</v>
      </c>
      <c r="U303" s="12">
        <f t="shared" si="19"/>
        <v>41352.362673611111</v>
      </c>
    </row>
    <row r="304" spans="1:21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>
        <f t="shared" si="17"/>
        <v>93.018518518518519</v>
      </c>
      <c r="Q304" t="s">
        <v>8308</v>
      </c>
      <c r="R304" t="s">
        <v>8313</v>
      </c>
      <c r="S304" s="12">
        <f t="shared" si="18"/>
        <v>40933.856921296298</v>
      </c>
      <c r="T304" s="14">
        <v>40933</v>
      </c>
      <c r="U304" s="12">
        <f t="shared" si="19"/>
        <v>40963.523587962962</v>
      </c>
    </row>
    <row r="305" spans="1:21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>
        <f t="shared" si="17"/>
        <v>50.292682926829265</v>
      </c>
      <c r="Q305" t="s">
        <v>8308</v>
      </c>
      <c r="R305" t="s">
        <v>8313</v>
      </c>
      <c r="S305" s="12">
        <f t="shared" si="18"/>
        <v>41032.071134259262</v>
      </c>
      <c r="T305" s="14">
        <v>41032</v>
      </c>
      <c r="U305" s="12">
        <f t="shared" si="19"/>
        <v>41061.737800925926</v>
      </c>
    </row>
    <row r="306" spans="1:21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>
        <f t="shared" si="17"/>
        <v>106.43243243243244</v>
      </c>
      <c r="Q306" t="s">
        <v>8308</v>
      </c>
      <c r="R306" t="s">
        <v>8313</v>
      </c>
      <c r="S306" s="12">
        <f t="shared" si="18"/>
        <v>41114.094872685186</v>
      </c>
      <c r="T306" s="14">
        <v>41114</v>
      </c>
      <c r="U306" s="12">
        <f t="shared" si="19"/>
        <v>41152.75</v>
      </c>
    </row>
    <row r="307" spans="1:21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>
        <f t="shared" si="17"/>
        <v>51.719576719576722</v>
      </c>
      <c r="Q307" t="s">
        <v>8308</v>
      </c>
      <c r="R307" t="s">
        <v>8313</v>
      </c>
      <c r="S307" s="12">
        <f t="shared" si="18"/>
        <v>40948.630196759259</v>
      </c>
      <c r="T307" s="14">
        <v>40948</v>
      </c>
      <c r="U307" s="12">
        <f t="shared" si="19"/>
        <v>40978.296863425923</v>
      </c>
    </row>
    <row r="308" spans="1:21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>
        <f t="shared" si="17"/>
        <v>36.612499999999997</v>
      </c>
      <c r="Q308" t="s">
        <v>8308</v>
      </c>
      <c r="R308" t="s">
        <v>8313</v>
      </c>
      <c r="S308" s="12">
        <f t="shared" si="18"/>
        <v>41333.837187500001</v>
      </c>
      <c r="T308" s="14">
        <v>41333</v>
      </c>
      <c r="U308" s="12">
        <f t="shared" si="19"/>
        <v>41353.462187500001</v>
      </c>
    </row>
    <row r="309" spans="1:2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>
        <f t="shared" si="17"/>
        <v>42.517361111111114</v>
      </c>
      <c r="Q309" t="s">
        <v>8308</v>
      </c>
      <c r="R309" t="s">
        <v>8313</v>
      </c>
      <c r="S309" s="12">
        <f t="shared" si="18"/>
        <v>41282.944456018515</v>
      </c>
      <c r="T309" s="14">
        <v>41282</v>
      </c>
      <c r="U309" s="12">
        <f t="shared" si="19"/>
        <v>41312.611122685179</v>
      </c>
    </row>
    <row r="310" spans="1:21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>
        <f t="shared" si="17"/>
        <v>62.712871287128714</v>
      </c>
      <c r="Q310" t="s">
        <v>8308</v>
      </c>
      <c r="R310" t="s">
        <v>8313</v>
      </c>
      <c r="S310" s="12">
        <f t="shared" si="18"/>
        <v>40567.694560185184</v>
      </c>
      <c r="T310" s="14">
        <v>40567</v>
      </c>
      <c r="U310" s="12">
        <f t="shared" si="19"/>
        <v>40612.361226851848</v>
      </c>
    </row>
    <row r="311" spans="1:21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>
        <f t="shared" si="17"/>
        <v>89.957983193277315</v>
      </c>
      <c r="Q311" t="s">
        <v>8308</v>
      </c>
      <c r="R311" t="s">
        <v>8313</v>
      </c>
      <c r="S311" s="12">
        <f t="shared" si="18"/>
        <v>41134.751550925925</v>
      </c>
      <c r="T311" s="14">
        <v>41134</v>
      </c>
      <c r="U311" s="12">
        <f t="shared" si="19"/>
        <v>41155.418217592589</v>
      </c>
    </row>
    <row r="312" spans="1:21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>
        <f t="shared" si="17"/>
        <v>28.924722222222222</v>
      </c>
      <c r="Q312" t="s">
        <v>8308</v>
      </c>
      <c r="R312" t="s">
        <v>8313</v>
      </c>
      <c r="S312" s="12">
        <f t="shared" si="18"/>
        <v>40821.183136574073</v>
      </c>
      <c r="T312" s="14">
        <v>40821</v>
      </c>
      <c r="U312" s="12">
        <f t="shared" si="19"/>
        <v>40835.75</v>
      </c>
    </row>
    <row r="313" spans="1:21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>
        <f t="shared" si="17"/>
        <v>138.8022</v>
      </c>
      <c r="Q313" t="s">
        <v>8308</v>
      </c>
      <c r="R313" t="s">
        <v>8313</v>
      </c>
      <c r="S313" s="12">
        <f t="shared" si="18"/>
        <v>40868.219814814816</v>
      </c>
      <c r="T313" s="14">
        <v>40868</v>
      </c>
      <c r="U313" s="12">
        <f t="shared" si="19"/>
        <v>40908.999305555553</v>
      </c>
    </row>
    <row r="314" spans="1:21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>
        <f t="shared" si="17"/>
        <v>61.301369863013697</v>
      </c>
      <c r="Q314" t="s">
        <v>8308</v>
      </c>
      <c r="R314" t="s">
        <v>8313</v>
      </c>
      <c r="S314" s="12">
        <f t="shared" si="18"/>
        <v>41348.877685185187</v>
      </c>
      <c r="T314" s="14">
        <v>41348</v>
      </c>
      <c r="U314" s="12">
        <f t="shared" si="19"/>
        <v>41378.544351851851</v>
      </c>
    </row>
    <row r="315" spans="1:21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>
        <f t="shared" si="17"/>
        <v>80.202702702702709</v>
      </c>
      <c r="Q315" t="s">
        <v>8308</v>
      </c>
      <c r="R315" t="s">
        <v>8313</v>
      </c>
      <c r="S315" s="12">
        <f t="shared" si="18"/>
        <v>40357.227939814817</v>
      </c>
      <c r="T315" s="14">
        <v>40357</v>
      </c>
      <c r="U315" s="12">
        <f t="shared" si="19"/>
        <v>40401.332638888889</v>
      </c>
    </row>
    <row r="316" spans="1:21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>
        <f t="shared" si="17"/>
        <v>32.095833333333331</v>
      </c>
      <c r="Q316" t="s">
        <v>8308</v>
      </c>
      <c r="R316" t="s">
        <v>8313</v>
      </c>
      <c r="S316" s="12">
        <f t="shared" si="18"/>
        <v>41304.833194444444</v>
      </c>
      <c r="T316" s="14">
        <v>41304</v>
      </c>
      <c r="U316" s="12">
        <f t="shared" si="19"/>
        <v>41334.499861111108</v>
      </c>
    </row>
    <row r="317" spans="1:21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>
        <f t="shared" si="17"/>
        <v>200.88888888888889</v>
      </c>
      <c r="Q317" t="s">
        <v>8308</v>
      </c>
      <c r="R317" t="s">
        <v>8313</v>
      </c>
      <c r="S317" s="12">
        <f t="shared" si="18"/>
        <v>41113.77238425926</v>
      </c>
      <c r="T317" s="14">
        <v>41113</v>
      </c>
      <c r="U317" s="12">
        <f t="shared" si="19"/>
        <v>41143.439050925925</v>
      </c>
    </row>
    <row r="318" spans="1:21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>
        <f t="shared" si="17"/>
        <v>108.01265822784811</v>
      </c>
      <c r="Q318" t="s">
        <v>8308</v>
      </c>
      <c r="R318" t="s">
        <v>8313</v>
      </c>
      <c r="S318" s="12">
        <f t="shared" si="18"/>
        <v>41950.923576388886</v>
      </c>
      <c r="T318" s="14">
        <v>41950</v>
      </c>
      <c r="U318" s="12">
        <f t="shared" si="19"/>
        <v>41983.874305555553</v>
      </c>
    </row>
    <row r="319" spans="1:21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>
        <f t="shared" si="17"/>
        <v>95.699367088607602</v>
      </c>
      <c r="Q319" t="s">
        <v>8308</v>
      </c>
      <c r="R319" t="s">
        <v>8313</v>
      </c>
      <c r="S319" s="12">
        <f t="shared" si="18"/>
        <v>41589.676886574074</v>
      </c>
      <c r="T319" s="14">
        <v>41589</v>
      </c>
      <c r="U319" s="12">
        <f t="shared" si="19"/>
        <v>41619.343553240738</v>
      </c>
    </row>
    <row r="320" spans="1:21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>
        <f t="shared" si="17"/>
        <v>49.880281690140848</v>
      </c>
      <c r="Q320" t="s">
        <v>8308</v>
      </c>
      <c r="R320" t="s">
        <v>8313</v>
      </c>
      <c r="S320" s="12">
        <f t="shared" si="18"/>
        <v>41330.038784722223</v>
      </c>
      <c r="T320" s="14">
        <v>41330</v>
      </c>
      <c r="U320" s="12">
        <f t="shared" si="19"/>
        <v>41359.663784722223</v>
      </c>
    </row>
    <row r="321" spans="1:21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>
        <f t="shared" si="17"/>
        <v>110.47058823529412</v>
      </c>
      <c r="Q321" t="s">
        <v>8308</v>
      </c>
      <c r="R321" t="s">
        <v>8313</v>
      </c>
      <c r="S321" s="12">
        <f t="shared" si="18"/>
        <v>40123.83829861111</v>
      </c>
      <c r="T321" s="14">
        <v>40123</v>
      </c>
      <c r="U321" s="12">
        <f t="shared" si="19"/>
        <v>40210.999305555553</v>
      </c>
    </row>
    <row r="322" spans="1:21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>
        <f t="shared" si="17"/>
        <v>134.91139240506328</v>
      </c>
      <c r="Q322" t="s">
        <v>8308</v>
      </c>
      <c r="R322" t="s">
        <v>8313</v>
      </c>
      <c r="S322" s="12">
        <f t="shared" si="18"/>
        <v>42331.551307870366</v>
      </c>
      <c r="T322" s="14">
        <v>42331</v>
      </c>
      <c r="U322" s="12">
        <f t="shared" si="19"/>
        <v>42360.624999999993</v>
      </c>
    </row>
    <row r="323" spans="1:21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>
        <f t="shared" ref="P323:P386" si="21">IF(L323,E323/L323,0)</f>
        <v>106.62314540059347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4">
        <v>42647</v>
      </c>
      <c r="U323" s="12">
        <f t="shared" ref="U323:U386" si="23">(((I323/60)/60)/24)+DATE(1970,1,1)+(-8/24)</f>
        <v>42682.15493055556</v>
      </c>
    </row>
    <row r="324" spans="1:21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>
        <f t="shared" si="21"/>
        <v>145.04301075268816</v>
      </c>
      <c r="Q324" t="s">
        <v>8308</v>
      </c>
      <c r="R324" t="s">
        <v>8313</v>
      </c>
      <c r="S324" s="12">
        <f t="shared" si="22"/>
        <v>42473.57</v>
      </c>
      <c r="T324" s="14">
        <v>42473</v>
      </c>
      <c r="U324" s="12">
        <f t="shared" si="23"/>
        <v>42503.236666666664</v>
      </c>
    </row>
    <row r="325" spans="1:21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>
        <f t="shared" si="21"/>
        <v>114.58620689655173</v>
      </c>
      <c r="Q325" t="s">
        <v>8308</v>
      </c>
      <c r="R325" t="s">
        <v>8313</v>
      </c>
      <c r="S325" s="12">
        <f t="shared" si="22"/>
        <v>42697.32136574074</v>
      </c>
      <c r="T325" s="14">
        <v>42697</v>
      </c>
      <c r="U325" s="12">
        <f t="shared" si="23"/>
        <v>42724.999305555553</v>
      </c>
    </row>
    <row r="326" spans="1:21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>
        <f t="shared" si="21"/>
        <v>105.3170731707317</v>
      </c>
      <c r="Q326" t="s">
        <v>8308</v>
      </c>
      <c r="R326" t="s">
        <v>8313</v>
      </c>
      <c r="S326" s="12">
        <f t="shared" si="22"/>
        <v>42184.626250000001</v>
      </c>
      <c r="T326" s="14">
        <v>42184</v>
      </c>
      <c r="U326" s="12">
        <f t="shared" si="23"/>
        <v>42217.292916666665</v>
      </c>
    </row>
    <row r="327" spans="1:21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>
        <f t="shared" si="21"/>
        <v>70.921195652173907</v>
      </c>
      <c r="Q327" t="s">
        <v>8308</v>
      </c>
      <c r="R327" t="s">
        <v>8313</v>
      </c>
      <c r="S327" s="12">
        <f t="shared" si="22"/>
        <v>42689.187881944439</v>
      </c>
      <c r="T327" s="14">
        <v>42689</v>
      </c>
      <c r="U327" s="12">
        <f t="shared" si="23"/>
        <v>42723.854548611103</v>
      </c>
    </row>
    <row r="328" spans="1:21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>
        <f t="shared" si="21"/>
        <v>147.17167680278018</v>
      </c>
      <c r="Q328" t="s">
        <v>8308</v>
      </c>
      <c r="R328" t="s">
        <v>8313</v>
      </c>
      <c r="S328" s="12">
        <f t="shared" si="22"/>
        <v>42775.314884259264</v>
      </c>
      <c r="T328" s="14">
        <v>42775</v>
      </c>
      <c r="U328" s="12">
        <f t="shared" si="23"/>
        <v>42808.622916666667</v>
      </c>
    </row>
    <row r="329" spans="1:21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>
        <f t="shared" si="21"/>
        <v>160.47058823529412</v>
      </c>
      <c r="Q329" t="s">
        <v>8308</v>
      </c>
      <c r="R329" t="s">
        <v>8313</v>
      </c>
      <c r="S329" s="12">
        <f t="shared" si="22"/>
        <v>42058.235289351855</v>
      </c>
      <c r="T329" s="14">
        <v>42058</v>
      </c>
      <c r="U329" s="12">
        <f t="shared" si="23"/>
        <v>42084.999999999993</v>
      </c>
    </row>
    <row r="330" spans="1:21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>
        <f t="shared" si="21"/>
        <v>156.04578313253012</v>
      </c>
      <c r="Q330" t="s">
        <v>8308</v>
      </c>
      <c r="R330" t="s">
        <v>8313</v>
      </c>
      <c r="S330" s="12">
        <f t="shared" si="22"/>
        <v>42278.946620370371</v>
      </c>
      <c r="T330" s="14">
        <v>42278</v>
      </c>
      <c r="U330" s="12">
        <f t="shared" si="23"/>
        <v>42308.833333333336</v>
      </c>
    </row>
    <row r="331" spans="1:21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>
        <f t="shared" si="21"/>
        <v>63.17365269461078</v>
      </c>
      <c r="Q331" t="s">
        <v>8308</v>
      </c>
      <c r="R331" t="s">
        <v>8313</v>
      </c>
      <c r="S331" s="12">
        <f t="shared" si="22"/>
        <v>42291.46674768519</v>
      </c>
      <c r="T331" s="14">
        <v>42291</v>
      </c>
      <c r="U331" s="12">
        <f t="shared" si="23"/>
        <v>42314.833333333336</v>
      </c>
    </row>
    <row r="332" spans="1:21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>
        <f t="shared" si="21"/>
        <v>104.82352941176471</v>
      </c>
      <c r="Q332" t="s">
        <v>8308</v>
      </c>
      <c r="R332" t="s">
        <v>8313</v>
      </c>
      <c r="S332" s="12">
        <f t="shared" si="22"/>
        <v>41379.515775462962</v>
      </c>
      <c r="T332" s="14">
        <v>41379</v>
      </c>
      <c r="U332" s="12">
        <f t="shared" si="23"/>
        <v>41410.832638888889</v>
      </c>
    </row>
    <row r="333" spans="1:21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>
        <f t="shared" si="21"/>
        <v>97.356164383561648</v>
      </c>
      <c r="Q333" t="s">
        <v>8308</v>
      </c>
      <c r="R333" t="s">
        <v>8313</v>
      </c>
      <c r="S333" s="12">
        <f t="shared" si="22"/>
        <v>42507.581412037034</v>
      </c>
      <c r="T333" s="14">
        <v>42507</v>
      </c>
      <c r="U333" s="12">
        <f t="shared" si="23"/>
        <v>42538.248078703698</v>
      </c>
    </row>
    <row r="334" spans="1:21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>
        <f t="shared" si="21"/>
        <v>203.63063063063063</v>
      </c>
      <c r="Q334" t="s">
        <v>8308</v>
      </c>
      <c r="R334" t="s">
        <v>8313</v>
      </c>
      <c r="S334" s="12">
        <f t="shared" si="22"/>
        <v>42263.680289351847</v>
      </c>
      <c r="T334" s="14">
        <v>42263</v>
      </c>
      <c r="U334" s="12">
        <f t="shared" si="23"/>
        <v>42304.999999999993</v>
      </c>
    </row>
    <row r="335" spans="1:21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>
        <f t="shared" si="21"/>
        <v>188.31203007518798</v>
      </c>
      <c r="Q335" t="s">
        <v>8308</v>
      </c>
      <c r="R335" t="s">
        <v>8313</v>
      </c>
      <c r="S335" s="12">
        <f t="shared" si="22"/>
        <v>42437.636469907404</v>
      </c>
      <c r="T335" s="14">
        <v>42437</v>
      </c>
      <c r="U335" s="12">
        <f t="shared" si="23"/>
        <v>42467.261469907404</v>
      </c>
    </row>
    <row r="336" spans="1:21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>
        <f t="shared" si="21"/>
        <v>146.65217391304347</v>
      </c>
      <c r="Q336" t="s">
        <v>8308</v>
      </c>
      <c r="R336" t="s">
        <v>8313</v>
      </c>
      <c r="S336" s="12">
        <f t="shared" si="22"/>
        <v>42101.682372685187</v>
      </c>
      <c r="T336" s="14">
        <v>42101</v>
      </c>
      <c r="U336" s="12">
        <f t="shared" si="23"/>
        <v>42139.458333333336</v>
      </c>
    </row>
    <row r="337" spans="1:21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>
        <f t="shared" si="21"/>
        <v>109.1875</v>
      </c>
      <c r="Q337" t="s">
        <v>8308</v>
      </c>
      <c r="R337" t="s">
        <v>8313</v>
      </c>
      <c r="S337" s="12">
        <f t="shared" si="22"/>
        <v>42101.737442129626</v>
      </c>
      <c r="T337" s="14">
        <v>42101</v>
      </c>
      <c r="U337" s="12">
        <f t="shared" si="23"/>
        <v>42132.583333333336</v>
      </c>
    </row>
    <row r="338" spans="1:21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>
        <f t="shared" si="21"/>
        <v>59.249046653144013</v>
      </c>
      <c r="Q338" t="s">
        <v>8308</v>
      </c>
      <c r="R338" t="s">
        <v>8313</v>
      </c>
      <c r="S338" s="12">
        <f t="shared" si="22"/>
        <v>42291.596273148149</v>
      </c>
      <c r="T338" s="14">
        <v>42291</v>
      </c>
      <c r="U338" s="12">
        <f t="shared" si="23"/>
        <v>42321.304606481477</v>
      </c>
    </row>
    <row r="339" spans="1:21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>
        <f t="shared" si="21"/>
        <v>97.904838709677421</v>
      </c>
      <c r="Q339" t="s">
        <v>8308</v>
      </c>
      <c r="R339" t="s">
        <v>8313</v>
      </c>
      <c r="S339" s="12">
        <f t="shared" si="22"/>
        <v>42047.128564814819</v>
      </c>
      <c r="T339" s="14">
        <v>42047</v>
      </c>
      <c r="U339" s="12">
        <f t="shared" si="23"/>
        <v>42076.753564814811</v>
      </c>
    </row>
    <row r="340" spans="1:21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>
        <f t="shared" si="21"/>
        <v>70.000169491525426</v>
      </c>
      <c r="Q340" t="s">
        <v>8308</v>
      </c>
      <c r="R340" t="s">
        <v>8313</v>
      </c>
      <c r="S340" s="12">
        <f t="shared" si="22"/>
        <v>42559.755671296298</v>
      </c>
      <c r="T340" s="14">
        <v>42559</v>
      </c>
      <c r="U340" s="12">
        <f t="shared" si="23"/>
        <v>42615.708333333336</v>
      </c>
    </row>
    <row r="341" spans="1:21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>
        <f t="shared" si="21"/>
        <v>72.865168539325836</v>
      </c>
      <c r="Q341" t="s">
        <v>8308</v>
      </c>
      <c r="R341" t="s">
        <v>8313</v>
      </c>
      <c r="S341" s="12">
        <f t="shared" si="22"/>
        <v>42093.760046296295</v>
      </c>
      <c r="T341" s="14">
        <v>42093</v>
      </c>
      <c r="U341" s="12">
        <f t="shared" si="23"/>
        <v>42123.426712962959</v>
      </c>
    </row>
    <row r="342" spans="1:21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>
        <f t="shared" si="21"/>
        <v>146.34782608695653</v>
      </c>
      <c r="Q342" t="s">
        <v>8308</v>
      </c>
      <c r="R342" t="s">
        <v>8313</v>
      </c>
      <c r="S342" s="12">
        <f t="shared" si="22"/>
        <v>42772.669062500005</v>
      </c>
      <c r="T342" s="14">
        <v>42772</v>
      </c>
      <c r="U342" s="12">
        <f t="shared" si="23"/>
        <v>42802.541666666664</v>
      </c>
    </row>
    <row r="343" spans="1:21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>
        <f t="shared" si="21"/>
        <v>67.909090909090907</v>
      </c>
      <c r="Q343" t="s">
        <v>8308</v>
      </c>
      <c r="R343" t="s">
        <v>8313</v>
      </c>
      <c r="S343" s="12">
        <f t="shared" si="22"/>
        <v>41894.879606481481</v>
      </c>
      <c r="T343" s="14">
        <v>41894</v>
      </c>
      <c r="U343" s="12">
        <f t="shared" si="23"/>
        <v>41912.832638888889</v>
      </c>
    </row>
    <row r="344" spans="1:21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>
        <f t="shared" si="21"/>
        <v>169.85083076923075</v>
      </c>
      <c r="Q344" t="s">
        <v>8308</v>
      </c>
      <c r="R344" t="s">
        <v>8313</v>
      </c>
      <c r="S344" s="12">
        <f t="shared" si="22"/>
        <v>42459.780844907407</v>
      </c>
      <c r="T344" s="14">
        <v>42459</v>
      </c>
      <c r="U344" s="12">
        <f t="shared" si="23"/>
        <v>42489.447511574072</v>
      </c>
    </row>
    <row r="345" spans="1:21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>
        <f t="shared" si="21"/>
        <v>58.413339694656486</v>
      </c>
      <c r="Q345" t="s">
        <v>8308</v>
      </c>
      <c r="R345" t="s">
        <v>8313</v>
      </c>
      <c r="S345" s="12">
        <f t="shared" si="22"/>
        <v>41926.73778935185</v>
      </c>
      <c r="T345" s="14">
        <v>41926</v>
      </c>
      <c r="U345" s="12">
        <f t="shared" si="23"/>
        <v>41956.791666666664</v>
      </c>
    </row>
    <row r="346" spans="1:21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>
        <f t="shared" si="21"/>
        <v>119.99298245614035</v>
      </c>
      <c r="Q346" t="s">
        <v>8308</v>
      </c>
      <c r="R346" t="s">
        <v>8313</v>
      </c>
      <c r="S346" s="12">
        <f t="shared" si="22"/>
        <v>42111.970995370371</v>
      </c>
      <c r="T346" s="14">
        <v>42111</v>
      </c>
      <c r="U346" s="12">
        <f t="shared" si="23"/>
        <v>42155.763888888883</v>
      </c>
    </row>
    <row r="347" spans="1:21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>
        <f t="shared" si="21"/>
        <v>99.860335195530723</v>
      </c>
      <c r="Q347" t="s">
        <v>8308</v>
      </c>
      <c r="R347" t="s">
        <v>8313</v>
      </c>
      <c r="S347" s="12">
        <f t="shared" si="22"/>
        <v>42114.944328703699</v>
      </c>
      <c r="T347" s="14">
        <v>42114</v>
      </c>
      <c r="U347" s="12">
        <f t="shared" si="23"/>
        <v>42144.610995370364</v>
      </c>
    </row>
    <row r="348" spans="1:21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>
        <f t="shared" si="21"/>
        <v>90.579148936170213</v>
      </c>
      <c r="Q348" t="s">
        <v>8308</v>
      </c>
      <c r="R348" t="s">
        <v>8313</v>
      </c>
      <c r="S348" s="12">
        <f t="shared" si="22"/>
        <v>42261.500243055561</v>
      </c>
      <c r="T348" s="14">
        <v>42261</v>
      </c>
      <c r="U348" s="12">
        <f t="shared" si="23"/>
        <v>42291.166909722226</v>
      </c>
    </row>
    <row r="349" spans="1:21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>
        <f t="shared" si="21"/>
        <v>117.77361477572559</v>
      </c>
      <c r="Q349" t="s">
        <v>8308</v>
      </c>
      <c r="R349" t="s">
        <v>8313</v>
      </c>
      <c r="S349" s="12">
        <f t="shared" si="22"/>
        <v>42292.495474537034</v>
      </c>
      <c r="T349" s="14">
        <v>42292</v>
      </c>
      <c r="U349" s="12">
        <f t="shared" si="23"/>
        <v>42322.20380787037</v>
      </c>
    </row>
    <row r="350" spans="1:21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>
        <f t="shared" si="21"/>
        <v>86.554621848739501</v>
      </c>
      <c r="Q350" t="s">
        <v>8308</v>
      </c>
      <c r="R350" t="s">
        <v>8313</v>
      </c>
      <c r="S350" s="12">
        <f t="shared" si="22"/>
        <v>42207.58699074074</v>
      </c>
      <c r="T350" s="14">
        <v>42207</v>
      </c>
      <c r="U350" s="12">
        <f t="shared" si="23"/>
        <v>42237.253657407404</v>
      </c>
    </row>
    <row r="351" spans="1:21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>
        <f t="shared" si="21"/>
        <v>71.899281437125751</v>
      </c>
      <c r="Q351" t="s">
        <v>8308</v>
      </c>
      <c r="R351" t="s">
        <v>8313</v>
      </c>
      <c r="S351" s="12">
        <f t="shared" si="22"/>
        <v>42760.498935185184</v>
      </c>
      <c r="T351" s="14">
        <v>42760</v>
      </c>
      <c r="U351" s="12">
        <f t="shared" si="23"/>
        <v>42790.165601851848</v>
      </c>
    </row>
    <row r="352" spans="1:21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>
        <f t="shared" si="21"/>
        <v>129.81900452488688</v>
      </c>
      <c r="Q352" t="s">
        <v>8308</v>
      </c>
      <c r="R352" t="s">
        <v>8313</v>
      </c>
      <c r="S352" s="12">
        <f t="shared" si="22"/>
        <v>42586.066076388888</v>
      </c>
      <c r="T352" s="14">
        <v>42586</v>
      </c>
      <c r="U352" s="12">
        <f t="shared" si="23"/>
        <v>42623.832638888889</v>
      </c>
    </row>
    <row r="353" spans="1:21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>
        <f t="shared" si="21"/>
        <v>44.912863070539416</v>
      </c>
      <c r="Q353" t="s">
        <v>8308</v>
      </c>
      <c r="R353" t="s">
        <v>8313</v>
      </c>
      <c r="S353" s="12">
        <f t="shared" si="22"/>
        <v>42427.964745370366</v>
      </c>
      <c r="T353" s="14">
        <v>42427</v>
      </c>
      <c r="U353" s="12">
        <f t="shared" si="23"/>
        <v>42467.589745370373</v>
      </c>
    </row>
    <row r="354" spans="1:21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>
        <f t="shared" si="21"/>
        <v>40.755244755244753</v>
      </c>
      <c r="Q354" t="s">
        <v>8308</v>
      </c>
      <c r="R354" t="s">
        <v>8313</v>
      </c>
      <c r="S354" s="12">
        <f t="shared" si="22"/>
        <v>41890.167453703703</v>
      </c>
      <c r="T354" s="14">
        <v>41890</v>
      </c>
      <c r="U354" s="12">
        <f t="shared" si="23"/>
        <v>41919.834120370368</v>
      </c>
    </row>
    <row r="355" spans="1:21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>
        <f t="shared" si="21"/>
        <v>103.52394779771615</v>
      </c>
      <c r="Q355" t="s">
        <v>8308</v>
      </c>
      <c r="R355" t="s">
        <v>8313</v>
      </c>
      <c r="S355" s="12">
        <f t="shared" si="22"/>
        <v>42297.791886574079</v>
      </c>
      <c r="T355" s="14">
        <v>42297</v>
      </c>
      <c r="U355" s="12">
        <f t="shared" si="23"/>
        <v>42327.500219907401</v>
      </c>
    </row>
    <row r="356" spans="1:21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>
        <f t="shared" si="21"/>
        <v>125.44827586206897</v>
      </c>
      <c r="Q356" t="s">
        <v>8308</v>
      </c>
      <c r="R356" t="s">
        <v>8313</v>
      </c>
      <c r="S356" s="12">
        <f t="shared" si="22"/>
        <v>42438.827789351853</v>
      </c>
      <c r="T356" s="14">
        <v>42438</v>
      </c>
      <c r="U356" s="12">
        <f t="shared" si="23"/>
        <v>42468.452789351846</v>
      </c>
    </row>
    <row r="357" spans="1:21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>
        <f t="shared" si="21"/>
        <v>246.60606060606059</v>
      </c>
      <c r="Q357" t="s">
        <v>8308</v>
      </c>
      <c r="R357" t="s">
        <v>8313</v>
      </c>
      <c r="S357" s="12">
        <f t="shared" si="22"/>
        <v>41943.293912037036</v>
      </c>
      <c r="T357" s="14">
        <v>41943</v>
      </c>
      <c r="U357" s="12">
        <f t="shared" si="23"/>
        <v>41974.002245370364</v>
      </c>
    </row>
    <row r="358" spans="1:21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>
        <f t="shared" si="21"/>
        <v>79.401340206185566</v>
      </c>
      <c r="Q358" t="s">
        <v>8308</v>
      </c>
      <c r="R358" t="s">
        <v>8313</v>
      </c>
      <c r="S358" s="12">
        <f t="shared" si="22"/>
        <v>42415.803159722222</v>
      </c>
      <c r="T358" s="14">
        <v>42415</v>
      </c>
      <c r="U358" s="12">
        <f t="shared" si="23"/>
        <v>42445.428159722222</v>
      </c>
    </row>
    <row r="359" spans="1:21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>
        <f t="shared" si="21"/>
        <v>86.138613861386133</v>
      </c>
      <c r="Q359" t="s">
        <v>8308</v>
      </c>
      <c r="R359" t="s">
        <v>8313</v>
      </c>
      <c r="S359" s="12">
        <f t="shared" si="22"/>
        <v>42078.222187499996</v>
      </c>
      <c r="T359" s="14">
        <v>42078</v>
      </c>
      <c r="U359" s="12">
        <f t="shared" si="23"/>
        <v>42117.88885416666</v>
      </c>
    </row>
    <row r="360" spans="1:21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>
        <f t="shared" si="21"/>
        <v>193.04868913857678</v>
      </c>
      <c r="Q360" t="s">
        <v>8308</v>
      </c>
      <c r="R360" t="s">
        <v>8313</v>
      </c>
      <c r="S360" s="12">
        <f t="shared" si="22"/>
        <v>42507.860196759255</v>
      </c>
      <c r="T360" s="14">
        <v>42507</v>
      </c>
      <c r="U360" s="12">
        <f t="shared" si="23"/>
        <v>42536.291666666664</v>
      </c>
    </row>
    <row r="361" spans="1:21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>
        <f t="shared" si="21"/>
        <v>84.023178807947019</v>
      </c>
      <c r="Q361" t="s">
        <v>8308</v>
      </c>
      <c r="R361" t="s">
        <v>8313</v>
      </c>
      <c r="S361" s="12">
        <f t="shared" si="22"/>
        <v>41935.070486111108</v>
      </c>
      <c r="T361" s="14">
        <v>41935</v>
      </c>
      <c r="U361" s="12">
        <f t="shared" si="23"/>
        <v>41956.883333333331</v>
      </c>
    </row>
    <row r="362" spans="1:21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>
        <f t="shared" si="21"/>
        <v>139.82758620689654</v>
      </c>
      <c r="Q362" t="s">
        <v>8308</v>
      </c>
      <c r="R362" t="s">
        <v>8313</v>
      </c>
      <c r="S362" s="12">
        <f t="shared" si="22"/>
        <v>42163.897916666669</v>
      </c>
      <c r="T362" s="14">
        <v>42163</v>
      </c>
      <c r="U362" s="12">
        <f t="shared" si="23"/>
        <v>42207.799305555549</v>
      </c>
    </row>
    <row r="363" spans="1:21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>
        <f t="shared" si="21"/>
        <v>109.82189265536722</v>
      </c>
      <c r="Q363" t="s">
        <v>8308</v>
      </c>
      <c r="R363" t="s">
        <v>8313</v>
      </c>
      <c r="S363" s="12">
        <f t="shared" si="22"/>
        <v>41936.001226851848</v>
      </c>
      <c r="T363" s="14">
        <v>41936</v>
      </c>
      <c r="U363" s="12">
        <f t="shared" si="23"/>
        <v>41965.709560185183</v>
      </c>
    </row>
    <row r="364" spans="1:21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>
        <f t="shared" si="21"/>
        <v>139.53488372093022</v>
      </c>
      <c r="Q364" t="s">
        <v>8308</v>
      </c>
      <c r="R364" t="s">
        <v>8313</v>
      </c>
      <c r="S364" s="12">
        <f t="shared" si="22"/>
        <v>41837.210543981484</v>
      </c>
      <c r="T364" s="14">
        <v>41837</v>
      </c>
      <c r="U364" s="12">
        <f t="shared" si="23"/>
        <v>41858.666666666664</v>
      </c>
    </row>
    <row r="365" spans="1:21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>
        <f t="shared" si="21"/>
        <v>347.84615384615387</v>
      </c>
      <c r="Q365" t="s">
        <v>8308</v>
      </c>
      <c r="R365" t="s">
        <v>8313</v>
      </c>
      <c r="S365" s="12">
        <f t="shared" si="22"/>
        <v>40255.744629629626</v>
      </c>
      <c r="T365" s="14">
        <v>40255</v>
      </c>
      <c r="U365" s="12">
        <f t="shared" si="23"/>
        <v>40300.473611111105</v>
      </c>
    </row>
    <row r="366" spans="1:21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>
        <f t="shared" si="21"/>
        <v>68.24159292035398</v>
      </c>
      <c r="Q366" t="s">
        <v>8308</v>
      </c>
      <c r="R366" t="s">
        <v>8313</v>
      </c>
      <c r="S366" s="12">
        <f t="shared" si="22"/>
        <v>41780.859629629631</v>
      </c>
      <c r="T366" s="14">
        <v>41780</v>
      </c>
      <c r="U366" s="12">
        <f t="shared" si="23"/>
        <v>41810.832638888889</v>
      </c>
    </row>
    <row r="367" spans="1:21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>
        <f t="shared" si="21"/>
        <v>239.93846153846152</v>
      </c>
      <c r="Q367" t="s">
        <v>8308</v>
      </c>
      <c r="R367" t="s">
        <v>8313</v>
      </c>
      <c r="S367" s="12">
        <f t="shared" si="22"/>
        <v>41668.606469907405</v>
      </c>
      <c r="T367" s="14">
        <v>41668</v>
      </c>
      <c r="U367" s="12">
        <f t="shared" si="23"/>
        <v>41698.273136574069</v>
      </c>
    </row>
    <row r="368" spans="1:21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>
        <f t="shared" si="21"/>
        <v>287.31343283582089</v>
      </c>
      <c r="Q368" t="s">
        <v>8308</v>
      </c>
      <c r="R368" t="s">
        <v>8313</v>
      </c>
      <c r="S368" s="12">
        <f t="shared" si="22"/>
        <v>41019.793032407404</v>
      </c>
      <c r="T368" s="14">
        <v>41019</v>
      </c>
      <c r="U368" s="12">
        <f t="shared" si="23"/>
        <v>41049.459699074068</v>
      </c>
    </row>
    <row r="369" spans="1:21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>
        <f t="shared" si="21"/>
        <v>86.84882352941176</v>
      </c>
      <c r="Q369" t="s">
        <v>8308</v>
      </c>
      <c r="R369" t="s">
        <v>8313</v>
      </c>
      <c r="S369" s="12">
        <f t="shared" si="22"/>
        <v>41355.577291666668</v>
      </c>
      <c r="T369" s="14">
        <v>41355</v>
      </c>
      <c r="U369" s="12">
        <f t="shared" si="23"/>
        <v>41394.874305555553</v>
      </c>
    </row>
    <row r="370" spans="1:21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>
        <f t="shared" si="21"/>
        <v>81.84905660377359</v>
      </c>
      <c r="Q370" t="s">
        <v>8308</v>
      </c>
      <c r="R370" t="s">
        <v>8313</v>
      </c>
      <c r="S370" s="12">
        <f t="shared" si="22"/>
        <v>42043.605578703704</v>
      </c>
      <c r="T370" s="14">
        <v>42043</v>
      </c>
      <c r="U370" s="12">
        <f t="shared" si="23"/>
        <v>42078.230578703697</v>
      </c>
    </row>
    <row r="371" spans="1:21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>
        <f t="shared" si="21"/>
        <v>42.874970059880241</v>
      </c>
      <c r="Q371" t="s">
        <v>8308</v>
      </c>
      <c r="R371" t="s">
        <v>8313</v>
      </c>
      <c r="S371" s="12">
        <f t="shared" si="22"/>
        <v>40893.551724537036</v>
      </c>
      <c r="T371" s="14">
        <v>40893</v>
      </c>
      <c r="U371" s="12">
        <f t="shared" si="23"/>
        <v>40923.2183912037</v>
      </c>
    </row>
    <row r="372" spans="1:21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>
        <f t="shared" si="21"/>
        <v>709.41860465116281</v>
      </c>
      <c r="Q372" t="s">
        <v>8308</v>
      </c>
      <c r="R372" t="s">
        <v>8313</v>
      </c>
      <c r="S372" s="12">
        <f t="shared" si="22"/>
        <v>42711.795138888891</v>
      </c>
      <c r="T372" s="14">
        <v>42711</v>
      </c>
      <c r="U372" s="12">
        <f t="shared" si="23"/>
        <v>42741.461805555555</v>
      </c>
    </row>
    <row r="373" spans="1:21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>
        <f t="shared" si="21"/>
        <v>161.25517890772127</v>
      </c>
      <c r="Q373" t="s">
        <v>8308</v>
      </c>
      <c r="R373" t="s">
        <v>8313</v>
      </c>
      <c r="S373" s="12">
        <f t="shared" si="22"/>
        <v>41261.767812500002</v>
      </c>
      <c r="T373" s="14">
        <v>41261</v>
      </c>
      <c r="U373" s="12">
        <f t="shared" si="23"/>
        <v>41306.434479166666</v>
      </c>
    </row>
    <row r="374" spans="1:21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>
        <f t="shared" si="21"/>
        <v>41.777777777777779</v>
      </c>
      <c r="Q374" t="s">
        <v>8308</v>
      </c>
      <c r="R374" t="s">
        <v>8313</v>
      </c>
      <c r="S374" s="12">
        <f t="shared" si="22"/>
        <v>42425.576898148152</v>
      </c>
      <c r="T374" s="14">
        <v>42425</v>
      </c>
      <c r="U374" s="12">
        <f t="shared" si="23"/>
        <v>42465.333333333336</v>
      </c>
    </row>
    <row r="375" spans="1:21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>
        <f t="shared" si="21"/>
        <v>89.887640449438209</v>
      </c>
      <c r="Q375" t="s">
        <v>8308</v>
      </c>
      <c r="R375" t="s">
        <v>8313</v>
      </c>
      <c r="S375" s="12">
        <f t="shared" si="22"/>
        <v>41078.91201388889</v>
      </c>
      <c r="T375" s="14">
        <v>41078</v>
      </c>
      <c r="U375" s="12">
        <f t="shared" si="23"/>
        <v>41108.578680555554</v>
      </c>
    </row>
    <row r="376" spans="1:21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>
        <f t="shared" si="21"/>
        <v>45.051724137931032</v>
      </c>
      <c r="Q376" t="s">
        <v>8308</v>
      </c>
      <c r="R376" t="s">
        <v>8313</v>
      </c>
      <c r="S376" s="12">
        <f t="shared" si="22"/>
        <v>40757.889247685183</v>
      </c>
      <c r="T376" s="14">
        <v>40757</v>
      </c>
      <c r="U376" s="12">
        <f t="shared" si="23"/>
        <v>40802.555914351848</v>
      </c>
    </row>
    <row r="377" spans="1:21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>
        <f t="shared" si="21"/>
        <v>42.857142857142854</v>
      </c>
      <c r="Q377" t="s">
        <v>8308</v>
      </c>
      <c r="R377" t="s">
        <v>8313</v>
      </c>
      <c r="S377" s="12">
        <f t="shared" si="22"/>
        <v>41657.985081018516</v>
      </c>
      <c r="T377" s="14">
        <v>41657</v>
      </c>
      <c r="U377" s="12">
        <f t="shared" si="23"/>
        <v>41699.387499999997</v>
      </c>
    </row>
    <row r="378" spans="1:21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>
        <f t="shared" si="21"/>
        <v>54.083333333333336</v>
      </c>
      <c r="Q378" t="s">
        <v>8308</v>
      </c>
      <c r="R378" t="s">
        <v>8313</v>
      </c>
      <c r="S378" s="12">
        <f t="shared" si="22"/>
        <v>42576.452731481477</v>
      </c>
      <c r="T378" s="14">
        <v>42576</v>
      </c>
      <c r="U378" s="12">
        <f t="shared" si="23"/>
        <v>42607.119398148141</v>
      </c>
    </row>
    <row r="379" spans="1:21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>
        <f t="shared" si="21"/>
        <v>103.21804511278195</v>
      </c>
      <c r="Q379" t="s">
        <v>8308</v>
      </c>
      <c r="R379" t="s">
        <v>8313</v>
      </c>
      <c r="S379" s="12">
        <f t="shared" si="22"/>
        <v>42292.250787037032</v>
      </c>
      <c r="T379" s="14">
        <v>42292</v>
      </c>
      <c r="U379" s="12">
        <f t="shared" si="23"/>
        <v>42321.959027777775</v>
      </c>
    </row>
    <row r="380" spans="1:21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>
        <f t="shared" si="21"/>
        <v>40.397590361445786</v>
      </c>
      <c r="Q380" t="s">
        <v>8308</v>
      </c>
      <c r="R380" t="s">
        <v>8313</v>
      </c>
      <c r="S380" s="12">
        <f t="shared" si="22"/>
        <v>42370.571851851855</v>
      </c>
      <c r="T380" s="14">
        <v>42370</v>
      </c>
      <c r="U380" s="12">
        <f t="shared" si="23"/>
        <v>42394.661111111105</v>
      </c>
    </row>
    <row r="381" spans="1:21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>
        <f t="shared" si="21"/>
        <v>116.85906040268456</v>
      </c>
      <c r="Q381" t="s">
        <v>8308</v>
      </c>
      <c r="R381" t="s">
        <v>8313</v>
      </c>
      <c r="S381" s="12">
        <f t="shared" si="22"/>
        <v>40987.688333333332</v>
      </c>
      <c r="T381" s="14">
        <v>40987</v>
      </c>
      <c r="U381" s="12">
        <f t="shared" si="23"/>
        <v>41032.354999999996</v>
      </c>
    </row>
    <row r="382" spans="1:21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>
        <f t="shared" si="21"/>
        <v>115.51020408163265</v>
      </c>
      <c r="Q382" t="s">
        <v>8308</v>
      </c>
      <c r="R382" t="s">
        <v>8313</v>
      </c>
      <c r="S382" s="12">
        <f t="shared" si="22"/>
        <v>42367.719814814816</v>
      </c>
      <c r="T382" s="14">
        <v>42367</v>
      </c>
      <c r="U382" s="12">
        <f t="shared" si="23"/>
        <v>42392.386481481481</v>
      </c>
    </row>
    <row r="383" spans="1:21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>
        <f t="shared" si="21"/>
        <v>104.31274900398407</v>
      </c>
      <c r="Q383" t="s">
        <v>8308</v>
      </c>
      <c r="R383" t="s">
        <v>8313</v>
      </c>
      <c r="S383" s="12">
        <f t="shared" si="22"/>
        <v>41085.698113425926</v>
      </c>
      <c r="T383" s="14">
        <v>41085</v>
      </c>
      <c r="U383" s="12">
        <f t="shared" si="23"/>
        <v>41119.875</v>
      </c>
    </row>
    <row r="384" spans="1:21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>
        <f t="shared" si="21"/>
        <v>69.772727272727266</v>
      </c>
      <c r="Q384" t="s">
        <v>8308</v>
      </c>
      <c r="R384" t="s">
        <v>8313</v>
      </c>
      <c r="S384" s="12">
        <f t="shared" si="22"/>
        <v>41144.709490740745</v>
      </c>
      <c r="T384" s="14">
        <v>41144</v>
      </c>
      <c r="U384" s="12">
        <f t="shared" si="23"/>
        <v>41158.376157407409</v>
      </c>
    </row>
    <row r="385" spans="1:21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>
        <f t="shared" si="21"/>
        <v>43.020833333333336</v>
      </c>
      <c r="Q385" t="s">
        <v>8308</v>
      </c>
      <c r="R385" t="s">
        <v>8313</v>
      </c>
      <c r="S385" s="12">
        <f t="shared" si="22"/>
        <v>41755.117581018516</v>
      </c>
      <c r="T385" s="14">
        <v>41755</v>
      </c>
      <c r="U385" s="12">
        <f t="shared" si="23"/>
        <v>41777.78424768518</v>
      </c>
    </row>
    <row r="386" spans="1:21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>
        <f t="shared" si="21"/>
        <v>58.540469973890339</v>
      </c>
      <c r="Q386" t="s">
        <v>8308</v>
      </c>
      <c r="R386" t="s">
        <v>8313</v>
      </c>
      <c r="S386" s="12">
        <f t="shared" si="22"/>
        <v>41980.781793981485</v>
      </c>
      <c r="T386" s="14">
        <v>41980</v>
      </c>
      <c r="U386" s="12">
        <f t="shared" si="23"/>
        <v>42010.448460648149</v>
      </c>
    </row>
    <row r="387" spans="1:21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>
        <f t="shared" ref="P387:P450" si="25">IF(L387,E387/L387,0)</f>
        <v>111.79535864978902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4">
        <v>41934</v>
      </c>
      <c r="U387" s="12">
        <f t="shared" ref="U387:U450" si="27">(((I387/60)/60)/24)+DATE(1970,1,1)+(-8/24)</f>
        <v>41964.29283564815</v>
      </c>
    </row>
    <row r="388" spans="1:21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>
        <f t="shared" si="25"/>
        <v>46.230769230769234</v>
      </c>
      <c r="Q388" t="s">
        <v>8308</v>
      </c>
      <c r="R388" t="s">
        <v>8313</v>
      </c>
      <c r="S388" s="12">
        <f t="shared" si="26"/>
        <v>42211.951284722221</v>
      </c>
      <c r="T388" s="14">
        <v>42211</v>
      </c>
      <c r="U388" s="12">
        <f t="shared" si="27"/>
        <v>42226.617951388886</v>
      </c>
    </row>
    <row r="389" spans="1:21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>
        <f t="shared" si="25"/>
        <v>144.69039145907473</v>
      </c>
      <c r="Q389" t="s">
        <v>8308</v>
      </c>
      <c r="R389" t="s">
        <v>8313</v>
      </c>
      <c r="S389" s="12">
        <f t="shared" si="26"/>
        <v>42200.67659722222</v>
      </c>
      <c r="T389" s="14">
        <v>42200</v>
      </c>
      <c r="U389" s="12">
        <f t="shared" si="27"/>
        <v>42230.916666666664</v>
      </c>
    </row>
    <row r="390" spans="1:21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>
        <f t="shared" si="25"/>
        <v>88.845070422535215</v>
      </c>
      <c r="Q390" t="s">
        <v>8308</v>
      </c>
      <c r="R390" t="s">
        <v>8313</v>
      </c>
      <c r="S390" s="12">
        <f t="shared" si="26"/>
        <v>42549.076157407413</v>
      </c>
      <c r="T390" s="14">
        <v>42549</v>
      </c>
      <c r="U390" s="12">
        <f t="shared" si="27"/>
        <v>42578.742824074077</v>
      </c>
    </row>
    <row r="391" spans="1:21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>
        <f t="shared" si="25"/>
        <v>81.75107284768211</v>
      </c>
      <c r="Q391" t="s">
        <v>8308</v>
      </c>
      <c r="R391" t="s">
        <v>8313</v>
      </c>
      <c r="S391" s="12">
        <f t="shared" si="26"/>
        <v>41674.063078703701</v>
      </c>
      <c r="T391" s="14">
        <v>41674</v>
      </c>
      <c r="U391" s="12">
        <f t="shared" si="27"/>
        <v>41705.624305555553</v>
      </c>
    </row>
    <row r="392" spans="1:21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>
        <f t="shared" si="25"/>
        <v>71.428571428571431</v>
      </c>
      <c r="Q392" t="s">
        <v>8308</v>
      </c>
      <c r="R392" t="s">
        <v>8313</v>
      </c>
      <c r="S392" s="12">
        <f t="shared" si="26"/>
        <v>42112.036712962959</v>
      </c>
      <c r="T392" s="14">
        <v>42112</v>
      </c>
      <c r="U392" s="12">
        <f t="shared" si="27"/>
        <v>42131.703379629624</v>
      </c>
    </row>
    <row r="393" spans="1:21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>
        <f t="shared" si="25"/>
        <v>104.25906735751295</v>
      </c>
      <c r="Q393" t="s">
        <v>8308</v>
      </c>
      <c r="R393" t="s">
        <v>8313</v>
      </c>
      <c r="S393" s="12">
        <f t="shared" si="26"/>
        <v>40865.042256944449</v>
      </c>
      <c r="T393" s="14">
        <v>40865</v>
      </c>
      <c r="U393" s="12">
        <f t="shared" si="27"/>
        <v>40894.707638888889</v>
      </c>
    </row>
    <row r="394" spans="1:21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>
        <f t="shared" si="25"/>
        <v>90.616504854368927</v>
      </c>
      <c r="Q394" t="s">
        <v>8308</v>
      </c>
      <c r="R394" t="s">
        <v>8313</v>
      </c>
      <c r="S394" s="12">
        <f t="shared" si="26"/>
        <v>40763.717256944445</v>
      </c>
      <c r="T394" s="14">
        <v>40763</v>
      </c>
      <c r="U394" s="12">
        <f t="shared" si="27"/>
        <v>40793.791666666664</v>
      </c>
    </row>
    <row r="395" spans="1:21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>
        <f t="shared" si="25"/>
        <v>157.33048433048432</v>
      </c>
      <c r="Q395" t="s">
        <v>8308</v>
      </c>
      <c r="R395" t="s">
        <v>8313</v>
      </c>
      <c r="S395" s="12">
        <f t="shared" si="26"/>
        <v>41526.708935185183</v>
      </c>
      <c r="T395" s="14">
        <v>41526</v>
      </c>
      <c r="U395" s="12">
        <f t="shared" si="27"/>
        <v>41557.375601851847</v>
      </c>
    </row>
    <row r="396" spans="1:21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4">
        <v>42417</v>
      </c>
      <c r="U396" s="12">
        <f t="shared" si="27"/>
        <v>42477.443078703705</v>
      </c>
    </row>
    <row r="397" spans="1:21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>
        <f t="shared" si="25"/>
        <v>58.719836956521746</v>
      </c>
      <c r="Q397" t="s">
        <v>8308</v>
      </c>
      <c r="R397" t="s">
        <v>8313</v>
      </c>
      <c r="S397" s="12">
        <f t="shared" si="26"/>
        <v>40990.909259259257</v>
      </c>
      <c r="T397" s="14">
        <v>40990</v>
      </c>
      <c r="U397" s="12">
        <f t="shared" si="27"/>
        <v>41026.563888888886</v>
      </c>
    </row>
    <row r="398" spans="1:21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>
        <f t="shared" si="25"/>
        <v>81.632653061224488</v>
      </c>
      <c r="Q398" t="s">
        <v>8308</v>
      </c>
      <c r="R398" t="s">
        <v>8313</v>
      </c>
      <c r="S398" s="12">
        <f t="shared" si="26"/>
        <v>41082.564884259256</v>
      </c>
      <c r="T398" s="14">
        <v>41082</v>
      </c>
      <c r="U398" s="12">
        <f t="shared" si="27"/>
        <v>41097.231550925921</v>
      </c>
    </row>
    <row r="399" spans="1:21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>
        <f t="shared" si="25"/>
        <v>56.460043668122275</v>
      </c>
      <c r="Q399" t="s">
        <v>8308</v>
      </c>
      <c r="R399" t="s">
        <v>8313</v>
      </c>
      <c r="S399" s="12">
        <f t="shared" si="26"/>
        <v>40379.776435185187</v>
      </c>
      <c r="T399" s="14">
        <v>40379</v>
      </c>
      <c r="U399" s="12">
        <f t="shared" si="27"/>
        <v>40421.822222222218</v>
      </c>
    </row>
    <row r="400" spans="1:21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>
        <f t="shared" si="25"/>
        <v>140.1044776119403</v>
      </c>
      <c r="Q400" t="s">
        <v>8308</v>
      </c>
      <c r="R400" t="s">
        <v>8313</v>
      </c>
      <c r="S400" s="12">
        <f t="shared" si="26"/>
        <v>42078.793124999997</v>
      </c>
      <c r="T400" s="14">
        <v>42078</v>
      </c>
      <c r="U400" s="12">
        <f t="shared" si="27"/>
        <v>42123.459791666661</v>
      </c>
    </row>
    <row r="401" spans="1:21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>
        <f t="shared" si="25"/>
        <v>224.85263157894738</v>
      </c>
      <c r="Q401" t="s">
        <v>8308</v>
      </c>
      <c r="R401" t="s">
        <v>8313</v>
      </c>
      <c r="S401" s="12">
        <f t="shared" si="26"/>
        <v>42687.875775462962</v>
      </c>
      <c r="T401" s="14">
        <v>42687</v>
      </c>
      <c r="U401" s="12">
        <f t="shared" si="27"/>
        <v>42718.166666666664</v>
      </c>
    </row>
    <row r="402" spans="1:21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>
        <f t="shared" si="25"/>
        <v>181.13306451612902</v>
      </c>
      <c r="Q402" t="s">
        <v>8308</v>
      </c>
      <c r="R402" t="s">
        <v>8313</v>
      </c>
      <c r="S402" s="12">
        <f t="shared" si="26"/>
        <v>41745.635960648149</v>
      </c>
      <c r="T402" s="14">
        <v>41745</v>
      </c>
      <c r="U402" s="12">
        <f t="shared" si="27"/>
        <v>41775.8125</v>
      </c>
    </row>
    <row r="403" spans="1:21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>
        <f t="shared" si="25"/>
        <v>711.04109589041093</v>
      </c>
      <c r="Q403" t="s">
        <v>8308</v>
      </c>
      <c r="R403" t="s">
        <v>8313</v>
      </c>
      <c r="S403" s="12">
        <f t="shared" si="26"/>
        <v>40732.842245370368</v>
      </c>
      <c r="T403" s="14">
        <v>40732</v>
      </c>
      <c r="U403" s="12">
        <f t="shared" si="27"/>
        <v>40762.508912037032</v>
      </c>
    </row>
    <row r="404" spans="1:21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>
        <f t="shared" si="25"/>
        <v>65.883720930232556</v>
      </c>
      <c r="Q404" t="s">
        <v>8308</v>
      </c>
      <c r="R404" t="s">
        <v>8313</v>
      </c>
      <c r="S404" s="12">
        <f t="shared" si="26"/>
        <v>42292.539548611108</v>
      </c>
      <c r="T404" s="14">
        <v>42292</v>
      </c>
      <c r="U404" s="12">
        <f t="shared" si="27"/>
        <v>42313.247881944444</v>
      </c>
    </row>
    <row r="405" spans="1:21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>
        <f t="shared" si="25"/>
        <v>75.185714285714283</v>
      </c>
      <c r="Q405" t="s">
        <v>8308</v>
      </c>
      <c r="R405" t="s">
        <v>8313</v>
      </c>
      <c r="S405" s="12">
        <f t="shared" si="26"/>
        <v>40718.310659722221</v>
      </c>
      <c r="T405" s="14">
        <v>40718</v>
      </c>
      <c r="U405" s="12">
        <f t="shared" si="27"/>
        <v>40764.963888888888</v>
      </c>
    </row>
    <row r="406" spans="1:21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>
        <f t="shared" si="25"/>
        <v>133.14391143911439</v>
      </c>
      <c r="Q406" t="s">
        <v>8308</v>
      </c>
      <c r="R406" t="s">
        <v>8313</v>
      </c>
      <c r="S406" s="12">
        <f t="shared" si="26"/>
        <v>41646.628032407411</v>
      </c>
      <c r="T406" s="14">
        <v>41646</v>
      </c>
      <c r="U406" s="12">
        <f t="shared" si="27"/>
        <v>41675.627777777772</v>
      </c>
    </row>
    <row r="407" spans="1:21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4">
        <v>41674</v>
      </c>
      <c r="U407" s="12">
        <f t="shared" si="27"/>
        <v>41703.751608796294</v>
      </c>
    </row>
    <row r="408" spans="1:21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>
        <f t="shared" si="25"/>
        <v>86.163714285714292</v>
      </c>
      <c r="Q408" t="s">
        <v>8308</v>
      </c>
      <c r="R408" t="s">
        <v>8313</v>
      </c>
      <c r="S408" s="12">
        <f t="shared" si="26"/>
        <v>40638.162465277775</v>
      </c>
      <c r="T408" s="14">
        <v>40638</v>
      </c>
      <c r="U408" s="12">
        <f t="shared" si="27"/>
        <v>40671.915972222218</v>
      </c>
    </row>
    <row r="409" spans="1:21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>
        <f t="shared" si="25"/>
        <v>92.318181818181813</v>
      </c>
      <c r="Q409" t="s">
        <v>8308</v>
      </c>
      <c r="R409" t="s">
        <v>8313</v>
      </c>
      <c r="S409" s="12">
        <f t="shared" si="26"/>
        <v>40806.870949074073</v>
      </c>
      <c r="T409" s="14">
        <v>40806</v>
      </c>
      <c r="U409" s="12">
        <f t="shared" si="27"/>
        <v>40866.579282407409</v>
      </c>
    </row>
    <row r="410" spans="1:21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>
        <f t="shared" si="25"/>
        <v>160.16473684210527</v>
      </c>
      <c r="Q410" t="s">
        <v>8308</v>
      </c>
      <c r="R410" t="s">
        <v>8313</v>
      </c>
      <c r="S410" s="12">
        <f t="shared" si="26"/>
        <v>41543.735995370371</v>
      </c>
      <c r="T410" s="14">
        <v>41543</v>
      </c>
      <c r="U410" s="12">
        <f t="shared" si="27"/>
        <v>41583.444328703699</v>
      </c>
    </row>
    <row r="411" spans="1:21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4">
        <v>42543</v>
      </c>
      <c r="U411" s="12">
        <f t="shared" si="27"/>
        <v>42573.529444444437</v>
      </c>
    </row>
    <row r="412" spans="1:21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>
        <f t="shared" si="25"/>
        <v>183.28571428571428</v>
      </c>
      <c r="Q412" t="s">
        <v>8308</v>
      </c>
      <c r="R412" t="s">
        <v>8313</v>
      </c>
      <c r="S412" s="12">
        <f t="shared" si="26"/>
        <v>42113.981446759266</v>
      </c>
      <c r="T412" s="14">
        <v>42113</v>
      </c>
      <c r="U412" s="12">
        <f t="shared" si="27"/>
        <v>42173.64811342593</v>
      </c>
    </row>
    <row r="413" spans="1:21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>
        <f t="shared" si="25"/>
        <v>125.78838174273859</v>
      </c>
      <c r="Q413" t="s">
        <v>8308</v>
      </c>
      <c r="R413" t="s">
        <v>8313</v>
      </c>
      <c r="S413" s="12">
        <f t="shared" si="26"/>
        <v>41598.17597222222</v>
      </c>
      <c r="T413" s="14">
        <v>41598</v>
      </c>
      <c r="U413" s="12">
        <f t="shared" si="27"/>
        <v>41629.875</v>
      </c>
    </row>
    <row r="414" spans="1:21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>
        <f t="shared" si="25"/>
        <v>57.654545454545456</v>
      </c>
      <c r="Q414" t="s">
        <v>8308</v>
      </c>
      <c r="R414" t="s">
        <v>8313</v>
      </c>
      <c r="S414" s="12">
        <f t="shared" si="26"/>
        <v>41099.742800925924</v>
      </c>
      <c r="T414" s="14">
        <v>41099</v>
      </c>
      <c r="U414" s="12">
        <f t="shared" si="27"/>
        <v>41115.409467592588</v>
      </c>
    </row>
    <row r="415" spans="1:21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>
        <f t="shared" si="25"/>
        <v>78.660818713450297</v>
      </c>
      <c r="Q415" t="s">
        <v>8308</v>
      </c>
      <c r="R415" t="s">
        <v>8313</v>
      </c>
      <c r="S415" s="12">
        <f t="shared" si="26"/>
        <v>41079.877442129626</v>
      </c>
      <c r="T415" s="14">
        <v>41079</v>
      </c>
      <c r="U415" s="12">
        <f t="shared" si="27"/>
        <v>41109.54410879629</v>
      </c>
    </row>
    <row r="416" spans="1:21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>
        <f t="shared" si="25"/>
        <v>91.480769230769226</v>
      </c>
      <c r="Q416" t="s">
        <v>8308</v>
      </c>
      <c r="R416" t="s">
        <v>8313</v>
      </c>
      <c r="S416" s="12">
        <f t="shared" si="26"/>
        <v>41529.063252314816</v>
      </c>
      <c r="T416" s="14">
        <v>41529</v>
      </c>
      <c r="U416" s="12">
        <f t="shared" si="27"/>
        <v>41558.72991898148</v>
      </c>
    </row>
    <row r="417" spans="1:21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>
        <f t="shared" si="25"/>
        <v>68.09809523809524</v>
      </c>
      <c r="Q417" t="s">
        <v>8308</v>
      </c>
      <c r="R417" t="s">
        <v>8313</v>
      </c>
      <c r="S417" s="12">
        <f t="shared" si="26"/>
        <v>41904.851875</v>
      </c>
      <c r="T417" s="14">
        <v>41904</v>
      </c>
      <c r="U417" s="12">
        <f t="shared" si="27"/>
        <v>41929.166666666664</v>
      </c>
    </row>
    <row r="418" spans="1:21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>
        <f t="shared" si="25"/>
        <v>48.086800000000004</v>
      </c>
      <c r="Q418" t="s">
        <v>8308</v>
      </c>
      <c r="R418" t="s">
        <v>8313</v>
      </c>
      <c r="S418" s="12">
        <f t="shared" si="26"/>
        <v>41648.396192129629</v>
      </c>
      <c r="T418" s="14">
        <v>41648</v>
      </c>
      <c r="U418" s="12">
        <f t="shared" si="27"/>
        <v>41678.062858796293</v>
      </c>
    </row>
    <row r="419" spans="1:21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>
        <f t="shared" si="25"/>
        <v>202.42307692307693</v>
      </c>
      <c r="Q419" t="s">
        <v>8308</v>
      </c>
      <c r="R419" t="s">
        <v>8313</v>
      </c>
      <c r="S419" s="12">
        <f t="shared" si="26"/>
        <v>41360.970601851855</v>
      </c>
      <c r="T419" s="14">
        <v>41360</v>
      </c>
      <c r="U419" s="12">
        <f t="shared" si="27"/>
        <v>41371.856249999997</v>
      </c>
    </row>
    <row r="420" spans="1:21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4">
        <v>42178</v>
      </c>
      <c r="U420" s="12">
        <f t="shared" si="27"/>
        <v>42207.94903935185</v>
      </c>
    </row>
    <row r="421" spans="1:21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>
        <f t="shared" si="25"/>
        <v>110.06849315068493</v>
      </c>
      <c r="Q421" t="s">
        <v>8308</v>
      </c>
      <c r="R421" t="s">
        <v>8313</v>
      </c>
      <c r="S421" s="12">
        <f t="shared" si="26"/>
        <v>41394.842442129629</v>
      </c>
      <c r="T421" s="14">
        <v>41394</v>
      </c>
      <c r="U421" s="12">
        <f t="shared" si="27"/>
        <v>41454.509108796294</v>
      </c>
    </row>
    <row r="422" spans="1:21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>
        <f t="shared" si="25"/>
        <v>4.833333333333333</v>
      </c>
      <c r="Q422" t="s">
        <v>8308</v>
      </c>
      <c r="R422" t="s">
        <v>8314</v>
      </c>
      <c r="S422" s="12">
        <f t="shared" si="26"/>
        <v>41682.23646990741</v>
      </c>
      <c r="T422" s="14">
        <v>41682</v>
      </c>
      <c r="U422" s="12">
        <f t="shared" si="27"/>
        <v>41711.861469907402</v>
      </c>
    </row>
    <row r="423" spans="1:21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>
        <f t="shared" si="25"/>
        <v>50.166666666666664</v>
      </c>
      <c r="Q423" t="s">
        <v>8308</v>
      </c>
      <c r="R423" t="s">
        <v>8314</v>
      </c>
      <c r="S423" s="12">
        <f t="shared" si="26"/>
        <v>42177.491388888884</v>
      </c>
      <c r="T423" s="14">
        <v>42177</v>
      </c>
      <c r="U423" s="12">
        <f t="shared" si="27"/>
        <v>42237.158055555548</v>
      </c>
    </row>
    <row r="424" spans="1:21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>
        <f t="shared" si="25"/>
        <v>35.833333333333336</v>
      </c>
      <c r="Q424" t="s">
        <v>8308</v>
      </c>
      <c r="R424" t="s">
        <v>8314</v>
      </c>
      <c r="S424" s="12">
        <f t="shared" si="26"/>
        <v>41863.260381944441</v>
      </c>
      <c r="T424" s="14">
        <v>41863</v>
      </c>
      <c r="U424" s="12">
        <f t="shared" si="27"/>
        <v>41892.927048611105</v>
      </c>
    </row>
    <row r="425" spans="1:21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>
        <f t="shared" si="25"/>
        <v>11.76923076923077</v>
      </c>
      <c r="Q425" t="s">
        <v>8308</v>
      </c>
      <c r="R425" t="s">
        <v>8314</v>
      </c>
      <c r="S425" s="12">
        <f t="shared" si="26"/>
        <v>41400.92627314815</v>
      </c>
      <c r="T425" s="14">
        <v>41400</v>
      </c>
      <c r="U425" s="12">
        <f t="shared" si="27"/>
        <v>41430.592939814815</v>
      </c>
    </row>
    <row r="426" spans="1:21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4">
        <v>40934</v>
      </c>
      <c r="U426" s="12">
        <f t="shared" si="27"/>
        <v>40994.001145833332</v>
      </c>
    </row>
    <row r="427" spans="1:21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4">
        <v>42275</v>
      </c>
      <c r="U427" s="12">
        <f t="shared" si="27"/>
        <v>42335.569490740738</v>
      </c>
    </row>
    <row r="428" spans="1:21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>
        <f t="shared" si="25"/>
        <v>16.625</v>
      </c>
      <c r="Q428" t="s">
        <v>8308</v>
      </c>
      <c r="R428" t="s">
        <v>8314</v>
      </c>
      <c r="S428" s="12">
        <f t="shared" si="26"/>
        <v>42400.711967592593</v>
      </c>
      <c r="T428" s="14">
        <v>42400</v>
      </c>
      <c r="U428" s="12">
        <f t="shared" si="27"/>
        <v>42430.378634259258</v>
      </c>
    </row>
    <row r="429" spans="1:21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>
        <f t="shared" si="25"/>
        <v>0</v>
      </c>
      <c r="Q429" t="s">
        <v>8308</v>
      </c>
      <c r="R429" t="s">
        <v>8314</v>
      </c>
      <c r="S429" s="12">
        <f t="shared" si="26"/>
        <v>42285.909027777772</v>
      </c>
      <c r="T429" s="14">
        <v>42285</v>
      </c>
      <c r="U429" s="12">
        <f t="shared" si="27"/>
        <v>42299.457638888889</v>
      </c>
    </row>
    <row r="430" spans="1:21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4">
        <v>41778</v>
      </c>
      <c r="U430" s="12">
        <f t="shared" si="27"/>
        <v>41806.583333333328</v>
      </c>
    </row>
    <row r="431" spans="1:21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>
        <f t="shared" si="25"/>
        <v>0</v>
      </c>
      <c r="Q431" t="s">
        <v>8308</v>
      </c>
      <c r="R431" t="s">
        <v>8314</v>
      </c>
      <c r="S431" s="12">
        <f t="shared" si="26"/>
        <v>40070.901412037041</v>
      </c>
      <c r="T431" s="14">
        <v>40070</v>
      </c>
      <c r="U431" s="12">
        <f t="shared" si="27"/>
        <v>40143.874305555553</v>
      </c>
    </row>
    <row r="432" spans="1:21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4">
        <v>41513</v>
      </c>
      <c r="U432" s="12">
        <f t="shared" si="27"/>
        <v>41527.773923611108</v>
      </c>
    </row>
    <row r="433" spans="1:21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>
        <f t="shared" si="25"/>
        <v>51.875</v>
      </c>
      <c r="Q433" t="s">
        <v>8308</v>
      </c>
      <c r="R433" t="s">
        <v>8314</v>
      </c>
      <c r="S433" s="12">
        <f t="shared" si="26"/>
        <v>42526.871331018512</v>
      </c>
      <c r="T433" s="14">
        <v>42526</v>
      </c>
      <c r="U433" s="12">
        <f t="shared" si="27"/>
        <v>42556.537997685176</v>
      </c>
    </row>
    <row r="434" spans="1:21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4">
        <v>42238</v>
      </c>
      <c r="U434" s="12">
        <f t="shared" si="27"/>
        <v>42298.39329861111</v>
      </c>
    </row>
    <row r="435" spans="1:21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>
        <f t="shared" si="25"/>
        <v>0</v>
      </c>
      <c r="Q435" t="s">
        <v>8308</v>
      </c>
      <c r="R435" t="s">
        <v>8314</v>
      </c>
      <c r="S435" s="12">
        <f t="shared" si="26"/>
        <v>42228.629884259266</v>
      </c>
      <c r="T435" s="14">
        <v>42228</v>
      </c>
      <c r="U435" s="12">
        <f t="shared" si="27"/>
        <v>42288.29655092593</v>
      </c>
    </row>
    <row r="436" spans="1:21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4">
        <v>41576</v>
      </c>
      <c r="U436" s="12">
        <f t="shared" si="27"/>
        <v>41609.542847222219</v>
      </c>
    </row>
    <row r="437" spans="1:21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4">
        <v>41500</v>
      </c>
      <c r="U437" s="12">
        <f t="shared" si="27"/>
        <v>41530.414120370369</v>
      </c>
    </row>
    <row r="438" spans="1:21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>
        <f t="shared" si="25"/>
        <v>0</v>
      </c>
      <c r="Q438" t="s">
        <v>8308</v>
      </c>
      <c r="R438" t="s">
        <v>8314</v>
      </c>
      <c r="S438" s="12">
        <f t="shared" si="26"/>
        <v>41456.36241898148</v>
      </c>
      <c r="T438" s="14">
        <v>41456</v>
      </c>
      <c r="U438" s="12">
        <f t="shared" si="27"/>
        <v>41486.029085648144</v>
      </c>
    </row>
    <row r="439" spans="1:21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>
        <f t="shared" si="25"/>
        <v>0</v>
      </c>
      <c r="Q439" t="s">
        <v>8308</v>
      </c>
      <c r="R439" t="s">
        <v>8314</v>
      </c>
      <c r="S439" s="12">
        <f t="shared" si="26"/>
        <v>42591.31858796296</v>
      </c>
      <c r="T439" s="14">
        <v>42591</v>
      </c>
      <c r="U439" s="12">
        <f t="shared" si="27"/>
        <v>42650.985254629624</v>
      </c>
    </row>
    <row r="440" spans="1:21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>
        <f t="shared" si="25"/>
        <v>170.54545454545453</v>
      </c>
      <c r="Q440" t="s">
        <v>8308</v>
      </c>
      <c r="R440" t="s">
        <v>8314</v>
      </c>
      <c r="S440" s="12">
        <f t="shared" si="26"/>
        <v>42296.261087962965</v>
      </c>
      <c r="T440" s="14">
        <v>42296</v>
      </c>
      <c r="U440" s="12">
        <f t="shared" si="27"/>
        <v>42325.969421296293</v>
      </c>
    </row>
    <row r="441" spans="1:21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>
        <f t="shared" si="25"/>
        <v>0</v>
      </c>
      <c r="Q441" t="s">
        <v>8308</v>
      </c>
      <c r="R441" t="s">
        <v>8314</v>
      </c>
      <c r="S441" s="12">
        <f t="shared" si="26"/>
        <v>41919.761782407404</v>
      </c>
      <c r="T441" s="14">
        <v>41919</v>
      </c>
      <c r="U441" s="12">
        <f t="shared" si="27"/>
        <v>41929.428449074068</v>
      </c>
    </row>
    <row r="442" spans="1:21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4">
        <v>42423</v>
      </c>
      <c r="U442" s="12">
        <f t="shared" si="27"/>
        <v>42453.610567129632</v>
      </c>
    </row>
    <row r="443" spans="1:21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>
        <f t="shared" si="25"/>
        <v>0</v>
      </c>
      <c r="Q443" t="s">
        <v>8308</v>
      </c>
      <c r="R443" t="s">
        <v>8314</v>
      </c>
      <c r="S443" s="12">
        <f t="shared" si="26"/>
        <v>41550.793935185182</v>
      </c>
      <c r="T443" s="14">
        <v>41550</v>
      </c>
      <c r="U443" s="12">
        <f t="shared" si="27"/>
        <v>41580.460601851846</v>
      </c>
    </row>
    <row r="444" spans="1:2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>
        <f t="shared" si="25"/>
        <v>393.58823529411762</v>
      </c>
      <c r="Q444" t="s">
        <v>8308</v>
      </c>
      <c r="R444" t="s">
        <v>8314</v>
      </c>
      <c r="S444" s="12">
        <f t="shared" si="26"/>
        <v>42024.888692129629</v>
      </c>
      <c r="T444" s="14">
        <v>42024</v>
      </c>
      <c r="U444" s="12">
        <f t="shared" si="27"/>
        <v>42054.555358796293</v>
      </c>
    </row>
    <row r="445" spans="1:21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4">
        <v>41650</v>
      </c>
      <c r="U445" s="12">
        <f t="shared" si="27"/>
        <v>41679.681724537033</v>
      </c>
    </row>
    <row r="446" spans="1:21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4">
        <v>40894</v>
      </c>
      <c r="U446" s="12">
        <f t="shared" si="27"/>
        <v>40954.57362268518</v>
      </c>
    </row>
    <row r="447" spans="1:21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4">
        <v>42130</v>
      </c>
      <c r="U447" s="12">
        <f t="shared" si="27"/>
        <v>42145.002025462956</v>
      </c>
    </row>
    <row r="448" spans="1:21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>
        <f t="shared" si="25"/>
        <v>47.875</v>
      </c>
      <c r="Q448" t="s">
        <v>8308</v>
      </c>
      <c r="R448" t="s">
        <v>8314</v>
      </c>
      <c r="S448" s="12">
        <f t="shared" si="26"/>
        <v>42037.083564814813</v>
      </c>
      <c r="T448" s="14">
        <v>42037</v>
      </c>
      <c r="U448" s="12">
        <f t="shared" si="27"/>
        <v>42066.750231481477</v>
      </c>
    </row>
    <row r="449" spans="1:21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4">
        <v>41331</v>
      </c>
      <c r="U449" s="12">
        <f t="shared" si="27"/>
        <v>41356.180127314808</v>
      </c>
    </row>
    <row r="450" spans="1:21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>
        <f t="shared" si="25"/>
        <v>20.502500000000001</v>
      </c>
      <c r="Q450" t="s">
        <v>8308</v>
      </c>
      <c r="R450" t="s">
        <v>8314</v>
      </c>
      <c r="S450" s="12">
        <f t="shared" si="26"/>
        <v>41753.758043981477</v>
      </c>
      <c r="T450" s="14">
        <v>41753</v>
      </c>
      <c r="U450" s="12">
        <f t="shared" si="27"/>
        <v>41773.424710648142</v>
      </c>
    </row>
    <row r="451" spans="1:21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>
        <f t="shared" ref="P451:P514" si="29">IF(L451,E451/L451,0)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4">
        <v>41534</v>
      </c>
      <c r="U451" s="12">
        <f t="shared" ref="U451:U514" si="31">(((I451/60)/60)/24)+DATE(1970,1,1)+(-8/24)</f>
        <v>41564.234780092593</v>
      </c>
    </row>
    <row r="452" spans="1:21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>
        <f t="shared" si="29"/>
        <v>56.571428571428569</v>
      </c>
      <c r="Q452" t="s">
        <v>8308</v>
      </c>
      <c r="R452" t="s">
        <v>8314</v>
      </c>
      <c r="S452" s="12">
        <f t="shared" si="30"/>
        <v>41654.946759259255</v>
      </c>
      <c r="T452" s="14">
        <v>41654</v>
      </c>
      <c r="U452" s="12">
        <f t="shared" si="31"/>
        <v>41684.61342592592</v>
      </c>
    </row>
    <row r="453" spans="1:21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>
        <f t="shared" si="29"/>
        <v>0</v>
      </c>
      <c r="Q453" t="s">
        <v>8308</v>
      </c>
      <c r="R453" t="s">
        <v>8314</v>
      </c>
      <c r="S453" s="12">
        <f t="shared" si="30"/>
        <v>41634.715173611112</v>
      </c>
      <c r="T453" s="14">
        <v>41634</v>
      </c>
      <c r="U453" s="12">
        <f t="shared" si="31"/>
        <v>41664.381840277776</v>
      </c>
    </row>
    <row r="454" spans="1:21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4">
        <v>42107</v>
      </c>
      <c r="U454" s="12">
        <f t="shared" si="31"/>
        <v>42137.370543981473</v>
      </c>
    </row>
    <row r="455" spans="1:21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4">
        <v>42038</v>
      </c>
      <c r="U455" s="12">
        <f t="shared" si="31"/>
        <v>42054.491655092592</v>
      </c>
    </row>
    <row r="456" spans="1:21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4">
        <v>41938</v>
      </c>
      <c r="U456" s="12">
        <f t="shared" si="31"/>
        <v>41969.218055555553</v>
      </c>
    </row>
    <row r="457" spans="1:21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4">
        <v>40971</v>
      </c>
      <c r="U457" s="12">
        <f t="shared" si="31"/>
        <v>41015.688194444439</v>
      </c>
    </row>
    <row r="458" spans="1:21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>
        <f t="shared" si="29"/>
        <v>20.333333333333332</v>
      </c>
      <c r="Q458" t="s">
        <v>8308</v>
      </c>
      <c r="R458" t="s">
        <v>8314</v>
      </c>
      <c r="S458" s="12">
        <f t="shared" si="30"/>
        <v>41547.694456018515</v>
      </c>
      <c r="T458" s="14">
        <v>41547</v>
      </c>
      <c r="U458" s="12">
        <f t="shared" si="31"/>
        <v>41568.832638888889</v>
      </c>
    </row>
    <row r="459" spans="1:21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>
        <f t="shared" si="29"/>
        <v>0</v>
      </c>
      <c r="Q459" t="s">
        <v>8308</v>
      </c>
      <c r="R459" t="s">
        <v>8314</v>
      </c>
      <c r="S459" s="12">
        <f t="shared" si="30"/>
        <v>41837.767500000002</v>
      </c>
      <c r="T459" s="14">
        <v>41837</v>
      </c>
      <c r="U459" s="12">
        <f t="shared" si="31"/>
        <v>41867.434166666666</v>
      </c>
    </row>
    <row r="460" spans="1:21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>
        <f t="shared" si="29"/>
        <v>16.755102040816325</v>
      </c>
      <c r="Q460" t="s">
        <v>8308</v>
      </c>
      <c r="R460" t="s">
        <v>8314</v>
      </c>
      <c r="S460" s="12">
        <f t="shared" si="30"/>
        <v>41378.69976851852</v>
      </c>
      <c r="T460" s="14">
        <v>41378</v>
      </c>
      <c r="U460" s="12">
        <f t="shared" si="31"/>
        <v>41408.366435185184</v>
      </c>
    </row>
    <row r="461" spans="1:21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4">
        <v>40800</v>
      </c>
      <c r="U461" s="12">
        <f t="shared" si="31"/>
        <v>40860.348692129628</v>
      </c>
    </row>
    <row r="462" spans="1:21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4">
        <v>41759</v>
      </c>
      <c r="U462" s="12">
        <f t="shared" si="31"/>
        <v>41790.833333333328</v>
      </c>
    </row>
    <row r="463" spans="1:21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>
        <f t="shared" si="29"/>
        <v>0</v>
      </c>
      <c r="Q463" t="s">
        <v>8308</v>
      </c>
      <c r="R463" t="s">
        <v>8314</v>
      </c>
      <c r="S463" s="12">
        <f t="shared" si="30"/>
        <v>41407.84684027778</v>
      </c>
      <c r="T463" s="14">
        <v>41407</v>
      </c>
      <c r="U463" s="12">
        <f t="shared" si="31"/>
        <v>41427.513506944444</v>
      </c>
    </row>
    <row r="464" spans="1:21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>
        <f t="shared" si="29"/>
        <v>0</v>
      </c>
      <c r="Q464" t="s">
        <v>8308</v>
      </c>
      <c r="R464" t="s">
        <v>8314</v>
      </c>
      <c r="S464" s="12">
        <f t="shared" si="30"/>
        <v>40705.126631944448</v>
      </c>
      <c r="T464" s="14">
        <v>40705</v>
      </c>
      <c r="U464" s="12">
        <f t="shared" si="31"/>
        <v>40764.793298611112</v>
      </c>
    </row>
    <row r="465" spans="1:21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>
        <f t="shared" si="29"/>
        <v>113.63636363636364</v>
      </c>
      <c r="Q465" t="s">
        <v>8308</v>
      </c>
      <c r="R465" t="s">
        <v>8314</v>
      </c>
      <c r="S465" s="12">
        <f t="shared" si="30"/>
        <v>40750.710104166668</v>
      </c>
      <c r="T465" s="14">
        <v>40750</v>
      </c>
      <c r="U465" s="12">
        <f t="shared" si="31"/>
        <v>40810.376770833333</v>
      </c>
    </row>
    <row r="466" spans="1:21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4">
        <v>42488</v>
      </c>
      <c r="U466" s="12">
        <f t="shared" si="31"/>
        <v>42508.515451388892</v>
      </c>
    </row>
    <row r="467" spans="1:2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4">
        <v>41801</v>
      </c>
      <c r="U467" s="12">
        <f t="shared" si="31"/>
        <v>41816.786736111106</v>
      </c>
    </row>
    <row r="468" spans="1:21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4">
        <v>41129</v>
      </c>
      <c r="U468" s="12">
        <f t="shared" si="31"/>
        <v>41159.609537037039</v>
      </c>
    </row>
    <row r="469" spans="1:21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>
        <f t="shared" si="29"/>
        <v>110.64102564102564</v>
      </c>
      <c r="Q469" t="s">
        <v>8308</v>
      </c>
      <c r="R469" t="s">
        <v>8314</v>
      </c>
      <c r="S469" s="12">
        <f t="shared" si="30"/>
        <v>41135.679791666669</v>
      </c>
      <c r="T469" s="14">
        <v>41135</v>
      </c>
      <c r="U469" s="12">
        <f t="shared" si="31"/>
        <v>41180.346458333333</v>
      </c>
    </row>
    <row r="470" spans="1:21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>
        <f t="shared" si="29"/>
        <v>0</v>
      </c>
      <c r="Q470" t="s">
        <v>8308</v>
      </c>
      <c r="R470" t="s">
        <v>8314</v>
      </c>
      <c r="S470" s="12">
        <f t="shared" si="30"/>
        <v>41041.167627314811</v>
      </c>
      <c r="T470" s="14">
        <v>41041</v>
      </c>
      <c r="U470" s="12">
        <f t="shared" si="31"/>
        <v>41100.827141203699</v>
      </c>
    </row>
    <row r="471" spans="1:21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>
        <f t="shared" si="29"/>
        <v>0</v>
      </c>
      <c r="Q471" t="s">
        <v>8308</v>
      </c>
      <c r="R471" t="s">
        <v>8314</v>
      </c>
      <c r="S471" s="12">
        <f t="shared" si="30"/>
        <v>41827.989861111113</v>
      </c>
      <c r="T471" s="14">
        <v>41827</v>
      </c>
      <c r="U471" s="12">
        <f t="shared" si="31"/>
        <v>41887.656527777777</v>
      </c>
    </row>
    <row r="472" spans="1:21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4">
        <v>41605</v>
      </c>
      <c r="U472" s="12">
        <f t="shared" si="31"/>
        <v>41654.833333333328</v>
      </c>
    </row>
    <row r="473" spans="1:21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>
        <f t="shared" si="29"/>
        <v>38.476470588235294</v>
      </c>
      <c r="Q473" t="s">
        <v>8308</v>
      </c>
      <c r="R473" t="s">
        <v>8314</v>
      </c>
      <c r="S473" s="12">
        <f t="shared" si="30"/>
        <v>41703.721979166665</v>
      </c>
      <c r="T473" s="14">
        <v>41703</v>
      </c>
      <c r="U473" s="12">
        <f t="shared" si="31"/>
        <v>41748.346979166665</v>
      </c>
    </row>
    <row r="474" spans="1:21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4">
        <v>41844</v>
      </c>
      <c r="U474" s="12">
        <f t="shared" si="31"/>
        <v>41874.589328703703</v>
      </c>
    </row>
    <row r="475" spans="1:21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4">
        <v>41869</v>
      </c>
      <c r="U475" s="12">
        <f t="shared" si="31"/>
        <v>41899.364803240736</v>
      </c>
    </row>
    <row r="476" spans="1:21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4">
        <v>42753</v>
      </c>
      <c r="U476" s="12">
        <f t="shared" si="31"/>
        <v>42782.995706018519</v>
      </c>
    </row>
    <row r="477" spans="1:21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>
        <f t="shared" si="29"/>
        <v>0</v>
      </c>
      <c r="Q477" t="s">
        <v>8308</v>
      </c>
      <c r="R477" t="s">
        <v>8314</v>
      </c>
      <c r="S477" s="12">
        <f t="shared" si="30"/>
        <v>42100.086145833338</v>
      </c>
      <c r="T477" s="14">
        <v>42100</v>
      </c>
      <c r="U477" s="12">
        <f t="shared" si="31"/>
        <v>42129.752812500003</v>
      </c>
    </row>
    <row r="478" spans="1:2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>
        <f t="shared" si="29"/>
        <v>39.569274193548388</v>
      </c>
      <c r="Q478" t="s">
        <v>8308</v>
      </c>
      <c r="R478" t="s">
        <v>8314</v>
      </c>
      <c r="S478" s="12">
        <f t="shared" si="30"/>
        <v>41757.975011574075</v>
      </c>
      <c r="T478" s="14">
        <v>41757</v>
      </c>
      <c r="U478" s="12">
        <f t="shared" si="31"/>
        <v>41792.832638888889</v>
      </c>
    </row>
    <row r="479" spans="1:21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>
        <f t="shared" si="29"/>
        <v>0</v>
      </c>
      <c r="Q479" t="s">
        <v>8308</v>
      </c>
      <c r="R479" t="s">
        <v>8314</v>
      </c>
      <c r="S479" s="12">
        <f t="shared" si="30"/>
        <v>40987.83488425926</v>
      </c>
      <c r="T479" s="14">
        <v>40987</v>
      </c>
      <c r="U479" s="12">
        <f t="shared" si="31"/>
        <v>41047.501550925925</v>
      </c>
    </row>
    <row r="480" spans="1:21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>
        <f t="shared" si="29"/>
        <v>0</v>
      </c>
      <c r="Q480" t="s">
        <v>8308</v>
      </c>
      <c r="R480" t="s">
        <v>8314</v>
      </c>
      <c r="S480" s="12">
        <f t="shared" si="30"/>
        <v>42065.910983796297</v>
      </c>
      <c r="T480" s="14">
        <v>42065</v>
      </c>
      <c r="U480" s="12">
        <f t="shared" si="31"/>
        <v>42095.535983796297</v>
      </c>
    </row>
    <row r="481" spans="1:21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4">
        <v>41904</v>
      </c>
      <c r="U481" s="12">
        <f t="shared" si="31"/>
        <v>41964.11614583333</v>
      </c>
    </row>
    <row r="482" spans="1:21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>
        <f t="shared" si="29"/>
        <v>55.457142857142856</v>
      </c>
      <c r="Q482" t="s">
        <v>8308</v>
      </c>
      <c r="R482" t="s">
        <v>8314</v>
      </c>
      <c r="S482" s="12">
        <f t="shared" si="30"/>
        <v>41465.500173611108</v>
      </c>
      <c r="T482" s="14">
        <v>41465</v>
      </c>
      <c r="U482" s="12">
        <f t="shared" si="31"/>
        <v>41495.166840277772</v>
      </c>
    </row>
    <row r="483" spans="1:21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>
        <f t="shared" si="29"/>
        <v>87.142857142857139</v>
      </c>
      <c r="Q483" t="s">
        <v>8308</v>
      </c>
      <c r="R483" t="s">
        <v>8314</v>
      </c>
      <c r="S483" s="12">
        <f t="shared" si="30"/>
        <v>41162.672326388885</v>
      </c>
      <c r="T483" s="14">
        <v>41162</v>
      </c>
      <c r="U483" s="12">
        <f t="shared" si="31"/>
        <v>41192.33899305555</v>
      </c>
    </row>
    <row r="484" spans="1:21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4">
        <v>42447</v>
      </c>
      <c r="U484" s="12">
        <f t="shared" si="31"/>
        <v>42474.273611111108</v>
      </c>
    </row>
    <row r="485" spans="1:21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>
        <f t="shared" si="29"/>
        <v>51.224489795918366</v>
      </c>
      <c r="Q485" t="s">
        <v>8308</v>
      </c>
      <c r="R485" t="s">
        <v>8314</v>
      </c>
      <c r="S485" s="12">
        <f t="shared" si="30"/>
        <v>41243.197592592594</v>
      </c>
      <c r="T485" s="14">
        <v>41243</v>
      </c>
      <c r="U485" s="12">
        <f t="shared" si="31"/>
        <v>41302.864259259259</v>
      </c>
    </row>
    <row r="486" spans="1:21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>
        <f t="shared" si="29"/>
        <v>13.545454545454545</v>
      </c>
      <c r="Q486" t="s">
        <v>8308</v>
      </c>
      <c r="R486" t="s">
        <v>8314</v>
      </c>
      <c r="S486" s="12">
        <f t="shared" si="30"/>
        <v>42272.93949074074</v>
      </c>
      <c r="T486" s="14">
        <v>42272</v>
      </c>
      <c r="U486" s="12">
        <f t="shared" si="31"/>
        <v>42313.647824074076</v>
      </c>
    </row>
    <row r="487" spans="1:21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>
        <f t="shared" si="29"/>
        <v>66.520080000000007</v>
      </c>
      <c r="Q487" t="s">
        <v>8308</v>
      </c>
      <c r="R487" t="s">
        <v>8314</v>
      </c>
      <c r="S487" s="12">
        <f t="shared" si="30"/>
        <v>41381.50577546296</v>
      </c>
      <c r="T487" s="14">
        <v>41381</v>
      </c>
      <c r="U487" s="12">
        <f t="shared" si="31"/>
        <v>41411.172442129624</v>
      </c>
    </row>
    <row r="488" spans="1:21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4">
        <v>41761</v>
      </c>
      <c r="U488" s="12">
        <f t="shared" si="31"/>
        <v>41791.609247685185</v>
      </c>
    </row>
    <row r="489" spans="1:21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>
        <f t="shared" si="29"/>
        <v>0</v>
      </c>
      <c r="Q489" t="s">
        <v>8308</v>
      </c>
      <c r="R489" t="s">
        <v>8314</v>
      </c>
      <c r="S489" s="12">
        <f t="shared" si="30"/>
        <v>42669.594837962963</v>
      </c>
      <c r="T489" s="14">
        <v>42669</v>
      </c>
      <c r="U489" s="12">
        <f t="shared" si="31"/>
        <v>42729.303171296291</v>
      </c>
    </row>
    <row r="490" spans="1:21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>
        <f t="shared" si="29"/>
        <v>0</v>
      </c>
      <c r="Q490" t="s">
        <v>8308</v>
      </c>
      <c r="R490" t="s">
        <v>8314</v>
      </c>
      <c r="S490" s="12">
        <f t="shared" si="30"/>
        <v>42714.054398148146</v>
      </c>
      <c r="T490" s="14">
        <v>42714</v>
      </c>
      <c r="U490" s="12">
        <f t="shared" si="31"/>
        <v>42743.72106481481</v>
      </c>
    </row>
    <row r="491" spans="1:21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>
        <f t="shared" si="29"/>
        <v>71.666666666666671</v>
      </c>
      <c r="Q491" t="s">
        <v>8308</v>
      </c>
      <c r="R491" t="s">
        <v>8314</v>
      </c>
      <c r="S491" s="12">
        <f t="shared" si="30"/>
        <v>40882.481666666667</v>
      </c>
      <c r="T491" s="14">
        <v>40882</v>
      </c>
      <c r="U491" s="12">
        <f t="shared" si="31"/>
        <v>40913.147916666661</v>
      </c>
    </row>
    <row r="492" spans="1:2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>
        <f t="shared" si="29"/>
        <v>0</v>
      </c>
      <c r="Q492" t="s">
        <v>8308</v>
      </c>
      <c r="R492" t="s">
        <v>8314</v>
      </c>
      <c r="S492" s="12">
        <f t="shared" si="30"/>
        <v>41113.968576388892</v>
      </c>
      <c r="T492" s="14">
        <v>41113</v>
      </c>
      <c r="U492" s="12">
        <f t="shared" si="31"/>
        <v>41143.635243055556</v>
      </c>
    </row>
    <row r="493" spans="1:21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>
        <f t="shared" si="29"/>
        <v>0</v>
      </c>
      <c r="Q493" t="s">
        <v>8308</v>
      </c>
      <c r="R493" t="s">
        <v>8314</v>
      </c>
      <c r="S493" s="12">
        <f t="shared" si="30"/>
        <v>42366.982627314821</v>
      </c>
      <c r="T493" s="14">
        <v>42366</v>
      </c>
      <c r="U493" s="12">
        <f t="shared" si="31"/>
        <v>42396.649293981485</v>
      </c>
    </row>
    <row r="494" spans="1:21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>
        <f t="shared" si="29"/>
        <v>0</v>
      </c>
      <c r="Q494" t="s">
        <v>8308</v>
      </c>
      <c r="R494" t="s">
        <v>8314</v>
      </c>
      <c r="S494" s="12">
        <f t="shared" si="30"/>
        <v>42596.03506944445</v>
      </c>
      <c r="T494" s="14">
        <v>42596</v>
      </c>
      <c r="U494" s="12">
        <f t="shared" si="31"/>
        <v>42655.701736111114</v>
      </c>
    </row>
    <row r="495" spans="1:21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>
        <f t="shared" si="29"/>
        <v>0</v>
      </c>
      <c r="Q495" t="s">
        <v>8308</v>
      </c>
      <c r="R495" t="s">
        <v>8314</v>
      </c>
      <c r="S495" s="12">
        <f t="shared" si="30"/>
        <v>42114.726134259254</v>
      </c>
      <c r="T495" s="14">
        <v>42114</v>
      </c>
      <c r="U495" s="12">
        <f t="shared" si="31"/>
        <v>42144.392800925918</v>
      </c>
    </row>
    <row r="496" spans="1:21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>
        <f t="shared" si="29"/>
        <v>10.333333333333334</v>
      </c>
      <c r="Q496" t="s">
        <v>8308</v>
      </c>
      <c r="R496" t="s">
        <v>8314</v>
      </c>
      <c r="S496" s="12">
        <f t="shared" si="30"/>
        <v>41799.830613425926</v>
      </c>
      <c r="T496" s="14">
        <v>41799</v>
      </c>
      <c r="U496" s="12">
        <f t="shared" si="31"/>
        <v>41822.791666666664</v>
      </c>
    </row>
    <row r="497" spans="1:21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>
        <f t="shared" si="29"/>
        <v>0</v>
      </c>
      <c r="Q497" t="s">
        <v>8308</v>
      </c>
      <c r="R497" t="s">
        <v>8314</v>
      </c>
      <c r="S497" s="12">
        <f t="shared" si="30"/>
        <v>42171.827604166669</v>
      </c>
      <c r="T497" s="14">
        <v>42171</v>
      </c>
      <c r="U497" s="12">
        <f t="shared" si="31"/>
        <v>42201.494270833333</v>
      </c>
    </row>
    <row r="498" spans="1:21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4">
        <v>41620</v>
      </c>
      <c r="U498" s="12">
        <f t="shared" si="31"/>
        <v>41680.598078703704</v>
      </c>
    </row>
    <row r="499" spans="1:2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4">
        <v>41945</v>
      </c>
      <c r="U499" s="12">
        <f t="shared" si="31"/>
        <v>41997.874999999993</v>
      </c>
    </row>
    <row r="500" spans="1:21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>
        <f t="shared" si="29"/>
        <v>136.09090909090909</v>
      </c>
      <c r="Q500" t="s">
        <v>8308</v>
      </c>
      <c r="R500" t="s">
        <v>8314</v>
      </c>
      <c r="S500" s="12">
        <f t="shared" si="30"/>
        <v>40858.762141203704</v>
      </c>
      <c r="T500" s="14">
        <v>40858</v>
      </c>
      <c r="U500" s="12">
        <f t="shared" si="31"/>
        <v>40900.428807870368</v>
      </c>
    </row>
    <row r="501" spans="1:21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>
        <f t="shared" si="29"/>
        <v>73.461538461538467</v>
      </c>
      <c r="Q501" t="s">
        <v>8308</v>
      </c>
      <c r="R501" t="s">
        <v>8314</v>
      </c>
      <c r="S501" s="12">
        <f t="shared" si="30"/>
        <v>40043.895462962959</v>
      </c>
      <c r="T501" s="14">
        <v>40043</v>
      </c>
      <c r="U501" s="12">
        <f t="shared" si="31"/>
        <v>40098.540972222218</v>
      </c>
    </row>
    <row r="502" spans="1:21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4">
        <v>40247</v>
      </c>
      <c r="U502" s="12">
        <f t="shared" si="31"/>
        <v>40306.594444444439</v>
      </c>
    </row>
    <row r="503" spans="1:21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>
        <f t="shared" si="29"/>
        <v>0</v>
      </c>
      <c r="Q503" t="s">
        <v>8308</v>
      </c>
      <c r="R503" t="s">
        <v>8314</v>
      </c>
      <c r="S503" s="12">
        <f t="shared" si="30"/>
        <v>40703.234386574077</v>
      </c>
      <c r="T503" s="14">
        <v>40703</v>
      </c>
      <c r="U503" s="12">
        <f t="shared" si="31"/>
        <v>40732.901053240741</v>
      </c>
    </row>
    <row r="504" spans="1:21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4">
        <v>40956</v>
      </c>
      <c r="U504" s="12">
        <f t="shared" si="31"/>
        <v>40986.178530092591</v>
      </c>
    </row>
    <row r="505" spans="1:21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>
        <f t="shared" si="29"/>
        <v>12.666666666666666</v>
      </c>
      <c r="Q505" t="s">
        <v>8308</v>
      </c>
      <c r="R505" t="s">
        <v>8314</v>
      </c>
      <c r="S505" s="12">
        <f t="shared" si="30"/>
        <v>41991.526655092588</v>
      </c>
      <c r="T505" s="14">
        <v>41991</v>
      </c>
      <c r="U505" s="12">
        <f t="shared" si="31"/>
        <v>42021.193321759252</v>
      </c>
    </row>
    <row r="506" spans="1:21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4">
        <v>40949</v>
      </c>
      <c r="U506" s="12">
        <f t="shared" si="31"/>
        <v>41009.60864583333</v>
      </c>
    </row>
    <row r="507" spans="1:21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>
        <f t="shared" si="29"/>
        <v>3.7142857142857144</v>
      </c>
      <c r="Q507" t="s">
        <v>8308</v>
      </c>
      <c r="R507" t="s">
        <v>8314</v>
      </c>
      <c r="S507" s="12">
        <f t="shared" si="30"/>
        <v>42318.098217592589</v>
      </c>
      <c r="T507" s="14">
        <v>42318</v>
      </c>
      <c r="U507" s="12">
        <f t="shared" si="31"/>
        <v>42362.764884259253</v>
      </c>
    </row>
    <row r="508" spans="1:21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4">
        <v>41466</v>
      </c>
      <c r="U508" s="12">
        <f t="shared" si="31"/>
        <v>41496.218981481477</v>
      </c>
    </row>
    <row r="509" spans="1:21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4">
        <v>41156</v>
      </c>
      <c r="U509" s="12">
        <f t="shared" si="31"/>
        <v>41201.625659722216</v>
      </c>
    </row>
    <row r="510" spans="1:21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>
        <f t="shared" si="29"/>
        <v>133.33333333333334</v>
      </c>
      <c r="Q510" t="s">
        <v>8308</v>
      </c>
      <c r="R510" t="s">
        <v>8314</v>
      </c>
      <c r="S510" s="12">
        <f t="shared" si="30"/>
        <v>40995.024317129632</v>
      </c>
      <c r="T510" s="14">
        <v>40995</v>
      </c>
      <c r="U510" s="12">
        <f t="shared" si="31"/>
        <v>41054.259722222218</v>
      </c>
    </row>
    <row r="511" spans="1:21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4">
        <v>42153</v>
      </c>
      <c r="U511" s="12">
        <f t="shared" si="31"/>
        <v>42183.298263888886</v>
      </c>
    </row>
    <row r="512" spans="1:21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>
        <f t="shared" si="29"/>
        <v>0</v>
      </c>
      <c r="Q512" t="s">
        <v>8308</v>
      </c>
      <c r="R512" t="s">
        <v>8314</v>
      </c>
      <c r="S512" s="12">
        <f t="shared" si="30"/>
        <v>42400.176377314812</v>
      </c>
      <c r="T512" s="14">
        <v>42400</v>
      </c>
      <c r="U512" s="12">
        <f t="shared" si="31"/>
        <v>42429.843043981477</v>
      </c>
    </row>
    <row r="513" spans="1:21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4">
        <v>41340</v>
      </c>
      <c r="U513" s="12">
        <f t="shared" si="31"/>
        <v>41369.928032407406</v>
      </c>
    </row>
    <row r="514" spans="1:21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4">
        <v>42649</v>
      </c>
      <c r="U514" s="12">
        <f t="shared" si="31"/>
        <v>42694.450543981475</v>
      </c>
    </row>
    <row r="515" spans="1:21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>
        <f t="shared" ref="P515:P578" si="33">IF(L515,E515/L515,0)</f>
        <v>102.38235294117646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4">
        <v>42552</v>
      </c>
      <c r="U515" s="12">
        <f t="shared" ref="U515:U578" si="35">(((I515/60)/60)/24)+DATE(1970,1,1)+(-8/24)</f>
        <v>42596.958333333336</v>
      </c>
    </row>
    <row r="516" spans="1:21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>
        <f t="shared" si="33"/>
        <v>16.666666666666668</v>
      </c>
      <c r="Q516" t="s">
        <v>8308</v>
      </c>
      <c r="R516" t="s">
        <v>8314</v>
      </c>
      <c r="S516" s="12">
        <f t="shared" si="34"/>
        <v>41830.613969907405</v>
      </c>
      <c r="T516" s="14">
        <v>41830</v>
      </c>
      <c r="U516" s="12">
        <f t="shared" si="35"/>
        <v>41860.280636574069</v>
      </c>
    </row>
    <row r="517" spans="1:21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>
        <f t="shared" si="33"/>
        <v>725.02941176470586</v>
      </c>
      <c r="Q517" t="s">
        <v>8308</v>
      </c>
      <c r="R517" t="s">
        <v>8314</v>
      </c>
      <c r="S517" s="12">
        <f t="shared" si="34"/>
        <v>42327.490752314814</v>
      </c>
      <c r="T517" s="14">
        <v>42327</v>
      </c>
      <c r="U517" s="12">
        <f t="shared" si="35"/>
        <v>42367.157418981478</v>
      </c>
    </row>
    <row r="518" spans="1:21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>
        <f t="shared" si="33"/>
        <v>0</v>
      </c>
      <c r="Q518" t="s">
        <v>8308</v>
      </c>
      <c r="R518" t="s">
        <v>8314</v>
      </c>
      <c r="S518" s="12">
        <f t="shared" si="34"/>
        <v>42091.778703703705</v>
      </c>
      <c r="T518" s="14">
        <v>42091</v>
      </c>
      <c r="U518" s="12">
        <f t="shared" si="35"/>
        <v>42151.445370370369</v>
      </c>
    </row>
    <row r="519" spans="1:21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>
        <f t="shared" si="33"/>
        <v>68.333333333333329</v>
      </c>
      <c r="Q519" t="s">
        <v>8308</v>
      </c>
      <c r="R519" t="s">
        <v>8314</v>
      </c>
      <c r="S519" s="12">
        <f t="shared" si="34"/>
        <v>42738.615289351852</v>
      </c>
      <c r="T519" s="14">
        <v>42738</v>
      </c>
      <c r="U519" s="12">
        <f t="shared" si="35"/>
        <v>42768.281956018516</v>
      </c>
    </row>
    <row r="520" spans="1:21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>
        <f t="shared" si="33"/>
        <v>0</v>
      </c>
      <c r="Q520" t="s">
        <v>8308</v>
      </c>
      <c r="R520" t="s">
        <v>8314</v>
      </c>
      <c r="S520" s="12">
        <f t="shared" si="34"/>
        <v>42223.616018518514</v>
      </c>
      <c r="T520" s="14">
        <v>42223</v>
      </c>
      <c r="U520" s="12">
        <f t="shared" si="35"/>
        <v>42253.281944444439</v>
      </c>
    </row>
    <row r="521" spans="1:21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>
        <f t="shared" si="33"/>
        <v>39.228571428571428</v>
      </c>
      <c r="Q521" t="s">
        <v>8308</v>
      </c>
      <c r="R521" t="s">
        <v>8314</v>
      </c>
      <c r="S521" s="12">
        <f t="shared" si="34"/>
        <v>41218.391446759262</v>
      </c>
      <c r="T521" s="14">
        <v>41218</v>
      </c>
      <c r="U521" s="12">
        <f t="shared" si="35"/>
        <v>41248.058113425926</v>
      </c>
    </row>
    <row r="522" spans="1:21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>
        <f t="shared" si="33"/>
        <v>150.14705882352942</v>
      </c>
      <c r="Q522" t="s">
        <v>8315</v>
      </c>
      <c r="R522" t="s">
        <v>8316</v>
      </c>
      <c r="S522" s="12">
        <f t="shared" si="34"/>
        <v>42318.702094907407</v>
      </c>
      <c r="T522" s="14">
        <v>42318</v>
      </c>
      <c r="U522" s="12">
        <f t="shared" si="35"/>
        <v>42348.368761574071</v>
      </c>
    </row>
    <row r="523" spans="1:21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>
        <f t="shared" si="33"/>
        <v>93.428571428571431</v>
      </c>
      <c r="Q523" t="s">
        <v>8315</v>
      </c>
      <c r="R523" t="s">
        <v>8316</v>
      </c>
      <c r="S523" s="12">
        <f t="shared" si="34"/>
        <v>42646.092812499999</v>
      </c>
      <c r="T523" s="14">
        <v>42646</v>
      </c>
      <c r="U523" s="12">
        <f t="shared" si="35"/>
        <v>42674.874305555553</v>
      </c>
    </row>
    <row r="524" spans="1:21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>
        <f t="shared" si="33"/>
        <v>110.96774193548387</v>
      </c>
      <c r="Q524" t="s">
        <v>8315</v>
      </c>
      <c r="R524" t="s">
        <v>8316</v>
      </c>
      <c r="S524" s="12">
        <f t="shared" si="34"/>
        <v>42430.040798611109</v>
      </c>
      <c r="T524" s="14">
        <v>42430</v>
      </c>
      <c r="U524" s="12">
        <f t="shared" si="35"/>
        <v>42449.665798611109</v>
      </c>
    </row>
    <row r="525" spans="1:21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>
        <f t="shared" si="33"/>
        <v>71.785714285714292</v>
      </c>
      <c r="Q525" t="s">
        <v>8315</v>
      </c>
      <c r="R525" t="s">
        <v>8316</v>
      </c>
      <c r="S525" s="12">
        <f t="shared" si="34"/>
        <v>42238.13282407407</v>
      </c>
      <c r="T525" s="14">
        <v>42238</v>
      </c>
      <c r="U525" s="12">
        <f t="shared" si="35"/>
        <v>42267.799490740734</v>
      </c>
    </row>
    <row r="526" spans="1:21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>
        <f t="shared" si="33"/>
        <v>29.258076923076924</v>
      </c>
      <c r="Q526" t="s">
        <v>8315</v>
      </c>
      <c r="R526" t="s">
        <v>8316</v>
      </c>
      <c r="S526" s="12">
        <f t="shared" si="34"/>
        <v>42492.717233796298</v>
      </c>
      <c r="T526" s="14">
        <v>42492</v>
      </c>
      <c r="U526" s="12">
        <f t="shared" si="35"/>
        <v>42522.383900462963</v>
      </c>
    </row>
    <row r="527" spans="1:21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4">
        <v>41850</v>
      </c>
      <c r="U527" s="12">
        <f t="shared" si="35"/>
        <v>41895.067604166667</v>
      </c>
    </row>
    <row r="528" spans="1:21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>
        <f t="shared" si="33"/>
        <v>74.347826086956516</v>
      </c>
      <c r="Q528" t="s">
        <v>8315</v>
      </c>
      <c r="R528" t="s">
        <v>8316</v>
      </c>
      <c r="S528" s="12">
        <f t="shared" si="34"/>
        <v>42192.591944444444</v>
      </c>
      <c r="T528" s="14">
        <v>42192</v>
      </c>
      <c r="U528" s="12">
        <f t="shared" si="35"/>
        <v>42223.374999999993</v>
      </c>
    </row>
    <row r="529" spans="1:21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>
        <f t="shared" si="33"/>
        <v>63.829113924050631</v>
      </c>
      <c r="Q529" t="s">
        <v>8315</v>
      </c>
      <c r="R529" t="s">
        <v>8316</v>
      </c>
      <c r="S529" s="12">
        <f t="shared" si="34"/>
        <v>42753.205625000002</v>
      </c>
      <c r="T529" s="14">
        <v>42753</v>
      </c>
      <c r="U529" s="12">
        <f t="shared" si="35"/>
        <v>42783.336805555555</v>
      </c>
    </row>
    <row r="530" spans="1:2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>
        <f t="shared" si="33"/>
        <v>44.333333333333336</v>
      </c>
      <c r="Q530" t="s">
        <v>8315</v>
      </c>
      <c r="R530" t="s">
        <v>8316</v>
      </c>
      <c r="S530" s="12">
        <f t="shared" si="34"/>
        <v>42155.920219907406</v>
      </c>
      <c r="T530" s="14">
        <v>42155</v>
      </c>
      <c r="U530" s="12">
        <f t="shared" si="35"/>
        <v>42176.555555555555</v>
      </c>
    </row>
    <row r="531" spans="1:21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>
        <f t="shared" si="33"/>
        <v>86.944444444444443</v>
      </c>
      <c r="Q531" t="s">
        <v>8315</v>
      </c>
      <c r="R531" t="s">
        <v>8316</v>
      </c>
      <c r="S531" s="12">
        <f t="shared" si="34"/>
        <v>42725.031180555554</v>
      </c>
      <c r="T531" s="14">
        <v>42725</v>
      </c>
      <c r="U531" s="12">
        <f t="shared" si="35"/>
        <v>42745.874999999993</v>
      </c>
    </row>
    <row r="532" spans="1:21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>
        <f t="shared" si="33"/>
        <v>126.55172413793103</v>
      </c>
      <c r="Q532" t="s">
        <v>8315</v>
      </c>
      <c r="R532" t="s">
        <v>8316</v>
      </c>
      <c r="S532" s="12">
        <f t="shared" si="34"/>
        <v>42157.591064814813</v>
      </c>
      <c r="T532" s="14">
        <v>42157</v>
      </c>
      <c r="U532" s="12">
        <f t="shared" si="35"/>
        <v>42178.749999999993</v>
      </c>
    </row>
    <row r="533" spans="1:21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>
        <f t="shared" si="33"/>
        <v>129.03225806451613</v>
      </c>
      <c r="Q533" t="s">
        <v>8315</v>
      </c>
      <c r="R533" t="s">
        <v>8316</v>
      </c>
      <c r="S533" s="12">
        <f t="shared" si="34"/>
        <v>42676.065150462964</v>
      </c>
      <c r="T533" s="14">
        <v>42676</v>
      </c>
      <c r="U533" s="12">
        <f t="shared" si="35"/>
        <v>42720.957638888889</v>
      </c>
    </row>
    <row r="534" spans="1:21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>
        <f t="shared" si="33"/>
        <v>71.242774566473983</v>
      </c>
      <c r="Q534" t="s">
        <v>8315</v>
      </c>
      <c r="R534" t="s">
        <v>8316</v>
      </c>
      <c r="S534" s="12">
        <f t="shared" si="34"/>
        <v>42473.007037037038</v>
      </c>
      <c r="T534" s="14">
        <v>42473</v>
      </c>
      <c r="U534" s="12">
        <f t="shared" si="35"/>
        <v>42502.673703703702</v>
      </c>
    </row>
    <row r="535" spans="1:21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>
        <f t="shared" si="33"/>
        <v>117.88235294117646</v>
      </c>
      <c r="Q535" t="s">
        <v>8315</v>
      </c>
      <c r="R535" t="s">
        <v>8316</v>
      </c>
      <c r="S535" s="12">
        <f t="shared" si="34"/>
        <v>42482.43478009259</v>
      </c>
      <c r="T535" s="14">
        <v>42482</v>
      </c>
      <c r="U535" s="12">
        <f t="shared" si="35"/>
        <v>42506.101446759254</v>
      </c>
    </row>
    <row r="536" spans="1:21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>
        <f t="shared" si="33"/>
        <v>327.08333333333331</v>
      </c>
      <c r="Q536" t="s">
        <v>8315</v>
      </c>
      <c r="R536" t="s">
        <v>8316</v>
      </c>
      <c r="S536" s="12">
        <f t="shared" si="34"/>
        <v>42270.810995370368</v>
      </c>
      <c r="T536" s="14">
        <v>42270</v>
      </c>
      <c r="U536" s="12">
        <f t="shared" si="35"/>
        <v>42309.624999999993</v>
      </c>
    </row>
    <row r="537" spans="1:21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>
        <f t="shared" si="33"/>
        <v>34.745762711864408</v>
      </c>
      <c r="Q537" t="s">
        <v>8315</v>
      </c>
      <c r="R537" t="s">
        <v>8316</v>
      </c>
      <c r="S537" s="12">
        <f t="shared" si="34"/>
        <v>42711.545196759253</v>
      </c>
      <c r="T537" s="14">
        <v>42711</v>
      </c>
      <c r="U537" s="12">
        <f t="shared" si="35"/>
        <v>42741.211863425917</v>
      </c>
    </row>
    <row r="538" spans="1:21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>
        <f t="shared" si="33"/>
        <v>100.06410256410257</v>
      </c>
      <c r="Q538" t="s">
        <v>8315</v>
      </c>
      <c r="R538" t="s">
        <v>8316</v>
      </c>
      <c r="S538" s="12">
        <f t="shared" si="34"/>
        <v>42179.344988425932</v>
      </c>
      <c r="T538" s="14">
        <v>42179</v>
      </c>
      <c r="U538" s="12">
        <f t="shared" si="35"/>
        <v>42219.416666666664</v>
      </c>
    </row>
    <row r="539" spans="1:21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>
        <f t="shared" si="33"/>
        <v>40.847457627118644</v>
      </c>
      <c r="Q539" t="s">
        <v>8315</v>
      </c>
      <c r="R539" t="s">
        <v>8316</v>
      </c>
      <c r="S539" s="12">
        <f t="shared" si="34"/>
        <v>42282.768414351856</v>
      </c>
      <c r="T539" s="14">
        <v>42282</v>
      </c>
      <c r="U539" s="12">
        <f t="shared" si="35"/>
        <v>42312.476747685178</v>
      </c>
    </row>
    <row r="540" spans="1:21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>
        <f t="shared" si="33"/>
        <v>252.01666666666668</v>
      </c>
      <c r="Q540" t="s">
        <v>8315</v>
      </c>
      <c r="R540" t="s">
        <v>8316</v>
      </c>
      <c r="S540" s="12">
        <f t="shared" si="34"/>
        <v>42473.794710648144</v>
      </c>
      <c r="T540" s="14">
        <v>42473</v>
      </c>
      <c r="U540" s="12">
        <f t="shared" si="35"/>
        <v>42503.461377314808</v>
      </c>
    </row>
    <row r="541" spans="1:21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>
        <f t="shared" si="33"/>
        <v>25.161000000000001</v>
      </c>
      <c r="Q541" t="s">
        <v>8315</v>
      </c>
      <c r="R541" t="s">
        <v>8316</v>
      </c>
      <c r="S541" s="12">
        <f t="shared" si="34"/>
        <v>42535.049849537041</v>
      </c>
      <c r="T541" s="14">
        <v>42535</v>
      </c>
      <c r="U541" s="12">
        <f t="shared" si="35"/>
        <v>42555.716516203705</v>
      </c>
    </row>
    <row r="542" spans="1:21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4">
        <v>42009</v>
      </c>
      <c r="U542" s="12">
        <f t="shared" si="35"/>
        <v>42039.483865740738</v>
      </c>
    </row>
    <row r="543" spans="1:21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4">
        <v>42276</v>
      </c>
      <c r="U543" s="12">
        <f t="shared" si="35"/>
        <v>42305.713356481479</v>
      </c>
    </row>
    <row r="544" spans="1:21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4">
        <v>42433</v>
      </c>
      <c r="U544" s="12">
        <f t="shared" si="35"/>
        <v>42493.362453703703</v>
      </c>
    </row>
    <row r="545" spans="1:21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4">
        <v>41914</v>
      </c>
      <c r="U545" s="12">
        <f t="shared" si="35"/>
        <v>41943.75881944444</v>
      </c>
    </row>
    <row r="546" spans="1:21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4">
        <v>42525</v>
      </c>
      <c r="U546" s="12">
        <f t="shared" si="35"/>
        <v>42555.323611111111</v>
      </c>
    </row>
    <row r="547" spans="1:21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>
        <f t="shared" si="33"/>
        <v>402.70588235294116</v>
      </c>
      <c r="Q547" t="s">
        <v>8317</v>
      </c>
      <c r="R547" t="s">
        <v>8318</v>
      </c>
      <c r="S547" s="12">
        <f t="shared" si="34"/>
        <v>42283.592465277776</v>
      </c>
      <c r="T547" s="14">
        <v>42283</v>
      </c>
      <c r="U547" s="12">
        <f t="shared" si="35"/>
        <v>42323.300798611112</v>
      </c>
    </row>
    <row r="548" spans="1:21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4">
        <v>42249</v>
      </c>
      <c r="U548" s="12">
        <f t="shared" si="35"/>
        <v>42294.334664351853</v>
      </c>
    </row>
    <row r="549" spans="1:21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>
        <f t="shared" si="33"/>
        <v>0</v>
      </c>
      <c r="Q549" t="s">
        <v>8317</v>
      </c>
      <c r="R549" t="s">
        <v>8318</v>
      </c>
      <c r="S549" s="12">
        <f t="shared" si="34"/>
        <v>42380.696342592593</v>
      </c>
      <c r="T549" s="14">
        <v>42380</v>
      </c>
      <c r="U549" s="12">
        <f t="shared" si="35"/>
        <v>42410.363009259258</v>
      </c>
    </row>
    <row r="550" spans="1:21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4">
        <v>42276</v>
      </c>
      <c r="U550" s="12">
        <f t="shared" si="35"/>
        <v>42306.57</v>
      </c>
    </row>
    <row r="551" spans="1:21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4">
        <v>42163</v>
      </c>
      <c r="U551" s="12">
        <f t="shared" si="35"/>
        <v>42193.303495370368</v>
      </c>
    </row>
    <row r="552" spans="1:21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4">
        <v>42753</v>
      </c>
      <c r="U552" s="12">
        <f t="shared" si="35"/>
        <v>42765.874999999993</v>
      </c>
    </row>
    <row r="553" spans="1:21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>
        <f t="shared" si="33"/>
        <v>135.03571428571428</v>
      </c>
      <c r="Q553" t="s">
        <v>8317</v>
      </c>
      <c r="R553" t="s">
        <v>8318</v>
      </c>
      <c r="S553" s="12">
        <f t="shared" si="34"/>
        <v>42173.275740740741</v>
      </c>
      <c r="T553" s="14">
        <v>42173</v>
      </c>
      <c r="U553" s="12">
        <f t="shared" si="35"/>
        <v>42217.411805555552</v>
      </c>
    </row>
    <row r="554" spans="1:21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>
        <f t="shared" si="33"/>
        <v>0</v>
      </c>
      <c r="Q554" t="s">
        <v>8317</v>
      </c>
      <c r="R554" t="s">
        <v>8318</v>
      </c>
      <c r="S554" s="12">
        <f t="shared" si="34"/>
        <v>42318.616851851853</v>
      </c>
      <c r="T554" s="14">
        <v>42318</v>
      </c>
      <c r="U554" s="12">
        <f t="shared" si="35"/>
        <v>42378.283518518518</v>
      </c>
    </row>
    <row r="555" spans="1:21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4">
        <v>41927</v>
      </c>
      <c r="U555" s="12">
        <f t="shared" si="35"/>
        <v>41957.428136574068</v>
      </c>
    </row>
    <row r="556" spans="1:21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>
        <f t="shared" si="33"/>
        <v>64.36363636363636</v>
      </c>
      <c r="Q556" t="s">
        <v>8317</v>
      </c>
      <c r="R556" t="s">
        <v>8318</v>
      </c>
      <c r="S556" s="12">
        <f t="shared" si="34"/>
        <v>41901.684861111113</v>
      </c>
      <c r="T556" s="14">
        <v>41901</v>
      </c>
      <c r="U556" s="12">
        <f t="shared" si="35"/>
        <v>41931.351527777777</v>
      </c>
    </row>
    <row r="557" spans="1:21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>
        <f t="shared" si="33"/>
        <v>0</v>
      </c>
      <c r="Q557" t="s">
        <v>8317</v>
      </c>
      <c r="R557" t="s">
        <v>8318</v>
      </c>
      <c r="S557" s="12">
        <f t="shared" si="34"/>
        <v>42503.353506944448</v>
      </c>
      <c r="T557" s="14">
        <v>42503</v>
      </c>
      <c r="U557" s="12">
        <f t="shared" si="35"/>
        <v>42533.020173611112</v>
      </c>
    </row>
    <row r="558" spans="1:21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4">
        <v>42345</v>
      </c>
      <c r="U558" s="12">
        <f t="shared" si="35"/>
        <v>42375.526817129627</v>
      </c>
    </row>
    <row r="559" spans="1:21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4">
        <v>42676</v>
      </c>
      <c r="U559" s="12">
        <f t="shared" si="35"/>
        <v>42706.650497685179</v>
      </c>
    </row>
    <row r="560" spans="1:21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>
        <f t="shared" si="33"/>
        <v>0</v>
      </c>
      <c r="Q560" t="s">
        <v>8317</v>
      </c>
      <c r="R560" t="s">
        <v>8318</v>
      </c>
      <c r="S560" s="12">
        <f t="shared" si="34"/>
        <v>42057.883159722223</v>
      </c>
      <c r="T560" s="14">
        <v>42057</v>
      </c>
      <c r="U560" s="12">
        <f t="shared" si="35"/>
        <v>42087.508159722223</v>
      </c>
    </row>
    <row r="561" spans="1:21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4">
        <v>42321</v>
      </c>
      <c r="U561" s="12">
        <f t="shared" si="35"/>
        <v>42350.949768518512</v>
      </c>
    </row>
    <row r="562" spans="1:21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4">
        <v>41960</v>
      </c>
      <c r="U562" s="12">
        <f t="shared" si="35"/>
        <v>41990.438020833331</v>
      </c>
    </row>
    <row r="563" spans="1:21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4">
        <v>42268</v>
      </c>
      <c r="U563" s="12">
        <f t="shared" si="35"/>
        <v>42303.325381944444</v>
      </c>
    </row>
    <row r="564" spans="1:21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>
        <f t="shared" si="33"/>
        <v>0</v>
      </c>
      <c r="Q564" t="s">
        <v>8317</v>
      </c>
      <c r="R564" t="s">
        <v>8318</v>
      </c>
      <c r="S564" s="12">
        <f t="shared" si="34"/>
        <v>42692.389062500006</v>
      </c>
      <c r="T564" s="14">
        <v>42692</v>
      </c>
      <c r="U564" s="12">
        <f t="shared" si="35"/>
        <v>42722.05572916667</v>
      </c>
    </row>
    <row r="565" spans="1:21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4">
        <v>42022</v>
      </c>
      <c r="U565" s="12">
        <f t="shared" si="35"/>
        <v>42051.736655092587</v>
      </c>
    </row>
    <row r="566" spans="1:21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4">
        <v>42411</v>
      </c>
      <c r="U566" s="12">
        <f t="shared" si="35"/>
        <v>42441.609664351847</v>
      </c>
    </row>
    <row r="567" spans="1:21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>
        <f t="shared" si="33"/>
        <v>0</v>
      </c>
      <c r="Q567" t="s">
        <v>8317</v>
      </c>
      <c r="R567" t="s">
        <v>8318</v>
      </c>
      <c r="S567" s="12">
        <f t="shared" si="34"/>
        <v>42165.785289351858</v>
      </c>
      <c r="T567" s="14">
        <v>42165</v>
      </c>
      <c r="U567" s="12">
        <f t="shared" si="35"/>
        <v>42195.451956018522</v>
      </c>
    </row>
    <row r="568" spans="1:21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4">
        <v>42535</v>
      </c>
      <c r="U568" s="12">
        <f t="shared" si="35"/>
        <v>42565.351076388884</v>
      </c>
    </row>
    <row r="569" spans="1:21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>
        <f t="shared" si="33"/>
        <v>0</v>
      </c>
      <c r="Q569" t="s">
        <v>8317</v>
      </c>
      <c r="R569" t="s">
        <v>8318</v>
      </c>
      <c r="S569" s="12">
        <f t="shared" si="34"/>
        <v>41975.842523148152</v>
      </c>
      <c r="T569" s="14">
        <v>41975</v>
      </c>
      <c r="U569" s="12">
        <f t="shared" si="35"/>
        <v>42005.509189814817</v>
      </c>
    </row>
    <row r="570" spans="1:21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4">
        <v>42348</v>
      </c>
      <c r="U570" s="12">
        <f t="shared" si="35"/>
        <v>42385.124999999993</v>
      </c>
    </row>
    <row r="571" spans="1:21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4">
        <v>42340</v>
      </c>
      <c r="U571" s="12">
        <f t="shared" si="35"/>
        <v>42370.514027777775</v>
      </c>
    </row>
    <row r="572" spans="1:21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4">
        <v>42388</v>
      </c>
      <c r="U572" s="12">
        <f t="shared" si="35"/>
        <v>42418.464918981481</v>
      </c>
    </row>
    <row r="573" spans="1:21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4">
        <v>42192</v>
      </c>
      <c r="U573" s="12">
        <f t="shared" si="35"/>
        <v>42211.832638888889</v>
      </c>
    </row>
    <row r="574" spans="1:21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>
        <f t="shared" si="33"/>
        <v>0</v>
      </c>
      <c r="Q574" t="s">
        <v>8317</v>
      </c>
      <c r="R574" t="s">
        <v>8318</v>
      </c>
      <c r="S574" s="12">
        <f t="shared" si="34"/>
        <v>42282.71629629629</v>
      </c>
      <c r="T574" s="14">
        <v>42282</v>
      </c>
      <c r="U574" s="12">
        <f t="shared" si="35"/>
        <v>42312.424629629626</v>
      </c>
    </row>
    <row r="575" spans="1:21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>
        <f t="shared" si="33"/>
        <v>38.444444444444443</v>
      </c>
      <c r="Q575" t="s">
        <v>8317</v>
      </c>
      <c r="R575" t="s">
        <v>8318</v>
      </c>
      <c r="S575" s="12">
        <f t="shared" si="34"/>
        <v>41963.050127314811</v>
      </c>
      <c r="T575" s="14">
        <v>41963</v>
      </c>
      <c r="U575" s="12">
        <f t="shared" si="35"/>
        <v>42021.716666666667</v>
      </c>
    </row>
    <row r="576" spans="1:21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4">
        <v>42632</v>
      </c>
      <c r="U576" s="12">
        <f t="shared" si="35"/>
        <v>42662.110034722216</v>
      </c>
    </row>
    <row r="577" spans="1:21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4">
        <v>42138</v>
      </c>
      <c r="U577" s="12">
        <f t="shared" si="35"/>
        <v>42168.359293981477</v>
      </c>
    </row>
    <row r="578" spans="1:21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4">
        <v>42031</v>
      </c>
      <c r="U578" s="12">
        <f t="shared" si="35"/>
        <v>42091.096666666665</v>
      </c>
    </row>
    <row r="579" spans="1:21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>
        <f t="shared" ref="P579:P642" si="37">IF(L579,E579/L579,0)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4">
        <v>42450</v>
      </c>
      <c r="U579" s="12">
        <f t="shared" ref="U579:U642" si="39">(((I579/60)/60)/24)+DATE(1970,1,1)+(-8/24)</f>
        <v>42510.255810185183</v>
      </c>
    </row>
    <row r="580" spans="1:21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4">
        <v>42230</v>
      </c>
      <c r="U580" s="12">
        <f t="shared" si="39"/>
        <v>42254.245289351849</v>
      </c>
    </row>
    <row r="581" spans="1:21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4">
        <v>41968</v>
      </c>
      <c r="U581" s="12">
        <f t="shared" si="39"/>
        <v>41998.518784722219</v>
      </c>
    </row>
    <row r="582" spans="1:21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4">
        <v>42605</v>
      </c>
      <c r="U582" s="12">
        <f t="shared" si="39"/>
        <v>42635.574849537035</v>
      </c>
    </row>
    <row r="583" spans="1:21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>
        <f t="shared" si="37"/>
        <v>0</v>
      </c>
      <c r="Q583" t="s">
        <v>8317</v>
      </c>
      <c r="R583" t="s">
        <v>8318</v>
      </c>
      <c r="S583" s="12">
        <f t="shared" si="38"/>
        <v>42188.012777777782</v>
      </c>
      <c r="T583" s="14">
        <v>42188</v>
      </c>
      <c r="U583" s="12">
        <f t="shared" si="39"/>
        <v>42217.679444444446</v>
      </c>
    </row>
    <row r="584" spans="1:21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>
        <f t="shared" si="37"/>
        <v>0</v>
      </c>
      <c r="Q584" t="s">
        <v>8317</v>
      </c>
      <c r="R584" t="s">
        <v>8318</v>
      </c>
      <c r="S584" s="12">
        <f t="shared" si="38"/>
        <v>42055.739803240736</v>
      </c>
      <c r="T584" s="14">
        <v>42055</v>
      </c>
      <c r="U584" s="12">
        <f t="shared" si="39"/>
        <v>42078.416666666664</v>
      </c>
    </row>
    <row r="585" spans="1:21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4">
        <v>42052</v>
      </c>
      <c r="U585" s="12">
        <f t="shared" si="39"/>
        <v>42082.563506944447</v>
      </c>
    </row>
    <row r="586" spans="1:21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4">
        <v>42049</v>
      </c>
      <c r="U586" s="12">
        <f t="shared" si="39"/>
        <v>42079.341620370367</v>
      </c>
    </row>
    <row r="587" spans="1:21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>
        <f t="shared" si="37"/>
        <v>0</v>
      </c>
      <c r="Q587" t="s">
        <v>8317</v>
      </c>
      <c r="R587" t="s">
        <v>8318</v>
      </c>
      <c r="S587" s="12">
        <f t="shared" si="38"/>
        <v>42283.3909375</v>
      </c>
      <c r="T587" s="14">
        <v>42283</v>
      </c>
      <c r="U587" s="12">
        <f t="shared" si="39"/>
        <v>42338.666666666664</v>
      </c>
    </row>
    <row r="588" spans="1:21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4">
        <v>42020</v>
      </c>
      <c r="U588" s="12">
        <f t="shared" si="39"/>
        <v>42050.520914351851</v>
      </c>
    </row>
    <row r="589" spans="1:21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>
        <f t="shared" si="37"/>
        <v>389.28571428571428</v>
      </c>
      <c r="Q589" t="s">
        <v>8317</v>
      </c>
      <c r="R589" t="s">
        <v>8318</v>
      </c>
      <c r="S589" s="12">
        <f t="shared" si="38"/>
        <v>42080.757326388892</v>
      </c>
      <c r="T589" s="14">
        <v>42080</v>
      </c>
      <c r="U589" s="12">
        <f t="shared" si="39"/>
        <v>42110.423993055556</v>
      </c>
    </row>
    <row r="590" spans="1:21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4">
        <v>42631</v>
      </c>
      <c r="U590" s="12">
        <f t="shared" si="39"/>
        <v>42691.477847222217</v>
      </c>
    </row>
    <row r="591" spans="1:2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4">
        <v>42178</v>
      </c>
      <c r="U591" s="12">
        <f t="shared" si="39"/>
        <v>42193.281238425923</v>
      </c>
    </row>
    <row r="592" spans="1:21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>
        <f t="shared" si="37"/>
        <v>24.777777777777779</v>
      </c>
      <c r="Q592" t="s">
        <v>8317</v>
      </c>
      <c r="R592" t="s">
        <v>8318</v>
      </c>
      <c r="S592" s="12">
        <f t="shared" si="38"/>
        <v>42377.554756944446</v>
      </c>
      <c r="T592" s="14">
        <v>42377</v>
      </c>
      <c r="U592" s="12">
        <f t="shared" si="39"/>
        <v>42408.209027777775</v>
      </c>
    </row>
    <row r="593" spans="1:21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4">
        <v>42177</v>
      </c>
      <c r="U593" s="12">
        <f t="shared" si="39"/>
        <v>42207.209837962961</v>
      </c>
    </row>
    <row r="594" spans="1:21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4">
        <v>41946</v>
      </c>
      <c r="U594" s="12">
        <f t="shared" si="39"/>
        <v>41975.898842592585</v>
      </c>
    </row>
    <row r="595" spans="1:21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>
        <f t="shared" si="37"/>
        <v>16.428571428571427</v>
      </c>
      <c r="Q595" t="s">
        <v>8317</v>
      </c>
      <c r="R595" t="s">
        <v>8318</v>
      </c>
      <c r="S595" s="12">
        <f t="shared" si="38"/>
        <v>42070.677604166667</v>
      </c>
      <c r="T595" s="14">
        <v>42070</v>
      </c>
      <c r="U595" s="12">
        <f t="shared" si="39"/>
        <v>42100.302604166667</v>
      </c>
    </row>
    <row r="596" spans="1:21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4">
        <v>42446</v>
      </c>
      <c r="U596" s="12">
        <f t="shared" si="39"/>
        <v>42476.446828703702</v>
      </c>
    </row>
    <row r="597" spans="1:21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4">
        <v>42083</v>
      </c>
      <c r="U597" s="12">
        <f t="shared" si="39"/>
        <v>42127.736550925918</v>
      </c>
    </row>
    <row r="598" spans="1:21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4">
        <v>42646</v>
      </c>
      <c r="U598" s="12">
        <f t="shared" si="39"/>
        <v>42676.563564814809</v>
      </c>
    </row>
    <row r="599" spans="1:21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4">
        <v>42545</v>
      </c>
      <c r="U599" s="12">
        <f t="shared" si="39"/>
        <v>42582.333333333336</v>
      </c>
    </row>
    <row r="600" spans="1:21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>
        <f t="shared" si="37"/>
        <v>121.42857142857143</v>
      </c>
      <c r="Q600" t="s">
        <v>8317</v>
      </c>
      <c r="R600" t="s">
        <v>8318</v>
      </c>
      <c r="S600" s="12">
        <f t="shared" si="38"/>
        <v>41948.00209490741</v>
      </c>
      <c r="T600" s="14">
        <v>41948</v>
      </c>
      <c r="U600" s="12">
        <f t="shared" si="39"/>
        <v>41977.668761574074</v>
      </c>
    </row>
    <row r="601" spans="1:21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4">
        <v>42047</v>
      </c>
      <c r="U601" s="12">
        <f t="shared" si="39"/>
        <v>42071.302777777775</v>
      </c>
    </row>
    <row r="602" spans="1:21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4">
        <v>42073</v>
      </c>
      <c r="U602" s="12">
        <f t="shared" si="39"/>
        <v>42133.464837962958</v>
      </c>
    </row>
    <row r="603" spans="1:21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>
        <f t="shared" si="37"/>
        <v>23.333333333333332</v>
      </c>
      <c r="Q603" t="s">
        <v>8317</v>
      </c>
      <c r="R603" t="s">
        <v>8318</v>
      </c>
      <c r="S603" s="12">
        <f t="shared" si="38"/>
        <v>41969.858090277776</v>
      </c>
      <c r="T603" s="14">
        <v>41969</v>
      </c>
      <c r="U603" s="12">
        <f t="shared" si="39"/>
        <v>41999.52475694444</v>
      </c>
    </row>
    <row r="604" spans="1:21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>
        <f t="shared" si="37"/>
        <v>0</v>
      </c>
      <c r="Q604" t="s">
        <v>8317</v>
      </c>
      <c r="R604" t="s">
        <v>8318</v>
      </c>
      <c r="S604" s="12">
        <f t="shared" si="38"/>
        <v>42143.79415509259</v>
      </c>
      <c r="T604" s="14">
        <v>42143</v>
      </c>
      <c r="U604" s="12">
        <f t="shared" si="39"/>
        <v>42173.460821759254</v>
      </c>
    </row>
    <row r="605" spans="1:21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>
        <f t="shared" si="37"/>
        <v>45.386153846153846</v>
      </c>
      <c r="Q605" t="s">
        <v>8317</v>
      </c>
      <c r="R605" t="s">
        <v>8318</v>
      </c>
      <c r="S605" s="12">
        <f t="shared" si="38"/>
        <v>41835.639155092591</v>
      </c>
      <c r="T605" s="14">
        <v>41835</v>
      </c>
      <c r="U605" s="12">
        <f t="shared" si="39"/>
        <v>41865.305821759255</v>
      </c>
    </row>
    <row r="606" spans="1:21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>
        <f t="shared" si="37"/>
        <v>0</v>
      </c>
      <c r="Q606" t="s">
        <v>8317</v>
      </c>
      <c r="R606" t="s">
        <v>8318</v>
      </c>
      <c r="S606" s="12">
        <f t="shared" si="38"/>
        <v>41849.035370370373</v>
      </c>
      <c r="T606" s="14">
        <v>41849</v>
      </c>
      <c r="U606" s="12">
        <f t="shared" si="39"/>
        <v>41878.702037037037</v>
      </c>
    </row>
    <row r="607" spans="1:21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>
        <f t="shared" si="37"/>
        <v>16.375</v>
      </c>
      <c r="Q607" t="s">
        <v>8317</v>
      </c>
      <c r="R607" t="s">
        <v>8318</v>
      </c>
      <c r="S607" s="12">
        <f t="shared" si="38"/>
        <v>42194.357731481476</v>
      </c>
      <c r="T607" s="14">
        <v>42194</v>
      </c>
      <c r="U607" s="12">
        <f t="shared" si="39"/>
        <v>42239.02439814814</v>
      </c>
    </row>
    <row r="608" spans="1:21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4">
        <v>42102</v>
      </c>
      <c r="U608" s="12">
        <f t="shared" si="39"/>
        <v>42148.291666666664</v>
      </c>
    </row>
    <row r="609" spans="1:21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>
        <f t="shared" si="37"/>
        <v>0</v>
      </c>
      <c r="Q609" t="s">
        <v>8317</v>
      </c>
      <c r="R609" t="s">
        <v>8318</v>
      </c>
      <c r="S609" s="12">
        <f t="shared" si="38"/>
        <v>42300.825648148151</v>
      </c>
      <c r="T609" s="14">
        <v>42300</v>
      </c>
      <c r="U609" s="12">
        <f t="shared" si="39"/>
        <v>42330.53398148148</v>
      </c>
    </row>
    <row r="610" spans="1:21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4">
        <v>42140</v>
      </c>
      <c r="U610" s="12">
        <f t="shared" si="39"/>
        <v>42170.587731481479</v>
      </c>
    </row>
    <row r="611" spans="1:21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4">
        <v>42307</v>
      </c>
      <c r="U611" s="12">
        <f t="shared" si="39"/>
        <v>42336.742407407401</v>
      </c>
    </row>
    <row r="612" spans="1:21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>
        <f t="shared" si="37"/>
        <v>0</v>
      </c>
      <c r="Q612" t="s">
        <v>8317</v>
      </c>
      <c r="R612" t="s">
        <v>8318</v>
      </c>
      <c r="S612" s="12">
        <f t="shared" si="38"/>
        <v>42086.83085648148</v>
      </c>
      <c r="T612" s="14">
        <v>42086</v>
      </c>
      <c r="U612" s="12">
        <f t="shared" si="39"/>
        <v>42116.497523148144</v>
      </c>
    </row>
    <row r="613" spans="1:21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>
        <f t="shared" si="37"/>
        <v>0</v>
      </c>
      <c r="Q613" t="s">
        <v>8317</v>
      </c>
      <c r="R613" t="s">
        <v>8318</v>
      </c>
      <c r="S613" s="12">
        <f t="shared" si="38"/>
        <v>42328.560613425929</v>
      </c>
      <c r="T613" s="14">
        <v>42328</v>
      </c>
      <c r="U613" s="12">
        <f t="shared" si="39"/>
        <v>42388.227280092593</v>
      </c>
    </row>
    <row r="614" spans="1:21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>
        <f t="shared" si="37"/>
        <v>0</v>
      </c>
      <c r="Q614" t="s">
        <v>8317</v>
      </c>
      <c r="R614" t="s">
        <v>8318</v>
      </c>
      <c r="S614" s="12">
        <f t="shared" si="38"/>
        <v>42585.031782407401</v>
      </c>
      <c r="T614" s="14">
        <v>42585</v>
      </c>
      <c r="U614" s="12">
        <f t="shared" si="39"/>
        <v>42614.698449074065</v>
      </c>
    </row>
    <row r="615" spans="1:21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>
        <f t="shared" si="37"/>
        <v>105.93388429752066</v>
      </c>
      <c r="Q615" t="s">
        <v>8317</v>
      </c>
      <c r="R615" t="s">
        <v>8318</v>
      </c>
      <c r="S615" s="12">
        <f t="shared" si="38"/>
        <v>42247.496759259258</v>
      </c>
      <c r="T615" s="14">
        <v>42247</v>
      </c>
      <c r="U615" s="12">
        <f t="shared" si="39"/>
        <v>42277.874305555553</v>
      </c>
    </row>
    <row r="616" spans="1:21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>
        <f t="shared" si="37"/>
        <v>0</v>
      </c>
      <c r="Q616" t="s">
        <v>8317</v>
      </c>
      <c r="R616" t="s">
        <v>8318</v>
      </c>
      <c r="S616" s="12">
        <f t="shared" si="38"/>
        <v>42515.061805555553</v>
      </c>
      <c r="T616" s="14">
        <v>42515</v>
      </c>
      <c r="U616" s="12">
        <f t="shared" si="39"/>
        <v>42544.728472222218</v>
      </c>
    </row>
    <row r="617" spans="1:21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>
        <f t="shared" si="37"/>
        <v>0</v>
      </c>
      <c r="Q617" t="s">
        <v>8317</v>
      </c>
      <c r="R617" t="s">
        <v>8318</v>
      </c>
      <c r="S617" s="12">
        <f t="shared" si="38"/>
        <v>42242.122210648144</v>
      </c>
      <c r="T617" s="14">
        <v>42242</v>
      </c>
      <c r="U617" s="12">
        <f t="shared" si="39"/>
        <v>42271.788877314808</v>
      </c>
    </row>
    <row r="618" spans="1:21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>
        <f t="shared" si="37"/>
        <v>0</v>
      </c>
      <c r="Q618" t="s">
        <v>8317</v>
      </c>
      <c r="R618" t="s">
        <v>8318</v>
      </c>
      <c r="S618" s="12">
        <f t="shared" si="38"/>
        <v>42761.376238425932</v>
      </c>
      <c r="T618" s="14">
        <v>42761</v>
      </c>
      <c r="U618" s="12">
        <f t="shared" si="39"/>
        <v>42791.042905092596</v>
      </c>
    </row>
    <row r="619" spans="1:21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4">
        <v>42087</v>
      </c>
      <c r="U619" s="12">
        <f t="shared" si="39"/>
        <v>42132.009756944441</v>
      </c>
    </row>
    <row r="620" spans="1:21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>
        <f t="shared" si="37"/>
        <v>0</v>
      </c>
      <c r="Q620" t="s">
        <v>8317</v>
      </c>
      <c r="R620" t="s">
        <v>8318</v>
      </c>
      <c r="S620" s="12">
        <f t="shared" si="38"/>
        <v>42317.810219907406</v>
      </c>
      <c r="T620" s="14">
        <v>42317</v>
      </c>
      <c r="U620" s="12">
        <f t="shared" si="39"/>
        <v>42347.47688657407</v>
      </c>
    </row>
    <row r="621" spans="1:21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4">
        <v>41908</v>
      </c>
      <c r="U621" s="12">
        <f t="shared" si="39"/>
        <v>41968.358680555553</v>
      </c>
    </row>
    <row r="622" spans="1:21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4">
        <v>41831</v>
      </c>
      <c r="U622" s="12">
        <f t="shared" si="39"/>
        <v>41876.383541666662</v>
      </c>
    </row>
    <row r="623" spans="1:21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4">
        <v>42528</v>
      </c>
      <c r="U623" s="12">
        <f t="shared" si="39"/>
        <v>42558.654363425921</v>
      </c>
    </row>
    <row r="624" spans="1:21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>
        <f t="shared" si="37"/>
        <v>37.888888888888886</v>
      </c>
      <c r="Q624" t="s">
        <v>8317</v>
      </c>
      <c r="R624" t="s">
        <v>8318</v>
      </c>
      <c r="S624" s="12">
        <f t="shared" si="38"/>
        <v>42532.774745370371</v>
      </c>
      <c r="T624" s="14">
        <v>42532</v>
      </c>
      <c r="U624" s="12">
        <f t="shared" si="39"/>
        <v>42552.441412037035</v>
      </c>
    </row>
    <row r="625" spans="1:21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>
        <f t="shared" si="37"/>
        <v>0</v>
      </c>
      <c r="Q625" t="s">
        <v>8317</v>
      </c>
      <c r="R625" t="s">
        <v>8318</v>
      </c>
      <c r="S625" s="12">
        <f t="shared" si="38"/>
        <v>42122.009224537032</v>
      </c>
      <c r="T625" s="14">
        <v>42122</v>
      </c>
      <c r="U625" s="12">
        <f t="shared" si="39"/>
        <v>42151.675891203697</v>
      </c>
    </row>
    <row r="626" spans="1:21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>
        <f t="shared" si="37"/>
        <v>0</v>
      </c>
      <c r="Q626" t="s">
        <v>8317</v>
      </c>
      <c r="R626" t="s">
        <v>8318</v>
      </c>
      <c r="S626" s="12">
        <f t="shared" si="38"/>
        <v>42108.988900462966</v>
      </c>
      <c r="T626" s="14">
        <v>42108</v>
      </c>
      <c r="U626" s="12">
        <f t="shared" si="39"/>
        <v>42138.65556712963</v>
      </c>
    </row>
    <row r="627" spans="1:21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>
        <f t="shared" si="37"/>
        <v>0</v>
      </c>
      <c r="Q627" t="s">
        <v>8317</v>
      </c>
      <c r="R627" t="s">
        <v>8318</v>
      </c>
      <c r="S627" s="12">
        <f t="shared" si="38"/>
        <v>42790.895567129628</v>
      </c>
      <c r="T627" s="14">
        <v>42790</v>
      </c>
      <c r="U627" s="12">
        <f t="shared" si="39"/>
        <v>42820.520567129628</v>
      </c>
    </row>
    <row r="628" spans="1:21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>
        <f t="shared" si="37"/>
        <v>111.41025641025641</v>
      </c>
      <c r="Q628" t="s">
        <v>8317</v>
      </c>
      <c r="R628" t="s">
        <v>8318</v>
      </c>
      <c r="S628" s="12">
        <f t="shared" si="38"/>
        <v>42198.559479166666</v>
      </c>
      <c r="T628" s="14">
        <v>42198</v>
      </c>
      <c r="U628" s="12">
        <f t="shared" si="39"/>
        <v>42231.223611111105</v>
      </c>
    </row>
    <row r="629" spans="1:21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4">
        <v>42384</v>
      </c>
      <c r="U629" s="12">
        <f t="shared" si="39"/>
        <v>42443.624999999993</v>
      </c>
    </row>
    <row r="630" spans="1:21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>
        <f t="shared" si="37"/>
        <v>0</v>
      </c>
      <c r="Q630" t="s">
        <v>8317</v>
      </c>
      <c r="R630" t="s">
        <v>8318</v>
      </c>
      <c r="S630" s="12">
        <f t="shared" si="38"/>
        <v>41803.692789351851</v>
      </c>
      <c r="T630" s="14">
        <v>41803</v>
      </c>
      <c r="U630" s="12">
        <f t="shared" si="39"/>
        <v>41833.359456018516</v>
      </c>
    </row>
    <row r="631" spans="1:21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>
        <f t="shared" si="37"/>
        <v>116.66666666666667</v>
      </c>
      <c r="Q631" t="s">
        <v>8317</v>
      </c>
      <c r="R631" t="s">
        <v>8318</v>
      </c>
      <c r="S631" s="12">
        <f t="shared" si="38"/>
        <v>42474.637824074074</v>
      </c>
      <c r="T631" s="14">
        <v>42474</v>
      </c>
      <c r="U631" s="12">
        <f t="shared" si="39"/>
        <v>42504.304490740738</v>
      </c>
    </row>
    <row r="632" spans="1:21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4">
        <v>42223</v>
      </c>
      <c r="U632" s="12">
        <f t="shared" si="39"/>
        <v>42252.881944444445</v>
      </c>
    </row>
    <row r="633" spans="1:21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>
        <f t="shared" si="37"/>
        <v>76.666666666666671</v>
      </c>
      <c r="Q633" t="s">
        <v>8317</v>
      </c>
      <c r="R633" t="s">
        <v>8318</v>
      </c>
      <c r="S633" s="12">
        <f t="shared" si="38"/>
        <v>42489.772326388891</v>
      </c>
      <c r="T633" s="14">
        <v>42489</v>
      </c>
      <c r="U633" s="12">
        <f t="shared" si="39"/>
        <v>42518.438993055555</v>
      </c>
    </row>
    <row r="634" spans="1:21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>
        <f t="shared" si="37"/>
        <v>0</v>
      </c>
      <c r="Q634" t="s">
        <v>8317</v>
      </c>
      <c r="R634" t="s">
        <v>8318</v>
      </c>
      <c r="S634" s="12">
        <f t="shared" si="38"/>
        <v>42303.659317129626</v>
      </c>
      <c r="T634" s="14">
        <v>42303</v>
      </c>
      <c r="U634" s="12">
        <f t="shared" si="39"/>
        <v>42333.367650462962</v>
      </c>
    </row>
    <row r="635" spans="1:21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4">
        <v>42507</v>
      </c>
      <c r="U635" s="12">
        <f t="shared" si="39"/>
        <v>42538.624999999993</v>
      </c>
    </row>
    <row r="636" spans="1:21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4">
        <v>42031</v>
      </c>
      <c r="U636" s="12">
        <f t="shared" si="39"/>
        <v>42061.595243055555</v>
      </c>
    </row>
    <row r="637" spans="1:21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4">
        <v>42076</v>
      </c>
      <c r="U637" s="12">
        <f t="shared" si="39"/>
        <v>42105.758819444447</v>
      </c>
    </row>
    <row r="638" spans="1:21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4">
        <v>42131</v>
      </c>
      <c r="U638" s="12">
        <f t="shared" si="39"/>
        <v>42161.115972222215</v>
      </c>
    </row>
    <row r="639" spans="1:21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>
        <f t="shared" si="37"/>
        <v>0</v>
      </c>
      <c r="Q639" t="s">
        <v>8317</v>
      </c>
      <c r="R639" t="s">
        <v>8318</v>
      </c>
      <c r="S639" s="12">
        <f t="shared" si="38"/>
        <v>42762.962013888886</v>
      </c>
      <c r="T639" s="14">
        <v>42762</v>
      </c>
      <c r="U639" s="12">
        <f t="shared" si="39"/>
        <v>42791.62777777778</v>
      </c>
    </row>
    <row r="640" spans="1:2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4">
        <v>42759</v>
      </c>
      <c r="U640" s="12">
        <f t="shared" si="39"/>
        <v>42819.218310185184</v>
      </c>
    </row>
    <row r="641" spans="1:21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4">
        <v>41865</v>
      </c>
      <c r="U641" s="12">
        <f t="shared" si="39"/>
        <v>41925.249942129631</v>
      </c>
    </row>
    <row r="642" spans="1:21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4">
        <v>42683</v>
      </c>
      <c r="U642" s="12">
        <f t="shared" si="39"/>
        <v>42698.624999999993</v>
      </c>
    </row>
    <row r="643" spans="1:21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>
        <f t="shared" ref="P643:P706" si="41">IF(L643,E643/L643,0)</f>
        <v>151.31746031746033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4">
        <v>42199</v>
      </c>
      <c r="U643" s="12">
        <f t="shared" ref="U643:U706" si="43">(((I643/60)/60)/24)+DATE(1970,1,1)+(-8/24)</f>
        <v>42229.236666666664</v>
      </c>
    </row>
    <row r="644" spans="1:21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>
        <f t="shared" si="41"/>
        <v>134.3592456301748</v>
      </c>
      <c r="Q644" t="s">
        <v>8317</v>
      </c>
      <c r="R644" t="s">
        <v>8319</v>
      </c>
      <c r="S644" s="12">
        <f t="shared" si="42"/>
        <v>42199.651319444441</v>
      </c>
      <c r="T644" s="14">
        <v>42199</v>
      </c>
      <c r="U644" s="12">
        <f t="shared" si="43"/>
        <v>42235.317986111106</v>
      </c>
    </row>
    <row r="645" spans="1:21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>
        <f t="shared" si="41"/>
        <v>174.02631578947367</v>
      </c>
      <c r="Q645" t="s">
        <v>8317</v>
      </c>
      <c r="R645" t="s">
        <v>8319</v>
      </c>
      <c r="S645" s="12">
        <f t="shared" si="42"/>
        <v>42100.642071759255</v>
      </c>
      <c r="T645" s="14">
        <v>42100</v>
      </c>
      <c r="U645" s="12">
        <f t="shared" si="43"/>
        <v>42155.30873842592</v>
      </c>
    </row>
    <row r="646" spans="1:21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>
        <f t="shared" si="41"/>
        <v>73.486268364348675</v>
      </c>
      <c r="Q646" t="s">
        <v>8317</v>
      </c>
      <c r="R646" t="s">
        <v>8319</v>
      </c>
      <c r="S646" s="12">
        <f t="shared" si="42"/>
        <v>41898.665960648148</v>
      </c>
      <c r="T646" s="14">
        <v>41898</v>
      </c>
      <c r="U646" s="12">
        <f t="shared" si="43"/>
        <v>41940.708333333328</v>
      </c>
    </row>
    <row r="647" spans="1:21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>
        <f t="shared" si="41"/>
        <v>23.518987341772153</v>
      </c>
      <c r="Q647" t="s">
        <v>8317</v>
      </c>
      <c r="R647" t="s">
        <v>8319</v>
      </c>
      <c r="S647" s="12">
        <f t="shared" si="42"/>
        <v>42564.026319444441</v>
      </c>
      <c r="T647" s="14">
        <v>42564</v>
      </c>
      <c r="U647" s="12">
        <f t="shared" si="43"/>
        <v>42593.692986111106</v>
      </c>
    </row>
    <row r="648" spans="1:21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>
        <f t="shared" si="41"/>
        <v>39.074444444444445</v>
      </c>
      <c r="Q648" t="s">
        <v>8317</v>
      </c>
      <c r="R648" t="s">
        <v>8319</v>
      </c>
      <c r="S648" s="12">
        <f t="shared" si="42"/>
        <v>41832.852627314816</v>
      </c>
      <c r="T648" s="14">
        <v>41832</v>
      </c>
      <c r="U648" s="12">
        <f t="shared" si="43"/>
        <v>41862.519293981481</v>
      </c>
    </row>
    <row r="649" spans="1:21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>
        <f t="shared" si="41"/>
        <v>125.94117647058823</v>
      </c>
      <c r="Q649" t="s">
        <v>8317</v>
      </c>
      <c r="R649" t="s">
        <v>8319</v>
      </c>
      <c r="S649" s="12">
        <f t="shared" si="42"/>
        <v>42416.767928240741</v>
      </c>
      <c r="T649" s="14">
        <v>42416</v>
      </c>
      <c r="U649" s="12">
        <f t="shared" si="43"/>
        <v>42446.392928240741</v>
      </c>
    </row>
    <row r="650" spans="1:21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4">
        <v>41891</v>
      </c>
      <c r="U650" s="12">
        <f t="shared" si="43"/>
        <v>41926.360046296293</v>
      </c>
    </row>
    <row r="651" spans="1:21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>
        <f t="shared" si="41"/>
        <v>42.670731707317074</v>
      </c>
      <c r="Q651" t="s">
        <v>8317</v>
      </c>
      <c r="R651" t="s">
        <v>8319</v>
      </c>
      <c r="S651" s="12">
        <f t="shared" si="42"/>
        <v>41877.912187499998</v>
      </c>
      <c r="T651" s="14">
        <v>41877</v>
      </c>
      <c r="U651" s="12">
        <f t="shared" si="43"/>
        <v>41898.578854166662</v>
      </c>
    </row>
    <row r="652" spans="1:21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>
        <f t="shared" si="41"/>
        <v>35.125</v>
      </c>
      <c r="Q652" t="s">
        <v>8317</v>
      </c>
      <c r="R652" t="s">
        <v>8319</v>
      </c>
      <c r="S652" s="12">
        <f t="shared" si="42"/>
        <v>41932.036851851852</v>
      </c>
      <c r="T652" s="14">
        <v>41932</v>
      </c>
      <c r="U652" s="12">
        <f t="shared" si="43"/>
        <v>41991.745185185187</v>
      </c>
    </row>
    <row r="653" spans="1:21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>
        <f t="shared" si="41"/>
        <v>239.35238095238094</v>
      </c>
      <c r="Q653" t="s">
        <v>8317</v>
      </c>
      <c r="R653" t="s">
        <v>8319</v>
      </c>
      <c r="S653" s="12">
        <f t="shared" si="42"/>
        <v>41956.017488425925</v>
      </c>
      <c r="T653" s="14">
        <v>41956</v>
      </c>
      <c r="U653" s="12">
        <f t="shared" si="43"/>
        <v>41985.684155092589</v>
      </c>
    </row>
    <row r="654" spans="1:21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>
        <f t="shared" si="41"/>
        <v>107.64285714285714</v>
      </c>
      <c r="Q654" t="s">
        <v>8317</v>
      </c>
      <c r="R654" t="s">
        <v>8319</v>
      </c>
      <c r="S654" s="12">
        <f t="shared" si="42"/>
        <v>42675.690393518518</v>
      </c>
      <c r="T654" s="14">
        <v>42675</v>
      </c>
      <c r="U654" s="12">
        <f t="shared" si="43"/>
        <v>42705.398726851847</v>
      </c>
    </row>
    <row r="655" spans="1:21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>
        <f t="shared" si="41"/>
        <v>95.830623306233065</v>
      </c>
      <c r="Q655" t="s">
        <v>8317</v>
      </c>
      <c r="R655" t="s">
        <v>8319</v>
      </c>
      <c r="S655" s="12">
        <f t="shared" si="42"/>
        <v>42199.618518518517</v>
      </c>
      <c r="T655" s="14">
        <v>42199</v>
      </c>
      <c r="U655" s="12">
        <f t="shared" si="43"/>
        <v>42236.285185185181</v>
      </c>
    </row>
    <row r="656" spans="1:21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>
        <f t="shared" si="41"/>
        <v>31.663376110562684</v>
      </c>
      <c r="Q656" t="s">
        <v>8317</v>
      </c>
      <c r="R656" t="s">
        <v>8319</v>
      </c>
      <c r="S656" s="12">
        <f t="shared" si="42"/>
        <v>42163.957326388889</v>
      </c>
      <c r="T656" s="14">
        <v>42163</v>
      </c>
      <c r="U656" s="12">
        <f t="shared" si="43"/>
        <v>42193.623993055553</v>
      </c>
    </row>
    <row r="657" spans="1:21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>
        <f t="shared" si="41"/>
        <v>42.886861313868614</v>
      </c>
      <c r="Q657" t="s">
        <v>8317</v>
      </c>
      <c r="R657" t="s">
        <v>8319</v>
      </c>
      <c r="S657" s="12">
        <f t="shared" si="42"/>
        <v>42045.957314814819</v>
      </c>
      <c r="T657" s="14">
        <v>42045</v>
      </c>
      <c r="U657" s="12">
        <f t="shared" si="43"/>
        <v>42075.582314814812</v>
      </c>
    </row>
    <row r="658" spans="1:21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>
        <f t="shared" si="41"/>
        <v>122.73563218390805</v>
      </c>
      <c r="Q658" t="s">
        <v>8317</v>
      </c>
      <c r="R658" t="s">
        <v>8319</v>
      </c>
      <c r="S658" s="12">
        <f t="shared" si="42"/>
        <v>42417.804618055554</v>
      </c>
      <c r="T658" s="14">
        <v>42417</v>
      </c>
      <c r="U658" s="12">
        <f t="shared" si="43"/>
        <v>42477.429618055547</v>
      </c>
    </row>
    <row r="659" spans="1:21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>
        <f t="shared" si="41"/>
        <v>190.45454545454547</v>
      </c>
      <c r="Q659" t="s">
        <v>8317</v>
      </c>
      <c r="R659" t="s">
        <v>8319</v>
      </c>
      <c r="S659" s="12">
        <f t="shared" si="42"/>
        <v>42331.84574074074</v>
      </c>
      <c r="T659" s="14">
        <v>42331</v>
      </c>
      <c r="U659" s="12">
        <f t="shared" si="43"/>
        <v>42361.512407407405</v>
      </c>
    </row>
    <row r="660" spans="1:21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>
        <f t="shared" si="41"/>
        <v>109.33695652173913</v>
      </c>
      <c r="Q660" t="s">
        <v>8317</v>
      </c>
      <c r="R660" t="s">
        <v>8319</v>
      </c>
      <c r="S660" s="12">
        <f t="shared" si="42"/>
        <v>42179.160752314812</v>
      </c>
      <c r="T660" s="14">
        <v>42179</v>
      </c>
      <c r="U660" s="12">
        <f t="shared" si="43"/>
        <v>42211.416666666664</v>
      </c>
    </row>
    <row r="661" spans="1:2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>
        <f t="shared" si="41"/>
        <v>143.66666666666666</v>
      </c>
      <c r="Q661" t="s">
        <v>8317</v>
      </c>
      <c r="R661" t="s">
        <v>8319</v>
      </c>
      <c r="S661" s="12">
        <f t="shared" si="42"/>
        <v>42209.593692129631</v>
      </c>
      <c r="T661" s="14">
        <v>42209</v>
      </c>
      <c r="U661" s="12">
        <f t="shared" si="43"/>
        <v>42239.260358796295</v>
      </c>
    </row>
    <row r="662" spans="1:21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>
        <f t="shared" si="41"/>
        <v>84.944444444444443</v>
      </c>
      <c r="Q662" t="s">
        <v>8317</v>
      </c>
      <c r="R662" t="s">
        <v>8319</v>
      </c>
      <c r="S662" s="12">
        <f t="shared" si="42"/>
        <v>41922.741655092592</v>
      </c>
      <c r="T662" s="14">
        <v>41922</v>
      </c>
      <c r="U662" s="12">
        <f t="shared" si="43"/>
        <v>41952.449988425928</v>
      </c>
    </row>
    <row r="663" spans="1:21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>
        <f t="shared" si="41"/>
        <v>10.555555555555555</v>
      </c>
      <c r="Q663" t="s">
        <v>8317</v>
      </c>
      <c r="R663" t="s">
        <v>8319</v>
      </c>
      <c r="S663" s="12">
        <f t="shared" si="42"/>
        <v>42636.645358796297</v>
      </c>
      <c r="T663" s="14">
        <v>42636</v>
      </c>
      <c r="U663" s="12">
        <f t="shared" si="43"/>
        <v>42666.312025462961</v>
      </c>
    </row>
    <row r="664" spans="1:21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4">
        <v>41990</v>
      </c>
      <c r="U664" s="12">
        <f t="shared" si="43"/>
        <v>42020.104710648149</v>
      </c>
    </row>
    <row r="665" spans="1:21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4">
        <v>42173</v>
      </c>
      <c r="U665" s="12">
        <f t="shared" si="43"/>
        <v>42203.509907407402</v>
      </c>
    </row>
    <row r="666" spans="1:21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>
        <f t="shared" si="41"/>
        <v>31.172413793103448</v>
      </c>
      <c r="Q666" t="s">
        <v>8317</v>
      </c>
      <c r="R666" t="s">
        <v>8319</v>
      </c>
      <c r="S666" s="12">
        <f t="shared" si="42"/>
        <v>42077.666377314818</v>
      </c>
      <c r="T666" s="14">
        <v>42077</v>
      </c>
      <c r="U666" s="12">
        <f t="shared" si="43"/>
        <v>42107.333043981482</v>
      </c>
    </row>
    <row r="667" spans="1:21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>
        <f t="shared" si="41"/>
        <v>155.33333333333334</v>
      </c>
      <c r="Q667" t="s">
        <v>8317</v>
      </c>
      <c r="R667" t="s">
        <v>8319</v>
      </c>
      <c r="S667" s="12">
        <f t="shared" si="42"/>
        <v>42688.711354166662</v>
      </c>
      <c r="T667" s="14">
        <v>42688</v>
      </c>
      <c r="U667" s="12">
        <f t="shared" si="43"/>
        <v>42748.378020833326</v>
      </c>
    </row>
    <row r="668" spans="1:21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4">
        <v>41838</v>
      </c>
      <c r="U668" s="12">
        <f t="shared" si="43"/>
        <v>41868.498819444445</v>
      </c>
    </row>
    <row r="669" spans="1:21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>
        <f t="shared" si="41"/>
        <v>178.92857142857142</v>
      </c>
      <c r="Q669" t="s">
        <v>8317</v>
      </c>
      <c r="R669" t="s">
        <v>8319</v>
      </c>
      <c r="S669" s="12">
        <f t="shared" si="42"/>
        <v>42632.373414351852</v>
      </c>
      <c r="T669" s="14">
        <v>42632</v>
      </c>
      <c r="U669" s="12">
        <f t="shared" si="43"/>
        <v>42672.040081018517</v>
      </c>
    </row>
    <row r="670" spans="1:21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4">
        <v>42090</v>
      </c>
      <c r="U670" s="12">
        <f t="shared" si="43"/>
        <v>42135.497939814813</v>
      </c>
    </row>
    <row r="671" spans="1:21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4">
        <v>42527</v>
      </c>
      <c r="U671" s="12">
        <f t="shared" si="43"/>
        <v>42557.292337962957</v>
      </c>
    </row>
    <row r="672" spans="1:21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>
        <f t="shared" si="41"/>
        <v>84.99677419354839</v>
      </c>
      <c r="Q672" t="s">
        <v>8317</v>
      </c>
      <c r="R672" t="s">
        <v>8319</v>
      </c>
      <c r="S672" s="12">
        <f t="shared" si="42"/>
        <v>42506.709722222222</v>
      </c>
      <c r="T672" s="14">
        <v>42506</v>
      </c>
      <c r="U672" s="12">
        <f t="shared" si="43"/>
        <v>42540.006944444445</v>
      </c>
    </row>
    <row r="673" spans="1:21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>
        <f t="shared" si="41"/>
        <v>788.5333333333333</v>
      </c>
      <c r="Q673" t="s">
        <v>8317</v>
      </c>
      <c r="R673" t="s">
        <v>8319</v>
      </c>
      <c r="S673" s="12">
        <f t="shared" si="42"/>
        <v>41984.692731481482</v>
      </c>
      <c r="T673" s="14">
        <v>41984</v>
      </c>
      <c r="U673" s="12">
        <f t="shared" si="43"/>
        <v>42017.833333333336</v>
      </c>
    </row>
    <row r="674" spans="1:21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>
        <f t="shared" si="41"/>
        <v>50.29767441860465</v>
      </c>
      <c r="Q674" t="s">
        <v>8317</v>
      </c>
      <c r="R674" t="s">
        <v>8319</v>
      </c>
      <c r="S674" s="12">
        <f t="shared" si="42"/>
        <v>41974.219490740739</v>
      </c>
      <c r="T674" s="14">
        <v>41974</v>
      </c>
      <c r="U674" s="12">
        <f t="shared" si="43"/>
        <v>42004.874305555553</v>
      </c>
    </row>
    <row r="675" spans="1:21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>
        <f t="shared" si="41"/>
        <v>68.333333333333329</v>
      </c>
      <c r="Q675" t="s">
        <v>8317</v>
      </c>
      <c r="R675" t="s">
        <v>8319</v>
      </c>
      <c r="S675" s="12">
        <f t="shared" si="42"/>
        <v>41838.840474537035</v>
      </c>
      <c r="T675" s="14">
        <v>41838</v>
      </c>
      <c r="U675" s="12">
        <f t="shared" si="43"/>
        <v>41883.5071412037</v>
      </c>
    </row>
    <row r="676" spans="1:21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4">
        <v>41803</v>
      </c>
      <c r="U676" s="12">
        <f t="shared" si="43"/>
        <v>41862.782719907402</v>
      </c>
    </row>
    <row r="677" spans="1:21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>
        <f t="shared" si="41"/>
        <v>34.269230769230766</v>
      </c>
      <c r="Q677" t="s">
        <v>8317</v>
      </c>
      <c r="R677" t="s">
        <v>8319</v>
      </c>
      <c r="S677" s="12">
        <f t="shared" si="42"/>
        <v>41975.930601851855</v>
      </c>
      <c r="T677" s="14">
        <v>41975</v>
      </c>
      <c r="U677" s="12">
        <f t="shared" si="43"/>
        <v>42004.957638888889</v>
      </c>
    </row>
    <row r="678" spans="1:21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>
        <f t="shared" si="41"/>
        <v>61.291666666666664</v>
      </c>
      <c r="Q678" t="s">
        <v>8317</v>
      </c>
      <c r="R678" t="s">
        <v>8319</v>
      </c>
      <c r="S678" s="12">
        <f t="shared" si="42"/>
        <v>42012.768298611118</v>
      </c>
      <c r="T678" s="14">
        <v>42012</v>
      </c>
      <c r="U678" s="12">
        <f t="shared" si="43"/>
        <v>42042.434965277782</v>
      </c>
    </row>
    <row r="679" spans="1:21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4">
        <v>42504</v>
      </c>
      <c r="U679" s="12">
        <f t="shared" si="43"/>
        <v>42549.070543981477</v>
      </c>
    </row>
    <row r="680" spans="1:21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>
        <f t="shared" si="41"/>
        <v>65.17647058823529</v>
      </c>
      <c r="Q680" t="s">
        <v>8317</v>
      </c>
      <c r="R680" t="s">
        <v>8319</v>
      </c>
      <c r="S680" s="12">
        <f t="shared" si="42"/>
        <v>42481.376597222217</v>
      </c>
      <c r="T680" s="14">
        <v>42481</v>
      </c>
      <c r="U680" s="12">
        <f t="shared" si="43"/>
        <v>42511.043263888881</v>
      </c>
    </row>
    <row r="681" spans="1:21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>
        <f t="shared" si="41"/>
        <v>93.90425531914893</v>
      </c>
      <c r="Q681" t="s">
        <v>8317</v>
      </c>
      <c r="R681" t="s">
        <v>8319</v>
      </c>
      <c r="S681" s="12">
        <f t="shared" si="42"/>
        <v>42556.695706018523</v>
      </c>
      <c r="T681" s="14">
        <v>42556</v>
      </c>
      <c r="U681" s="12">
        <f t="shared" si="43"/>
        <v>42616.362372685187</v>
      </c>
    </row>
    <row r="682" spans="1:21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>
        <f t="shared" si="41"/>
        <v>150.65116279069767</v>
      </c>
      <c r="Q682" t="s">
        <v>8317</v>
      </c>
      <c r="R682" t="s">
        <v>8319</v>
      </c>
      <c r="S682" s="12">
        <f t="shared" si="42"/>
        <v>41864.501516203702</v>
      </c>
      <c r="T682" s="14">
        <v>41864</v>
      </c>
      <c r="U682" s="12">
        <f t="shared" si="43"/>
        <v>41899.168182870366</v>
      </c>
    </row>
    <row r="683" spans="1:21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4">
        <v>42639</v>
      </c>
      <c r="U683" s="12">
        <f t="shared" si="43"/>
        <v>42669.472268518519</v>
      </c>
    </row>
    <row r="684" spans="1:21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4">
        <v>42778</v>
      </c>
      <c r="U684" s="12">
        <f t="shared" si="43"/>
        <v>42808.39030092593</v>
      </c>
    </row>
    <row r="685" spans="1:21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>
        <f t="shared" si="41"/>
        <v>99.333333333333329</v>
      </c>
      <c r="Q685" t="s">
        <v>8317</v>
      </c>
      <c r="R685" t="s">
        <v>8319</v>
      </c>
      <c r="S685" s="12">
        <f t="shared" si="42"/>
        <v>42634.900046296301</v>
      </c>
      <c r="T685" s="14">
        <v>42634</v>
      </c>
      <c r="U685" s="12">
        <f t="shared" si="43"/>
        <v>42674.566712962966</v>
      </c>
    </row>
    <row r="686" spans="1:2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>
        <f t="shared" si="41"/>
        <v>177.39259259259259</v>
      </c>
      <c r="Q686" t="s">
        <v>8317</v>
      </c>
      <c r="R686" t="s">
        <v>8319</v>
      </c>
      <c r="S686" s="12">
        <f t="shared" si="42"/>
        <v>41809.473275462966</v>
      </c>
      <c r="T686" s="14">
        <v>41809</v>
      </c>
      <c r="U686" s="12">
        <f t="shared" si="43"/>
        <v>41844.791666666664</v>
      </c>
    </row>
    <row r="687" spans="1:21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4">
        <v>41971</v>
      </c>
      <c r="U687" s="12">
        <f t="shared" si="43"/>
        <v>42016.533240740733</v>
      </c>
    </row>
    <row r="688" spans="1:21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>
        <f t="shared" si="41"/>
        <v>0</v>
      </c>
      <c r="Q688" t="s">
        <v>8317</v>
      </c>
      <c r="R688" t="s">
        <v>8319</v>
      </c>
      <c r="S688" s="12">
        <f t="shared" si="42"/>
        <v>42189.673263888893</v>
      </c>
      <c r="T688" s="14">
        <v>42189</v>
      </c>
      <c r="U688" s="12">
        <f t="shared" si="43"/>
        <v>42219.339930555558</v>
      </c>
    </row>
    <row r="689" spans="1:21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>
        <f t="shared" si="41"/>
        <v>591.66666666666663</v>
      </c>
      <c r="Q689" t="s">
        <v>8317</v>
      </c>
      <c r="R689" t="s">
        <v>8319</v>
      </c>
      <c r="S689" s="12">
        <f t="shared" si="42"/>
        <v>42711.750613425931</v>
      </c>
      <c r="T689" s="14">
        <v>42711</v>
      </c>
      <c r="U689" s="12">
        <f t="shared" si="43"/>
        <v>42771.417280092595</v>
      </c>
    </row>
    <row r="690" spans="1:21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4">
        <v>42262</v>
      </c>
      <c r="U690" s="12">
        <f t="shared" si="43"/>
        <v>42291.771446759252</v>
      </c>
    </row>
    <row r="691" spans="1:21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>
        <f t="shared" si="41"/>
        <v>343.14732142857144</v>
      </c>
      <c r="Q691" t="s">
        <v>8317</v>
      </c>
      <c r="R691" t="s">
        <v>8319</v>
      </c>
      <c r="S691" s="12">
        <f t="shared" si="42"/>
        <v>42675.66778935185</v>
      </c>
      <c r="T691" s="14">
        <v>42675</v>
      </c>
      <c r="U691" s="12">
        <f t="shared" si="43"/>
        <v>42711.874305555553</v>
      </c>
    </row>
    <row r="692" spans="1:21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>
        <f t="shared" si="41"/>
        <v>72.588235294117652</v>
      </c>
      <c r="Q692" t="s">
        <v>8317</v>
      </c>
      <c r="R692" t="s">
        <v>8319</v>
      </c>
      <c r="S692" s="12">
        <f t="shared" si="42"/>
        <v>42579.634733796294</v>
      </c>
      <c r="T692" s="14">
        <v>42579</v>
      </c>
      <c r="U692" s="12">
        <f t="shared" si="43"/>
        <v>42621.916666666664</v>
      </c>
    </row>
    <row r="693" spans="1:21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4">
        <v>42158</v>
      </c>
      <c r="U693" s="12">
        <f t="shared" si="43"/>
        <v>42185.694976851846</v>
      </c>
    </row>
    <row r="694" spans="1:21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>
        <f t="shared" si="41"/>
        <v>6.4975124378109452</v>
      </c>
      <c r="Q694" t="s">
        <v>8317</v>
      </c>
      <c r="R694" t="s">
        <v>8319</v>
      </c>
      <c r="S694" s="12">
        <f t="shared" si="42"/>
        <v>42696.37572916667</v>
      </c>
      <c r="T694" s="14">
        <v>42696</v>
      </c>
      <c r="U694" s="12">
        <f t="shared" si="43"/>
        <v>42726.042395833334</v>
      </c>
    </row>
    <row r="695" spans="1:21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>
        <f t="shared" si="41"/>
        <v>119.38513513513513</v>
      </c>
      <c r="Q695" t="s">
        <v>8317</v>
      </c>
      <c r="R695" t="s">
        <v>8319</v>
      </c>
      <c r="S695" s="12">
        <f t="shared" si="42"/>
        <v>42094.808182870373</v>
      </c>
      <c r="T695" s="14">
        <v>42094</v>
      </c>
      <c r="U695" s="12">
        <f t="shared" si="43"/>
        <v>42124.474849537037</v>
      </c>
    </row>
    <row r="696" spans="1:21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>
        <f t="shared" si="41"/>
        <v>84.285714285714292</v>
      </c>
      <c r="Q696" t="s">
        <v>8317</v>
      </c>
      <c r="R696" t="s">
        <v>8319</v>
      </c>
      <c r="S696" s="12">
        <f t="shared" si="42"/>
        <v>42737.663877314815</v>
      </c>
      <c r="T696" s="14">
        <v>42737</v>
      </c>
      <c r="U696" s="12">
        <f t="shared" si="43"/>
        <v>42767.330543981479</v>
      </c>
    </row>
    <row r="697" spans="1:21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>
        <f t="shared" si="41"/>
        <v>90.857142857142861</v>
      </c>
      <c r="Q697" t="s">
        <v>8317</v>
      </c>
      <c r="R697" t="s">
        <v>8319</v>
      </c>
      <c r="S697" s="12">
        <f t="shared" si="42"/>
        <v>41913.521064814813</v>
      </c>
      <c r="T697" s="14">
        <v>41913</v>
      </c>
      <c r="U697" s="12">
        <f t="shared" si="43"/>
        <v>41943.187731481477</v>
      </c>
    </row>
    <row r="698" spans="1:21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4">
        <v>41815</v>
      </c>
      <c r="U698" s="12">
        <f t="shared" si="43"/>
        <v>41845.593773148146</v>
      </c>
    </row>
    <row r="699" spans="1:21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>
        <f t="shared" si="41"/>
        <v>20.342105263157894</v>
      </c>
      <c r="Q699" t="s">
        <v>8317</v>
      </c>
      <c r="R699" t="s">
        <v>8319</v>
      </c>
      <c r="S699" s="12">
        <f t="shared" si="42"/>
        <v>42388.523020833338</v>
      </c>
      <c r="T699" s="14">
        <v>42388</v>
      </c>
      <c r="U699" s="12">
        <f t="shared" si="43"/>
        <v>42403.189687500002</v>
      </c>
    </row>
    <row r="700" spans="1:21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>
        <f t="shared" si="41"/>
        <v>530.68965517241384</v>
      </c>
      <c r="Q700" t="s">
        <v>8317</v>
      </c>
      <c r="R700" t="s">
        <v>8319</v>
      </c>
      <c r="S700" s="12">
        <f t="shared" si="42"/>
        <v>41866.931076388886</v>
      </c>
      <c r="T700" s="14">
        <v>41866</v>
      </c>
      <c r="U700" s="12">
        <f t="shared" si="43"/>
        <v>41899.75</v>
      </c>
    </row>
    <row r="701" spans="1:21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>
        <f t="shared" si="41"/>
        <v>120.39184269662923</v>
      </c>
      <c r="Q701" t="s">
        <v>8317</v>
      </c>
      <c r="R701" t="s">
        <v>8319</v>
      </c>
      <c r="S701" s="12">
        <f t="shared" si="42"/>
        <v>41563.485509259262</v>
      </c>
      <c r="T701" s="14">
        <v>41563</v>
      </c>
      <c r="U701" s="12">
        <f t="shared" si="43"/>
        <v>41600.333333333328</v>
      </c>
    </row>
    <row r="702" spans="1:21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4">
        <v>42715</v>
      </c>
      <c r="U702" s="12">
        <f t="shared" si="43"/>
        <v>42745.355104166665</v>
      </c>
    </row>
    <row r="703" spans="1:21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>
        <f t="shared" si="41"/>
        <v>291.33333333333331</v>
      </c>
      <c r="Q703" t="s">
        <v>8317</v>
      </c>
      <c r="R703" t="s">
        <v>8319</v>
      </c>
      <c r="S703" s="12">
        <f t="shared" si="42"/>
        <v>41813.662962962961</v>
      </c>
      <c r="T703" s="14">
        <v>41813</v>
      </c>
      <c r="U703" s="12">
        <f t="shared" si="43"/>
        <v>41843.329629629625</v>
      </c>
    </row>
    <row r="704" spans="1:21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>
        <f t="shared" si="41"/>
        <v>124.9191891891892</v>
      </c>
      <c r="Q704" t="s">
        <v>8317</v>
      </c>
      <c r="R704" t="s">
        <v>8319</v>
      </c>
      <c r="S704" s="12">
        <f t="shared" si="42"/>
        <v>42668.726701388892</v>
      </c>
      <c r="T704" s="14">
        <v>42668</v>
      </c>
      <c r="U704" s="12">
        <f t="shared" si="43"/>
        <v>42698.435034722213</v>
      </c>
    </row>
    <row r="705" spans="1:21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>
        <f t="shared" si="41"/>
        <v>119.57142857142857</v>
      </c>
      <c r="Q705" t="s">
        <v>8317</v>
      </c>
      <c r="R705" t="s">
        <v>8319</v>
      </c>
      <c r="S705" s="12">
        <f t="shared" si="42"/>
        <v>42711.950798611113</v>
      </c>
      <c r="T705" s="14">
        <v>42711</v>
      </c>
      <c r="U705" s="12">
        <f t="shared" si="43"/>
        <v>42766.647222222215</v>
      </c>
    </row>
    <row r="706" spans="1:21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4">
        <v>42726</v>
      </c>
      <c r="U706" s="12">
        <f t="shared" si="43"/>
        <v>42785.859583333331</v>
      </c>
    </row>
    <row r="707" spans="1:21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>
        <f t="shared" ref="P707:P770" si="45">IF(L707,E707/L707,0)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4">
        <v>42726</v>
      </c>
      <c r="U707" s="12">
        <f t="shared" ref="U707:U770" si="47">(((I707/60)/60)/24)+DATE(1970,1,1)+(-8/24)</f>
        <v>42756.158310185179</v>
      </c>
    </row>
    <row r="708" spans="1:21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>
        <f t="shared" si="45"/>
        <v>0</v>
      </c>
      <c r="Q708" t="s">
        <v>8317</v>
      </c>
      <c r="R708" t="s">
        <v>8319</v>
      </c>
      <c r="S708" s="12">
        <f t="shared" si="46"/>
        <v>42676.995173611111</v>
      </c>
      <c r="T708" s="14">
        <v>42676</v>
      </c>
      <c r="U708" s="12">
        <f t="shared" si="47"/>
        <v>42718.443749999999</v>
      </c>
    </row>
    <row r="709" spans="1:21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>
        <f t="shared" si="45"/>
        <v>117.69868421052631</v>
      </c>
      <c r="Q709" t="s">
        <v>8317</v>
      </c>
      <c r="R709" t="s">
        <v>8319</v>
      </c>
      <c r="S709" s="12">
        <f t="shared" si="46"/>
        <v>42696.663506944446</v>
      </c>
      <c r="T709" s="14">
        <v>42696</v>
      </c>
      <c r="U709" s="12">
        <f t="shared" si="47"/>
        <v>42736.33017361111</v>
      </c>
    </row>
    <row r="710" spans="1:21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>
        <f t="shared" si="45"/>
        <v>23.948509485094849</v>
      </c>
      <c r="Q710" t="s">
        <v>8317</v>
      </c>
      <c r="R710" t="s">
        <v>8319</v>
      </c>
      <c r="S710" s="12">
        <f t="shared" si="46"/>
        <v>41835.581018518518</v>
      </c>
      <c r="T710" s="14">
        <v>41835</v>
      </c>
      <c r="U710" s="12">
        <f t="shared" si="47"/>
        <v>41895.247685185182</v>
      </c>
    </row>
    <row r="711" spans="1:21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4">
        <v>41948</v>
      </c>
      <c r="U711" s="12">
        <f t="shared" si="47"/>
        <v>41977.707858796297</v>
      </c>
    </row>
    <row r="712" spans="1:21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>
        <f t="shared" si="45"/>
        <v>0</v>
      </c>
      <c r="Q712" t="s">
        <v>8317</v>
      </c>
      <c r="R712" t="s">
        <v>8319</v>
      </c>
      <c r="S712" s="12">
        <f t="shared" si="46"/>
        <v>41837.984976851854</v>
      </c>
      <c r="T712" s="14">
        <v>41837</v>
      </c>
      <c r="U712" s="12">
        <f t="shared" si="47"/>
        <v>41870.697222222218</v>
      </c>
    </row>
    <row r="713" spans="1:21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>
        <f t="shared" si="45"/>
        <v>99.973372781065095</v>
      </c>
      <c r="Q713" t="s">
        <v>8317</v>
      </c>
      <c r="R713" t="s">
        <v>8319</v>
      </c>
      <c r="S713" s="12">
        <f t="shared" si="46"/>
        <v>42678.459120370375</v>
      </c>
      <c r="T713" s="14">
        <v>42678</v>
      </c>
      <c r="U713" s="12">
        <f t="shared" si="47"/>
        <v>42718.167453703696</v>
      </c>
    </row>
    <row r="714" spans="1:21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4">
        <v>42384</v>
      </c>
      <c r="U714" s="12">
        <f t="shared" si="47"/>
        <v>42414.347592592596</v>
      </c>
    </row>
    <row r="715" spans="1:21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4">
        <v>42496</v>
      </c>
      <c r="U715" s="12">
        <f t="shared" si="47"/>
        <v>42526.195972222216</v>
      </c>
    </row>
    <row r="716" spans="1:21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>
        <f t="shared" si="45"/>
        <v>80.321428571428569</v>
      </c>
      <c r="Q716" t="s">
        <v>8317</v>
      </c>
      <c r="R716" t="s">
        <v>8319</v>
      </c>
      <c r="S716" s="12">
        <f t="shared" si="46"/>
        <v>42734.787986111114</v>
      </c>
      <c r="T716" s="14">
        <v>42734</v>
      </c>
      <c r="U716" s="12">
        <f t="shared" si="47"/>
        <v>42794.454652777778</v>
      </c>
    </row>
    <row r="717" spans="1:21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4">
        <v>42273</v>
      </c>
      <c r="U717" s="12">
        <f t="shared" si="47"/>
        <v>42312.799074074072</v>
      </c>
    </row>
    <row r="718" spans="1:21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>
        <f t="shared" si="45"/>
        <v>44.6875</v>
      </c>
      <c r="Q718" t="s">
        <v>8317</v>
      </c>
      <c r="R718" t="s">
        <v>8319</v>
      </c>
      <c r="S718" s="12">
        <f t="shared" si="46"/>
        <v>41940.658645833333</v>
      </c>
      <c r="T718" s="14">
        <v>41940</v>
      </c>
      <c r="U718" s="12">
        <f t="shared" si="47"/>
        <v>41973.666666666664</v>
      </c>
    </row>
    <row r="719" spans="1:2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4">
        <v>41857</v>
      </c>
      <c r="U719" s="12">
        <f t="shared" si="47"/>
        <v>41887.520856481482</v>
      </c>
    </row>
    <row r="720" spans="1:21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4">
        <v>42752</v>
      </c>
      <c r="U720" s="12">
        <f t="shared" si="47"/>
        <v>42783.915972222218</v>
      </c>
    </row>
    <row r="721" spans="1:21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4">
        <v>42409</v>
      </c>
      <c r="U721" s="12">
        <f t="shared" si="47"/>
        <v>42422.70689814815</v>
      </c>
    </row>
    <row r="722" spans="1:21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>
        <f t="shared" si="45"/>
        <v>66.707317073170728</v>
      </c>
      <c r="Q722" t="s">
        <v>8320</v>
      </c>
      <c r="R722" t="s">
        <v>8321</v>
      </c>
      <c r="S722" s="12">
        <f t="shared" si="46"/>
        <v>40909.649201388893</v>
      </c>
      <c r="T722" s="14">
        <v>40909</v>
      </c>
      <c r="U722" s="12">
        <f t="shared" si="47"/>
        <v>40937.315868055557</v>
      </c>
    </row>
    <row r="723" spans="1:21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>
        <f t="shared" si="45"/>
        <v>84.142857142857139</v>
      </c>
      <c r="Q723" t="s">
        <v>8320</v>
      </c>
      <c r="R723" t="s">
        <v>8321</v>
      </c>
      <c r="S723" s="12">
        <f t="shared" si="46"/>
        <v>41807.571840277778</v>
      </c>
      <c r="T723" s="14">
        <v>41807</v>
      </c>
      <c r="U723" s="12">
        <f t="shared" si="47"/>
        <v>41852.238506944443</v>
      </c>
    </row>
    <row r="724" spans="1:21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>
        <f t="shared" si="45"/>
        <v>215.72549019607843</v>
      </c>
      <c r="Q724" t="s">
        <v>8320</v>
      </c>
      <c r="R724" t="s">
        <v>8321</v>
      </c>
      <c r="S724" s="12">
        <f t="shared" si="46"/>
        <v>40977.805300925924</v>
      </c>
      <c r="T724" s="14">
        <v>40977</v>
      </c>
      <c r="U724" s="12">
        <f t="shared" si="47"/>
        <v>41007.430300925924</v>
      </c>
    </row>
    <row r="725" spans="1:21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4">
        <v>42184</v>
      </c>
      <c r="U725" s="12">
        <f t="shared" si="47"/>
        <v>42214.832638888889</v>
      </c>
    </row>
    <row r="726" spans="1:21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>
        <f t="shared" si="45"/>
        <v>51.62944055944056</v>
      </c>
      <c r="Q726" t="s">
        <v>8320</v>
      </c>
      <c r="R726" t="s">
        <v>8321</v>
      </c>
      <c r="S726" s="12">
        <f t="shared" si="46"/>
        <v>40694.638460648144</v>
      </c>
      <c r="T726" s="14">
        <v>40694</v>
      </c>
      <c r="U726" s="12">
        <f t="shared" si="47"/>
        <v>40724.305127314808</v>
      </c>
    </row>
    <row r="727" spans="1:21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>
        <f t="shared" si="45"/>
        <v>143.35714285714286</v>
      </c>
      <c r="Q727" t="s">
        <v>8320</v>
      </c>
      <c r="R727" t="s">
        <v>8321</v>
      </c>
      <c r="S727" s="12">
        <f t="shared" si="46"/>
        <v>42321.626296296294</v>
      </c>
      <c r="T727" s="14">
        <v>42321</v>
      </c>
      <c r="U727" s="12">
        <f t="shared" si="47"/>
        <v>42351.292962962958</v>
      </c>
    </row>
    <row r="728" spans="1:21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>
        <f t="shared" si="45"/>
        <v>72.428571428571431</v>
      </c>
      <c r="Q728" t="s">
        <v>8320</v>
      </c>
      <c r="R728" t="s">
        <v>8321</v>
      </c>
      <c r="S728" s="12">
        <f t="shared" si="46"/>
        <v>41346.042673611111</v>
      </c>
      <c r="T728" s="14">
        <v>41346</v>
      </c>
      <c r="U728" s="12">
        <f t="shared" si="47"/>
        <v>41375.709340277775</v>
      </c>
    </row>
    <row r="729" spans="1:21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>
        <f t="shared" si="45"/>
        <v>36.530201342281877</v>
      </c>
      <c r="Q729" t="s">
        <v>8320</v>
      </c>
      <c r="R729" t="s">
        <v>8321</v>
      </c>
      <c r="S729" s="12">
        <f t="shared" si="46"/>
        <v>41247.020243055551</v>
      </c>
      <c r="T729" s="14">
        <v>41247</v>
      </c>
      <c r="U729" s="12">
        <f t="shared" si="47"/>
        <v>41288.555555555555</v>
      </c>
    </row>
    <row r="730" spans="1:21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>
        <f t="shared" si="45"/>
        <v>60.903461538461535</v>
      </c>
      <c r="Q730" t="s">
        <v>8320</v>
      </c>
      <c r="R730" t="s">
        <v>8321</v>
      </c>
      <c r="S730" s="12">
        <f t="shared" si="46"/>
        <v>40731.837465277778</v>
      </c>
      <c r="T730" s="14">
        <v>40731</v>
      </c>
      <c r="U730" s="12">
        <f t="shared" si="47"/>
        <v>40776.504131944443</v>
      </c>
    </row>
    <row r="731" spans="1:21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4">
        <v>41111</v>
      </c>
      <c r="U731" s="12">
        <f t="shared" si="47"/>
        <v>41170.85255787037</v>
      </c>
    </row>
    <row r="732" spans="1:21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>
        <f t="shared" si="45"/>
        <v>99.766037735849054</v>
      </c>
      <c r="Q732" t="s">
        <v>8320</v>
      </c>
      <c r="R732" t="s">
        <v>8321</v>
      </c>
      <c r="S732" s="12">
        <f t="shared" si="46"/>
        <v>40854.745266203703</v>
      </c>
      <c r="T732" s="14">
        <v>40854</v>
      </c>
      <c r="U732" s="12">
        <f t="shared" si="47"/>
        <v>40884.411932870367</v>
      </c>
    </row>
    <row r="733" spans="1:21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>
        <f t="shared" si="45"/>
        <v>88.732394366197184</v>
      </c>
      <c r="Q733" t="s">
        <v>8320</v>
      </c>
      <c r="R733" t="s">
        <v>8321</v>
      </c>
      <c r="S733" s="12">
        <f t="shared" si="46"/>
        <v>40879.795682870368</v>
      </c>
      <c r="T733" s="14">
        <v>40879</v>
      </c>
      <c r="U733" s="12">
        <f t="shared" si="47"/>
        <v>40929.916666666664</v>
      </c>
    </row>
    <row r="734" spans="1:21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>
        <f t="shared" si="45"/>
        <v>4.9230769230769234</v>
      </c>
      <c r="Q734" t="s">
        <v>8320</v>
      </c>
      <c r="R734" t="s">
        <v>8321</v>
      </c>
      <c r="S734" s="12">
        <f t="shared" si="46"/>
        <v>41486.424317129626</v>
      </c>
      <c r="T734" s="14">
        <v>41486</v>
      </c>
      <c r="U734" s="12">
        <f t="shared" si="47"/>
        <v>41546.09098379629</v>
      </c>
    </row>
    <row r="735" spans="1:21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>
        <f t="shared" si="45"/>
        <v>17.822485207100591</v>
      </c>
      <c r="Q735" t="s">
        <v>8320</v>
      </c>
      <c r="R735" t="s">
        <v>8321</v>
      </c>
      <c r="S735" s="12">
        <f t="shared" si="46"/>
        <v>41598.420046296298</v>
      </c>
      <c r="T735" s="14">
        <v>41598</v>
      </c>
      <c r="U735" s="12">
        <f t="shared" si="47"/>
        <v>41628.086712962962</v>
      </c>
    </row>
    <row r="736" spans="1:21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>
        <f t="shared" si="45"/>
        <v>187.19298245614036</v>
      </c>
      <c r="Q736" t="s">
        <v>8320</v>
      </c>
      <c r="R736" t="s">
        <v>8321</v>
      </c>
      <c r="S736" s="12">
        <f t="shared" si="46"/>
        <v>42102.164583333331</v>
      </c>
      <c r="T736" s="14">
        <v>42102</v>
      </c>
      <c r="U736" s="12">
        <f t="shared" si="47"/>
        <v>42132.874999999993</v>
      </c>
    </row>
    <row r="737" spans="1:21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>
        <f t="shared" si="45"/>
        <v>234.80786026200875</v>
      </c>
      <c r="Q737" t="s">
        <v>8320</v>
      </c>
      <c r="R737" t="s">
        <v>8321</v>
      </c>
      <c r="S737" s="12">
        <f t="shared" si="46"/>
        <v>41946.029467592591</v>
      </c>
      <c r="T737" s="14">
        <v>41946</v>
      </c>
      <c r="U737" s="12">
        <f t="shared" si="47"/>
        <v>41976.693749999999</v>
      </c>
    </row>
    <row r="738" spans="1:21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>
        <f t="shared" si="45"/>
        <v>105.04629629629629</v>
      </c>
      <c r="Q738" t="s">
        <v>8320</v>
      </c>
      <c r="R738" t="s">
        <v>8321</v>
      </c>
      <c r="S738" s="12">
        <f t="shared" si="46"/>
        <v>41579.734259259261</v>
      </c>
      <c r="T738" s="14">
        <v>41579</v>
      </c>
      <c r="U738" s="12">
        <f t="shared" si="47"/>
        <v>41598.874305555553</v>
      </c>
    </row>
    <row r="739" spans="1:21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>
        <f t="shared" si="45"/>
        <v>56.666666666666664</v>
      </c>
      <c r="Q739" t="s">
        <v>8320</v>
      </c>
      <c r="R739" t="s">
        <v>8321</v>
      </c>
      <c r="S739" s="12">
        <f t="shared" si="46"/>
        <v>41667.275312500002</v>
      </c>
      <c r="T739" s="14">
        <v>41667</v>
      </c>
      <c r="U739" s="12">
        <f t="shared" si="47"/>
        <v>41684.5</v>
      </c>
    </row>
    <row r="740" spans="1:21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>
        <f t="shared" si="45"/>
        <v>39.048780487804876</v>
      </c>
      <c r="Q740" t="s">
        <v>8320</v>
      </c>
      <c r="R740" t="s">
        <v>8321</v>
      </c>
      <c r="S740" s="12">
        <f t="shared" si="46"/>
        <v>41943.604097222218</v>
      </c>
      <c r="T740" s="14">
        <v>41943</v>
      </c>
      <c r="U740" s="12">
        <f t="shared" si="47"/>
        <v>41973.874305555553</v>
      </c>
    </row>
    <row r="741" spans="1:21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>
        <f t="shared" si="45"/>
        <v>68.345323741007192</v>
      </c>
      <c r="Q741" t="s">
        <v>8320</v>
      </c>
      <c r="R741" t="s">
        <v>8321</v>
      </c>
      <c r="S741" s="12">
        <f t="shared" si="46"/>
        <v>41829.502650462964</v>
      </c>
      <c r="T741" s="14">
        <v>41829</v>
      </c>
      <c r="U741" s="12">
        <f t="shared" si="47"/>
        <v>41862.169317129628</v>
      </c>
    </row>
    <row r="742" spans="1:21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>
        <f t="shared" si="45"/>
        <v>169.57894736842104</v>
      </c>
      <c r="Q742" t="s">
        <v>8320</v>
      </c>
      <c r="R742" t="s">
        <v>8321</v>
      </c>
      <c r="S742" s="12">
        <f t="shared" si="46"/>
        <v>42162.146782407406</v>
      </c>
      <c r="T742" s="14">
        <v>42162</v>
      </c>
      <c r="U742" s="12">
        <f t="shared" si="47"/>
        <v>42175.81344907407</v>
      </c>
    </row>
    <row r="743" spans="1:21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>
        <f t="shared" si="45"/>
        <v>141.42340425531913</v>
      </c>
      <c r="Q743" t="s">
        <v>8320</v>
      </c>
      <c r="R743" t="s">
        <v>8321</v>
      </c>
      <c r="S743" s="12">
        <f t="shared" si="46"/>
        <v>41401.648217592592</v>
      </c>
      <c r="T743" s="14">
        <v>41401</v>
      </c>
      <c r="U743" s="12">
        <f t="shared" si="47"/>
        <v>41436.314884259256</v>
      </c>
    </row>
    <row r="744" spans="1:21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>
        <f t="shared" si="45"/>
        <v>67.391304347826093</v>
      </c>
      <c r="Q744" t="s">
        <v>8320</v>
      </c>
      <c r="R744" t="s">
        <v>8321</v>
      </c>
      <c r="S744" s="12">
        <f t="shared" si="46"/>
        <v>41689.917962962965</v>
      </c>
      <c r="T744" s="14">
        <v>41689</v>
      </c>
      <c r="U744" s="12">
        <f t="shared" si="47"/>
        <v>41719.542962962958</v>
      </c>
    </row>
    <row r="745" spans="1:21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>
        <f t="shared" si="45"/>
        <v>54.266666666666666</v>
      </c>
      <c r="Q745" t="s">
        <v>8320</v>
      </c>
      <c r="R745" t="s">
        <v>8321</v>
      </c>
      <c r="S745" s="12">
        <f t="shared" si="46"/>
        <v>40990.709317129629</v>
      </c>
      <c r="T745" s="14">
        <v>40990</v>
      </c>
      <c r="U745" s="12">
        <f t="shared" si="47"/>
        <v>41015.541666666664</v>
      </c>
    </row>
    <row r="746" spans="1:21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>
        <f t="shared" si="45"/>
        <v>82.516129032258064</v>
      </c>
      <c r="Q746" t="s">
        <v>8320</v>
      </c>
      <c r="R746" t="s">
        <v>8321</v>
      </c>
      <c r="S746" s="12">
        <f t="shared" si="46"/>
        <v>41226.95721064815</v>
      </c>
      <c r="T746" s="14">
        <v>41226</v>
      </c>
      <c r="U746" s="12">
        <f t="shared" si="47"/>
        <v>41256.623877314814</v>
      </c>
    </row>
    <row r="747" spans="1:21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>
        <f t="shared" si="45"/>
        <v>53.729729729729726</v>
      </c>
      <c r="Q747" t="s">
        <v>8320</v>
      </c>
      <c r="R747" t="s">
        <v>8321</v>
      </c>
      <c r="S747" s="12">
        <f t="shared" si="46"/>
        <v>41367.572280092594</v>
      </c>
      <c r="T747" s="14">
        <v>41367</v>
      </c>
      <c r="U747" s="12">
        <f t="shared" si="47"/>
        <v>41397.238946759258</v>
      </c>
    </row>
    <row r="748" spans="1:2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>
        <f t="shared" si="45"/>
        <v>34.206185567010309</v>
      </c>
      <c r="Q748" t="s">
        <v>8320</v>
      </c>
      <c r="R748" t="s">
        <v>8321</v>
      </c>
      <c r="S748" s="12">
        <f t="shared" si="46"/>
        <v>41157.042928240742</v>
      </c>
      <c r="T748" s="14">
        <v>41157</v>
      </c>
      <c r="U748" s="12">
        <f t="shared" si="47"/>
        <v>41174.832638888889</v>
      </c>
    </row>
    <row r="749" spans="1:21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>
        <f t="shared" si="45"/>
        <v>127.32727272727273</v>
      </c>
      <c r="Q749" t="s">
        <v>8320</v>
      </c>
      <c r="R749" t="s">
        <v>8321</v>
      </c>
      <c r="S749" s="12">
        <f t="shared" si="46"/>
        <v>41988.548831018517</v>
      </c>
      <c r="T749" s="14">
        <v>41988</v>
      </c>
      <c r="U749" s="12">
        <f t="shared" si="47"/>
        <v>42019.120833333327</v>
      </c>
    </row>
    <row r="750" spans="1:21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>
        <f t="shared" si="45"/>
        <v>45.56818181818182</v>
      </c>
      <c r="Q750" t="s">
        <v>8320</v>
      </c>
      <c r="R750" t="s">
        <v>8321</v>
      </c>
      <c r="S750" s="12">
        <f t="shared" si="46"/>
        <v>41831.846828703703</v>
      </c>
      <c r="T750" s="14">
        <v>41831</v>
      </c>
      <c r="U750" s="12">
        <f t="shared" si="47"/>
        <v>41861.513495370367</v>
      </c>
    </row>
    <row r="751" spans="1:21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>
        <f t="shared" si="45"/>
        <v>95.963636363636368</v>
      </c>
      <c r="Q751" t="s">
        <v>8320</v>
      </c>
      <c r="R751" t="s">
        <v>8321</v>
      </c>
      <c r="S751" s="12">
        <f t="shared" si="46"/>
        <v>42733.94131944445</v>
      </c>
      <c r="T751" s="14">
        <v>42733</v>
      </c>
      <c r="U751" s="12">
        <f t="shared" si="47"/>
        <v>42763.607986111114</v>
      </c>
    </row>
    <row r="752" spans="1:21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>
        <f t="shared" si="45"/>
        <v>77.271186440677965</v>
      </c>
      <c r="Q752" t="s">
        <v>8320</v>
      </c>
      <c r="R752" t="s">
        <v>8321</v>
      </c>
      <c r="S752" s="12">
        <f t="shared" si="46"/>
        <v>41299.878148148149</v>
      </c>
      <c r="T752" s="14">
        <v>41299</v>
      </c>
      <c r="U752" s="12">
        <f t="shared" si="47"/>
        <v>41329.544814814813</v>
      </c>
    </row>
    <row r="753" spans="1:21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>
        <f t="shared" si="45"/>
        <v>57.338709677419352</v>
      </c>
      <c r="Q753" t="s">
        <v>8320</v>
      </c>
      <c r="R753" t="s">
        <v>8321</v>
      </c>
      <c r="S753" s="12">
        <f t="shared" si="46"/>
        <v>40713.630497685182</v>
      </c>
      <c r="T753" s="14">
        <v>40713</v>
      </c>
      <c r="U753" s="12">
        <f t="shared" si="47"/>
        <v>40759.297164351847</v>
      </c>
    </row>
    <row r="754" spans="1:21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>
        <f t="shared" si="45"/>
        <v>53.19047619047619</v>
      </c>
      <c r="Q754" t="s">
        <v>8320</v>
      </c>
      <c r="R754" t="s">
        <v>8321</v>
      </c>
      <c r="S754" s="12">
        <f t="shared" si="46"/>
        <v>42639.421493055561</v>
      </c>
      <c r="T754" s="14">
        <v>42639</v>
      </c>
      <c r="U754" s="12">
        <f t="shared" si="47"/>
        <v>42659.124999999993</v>
      </c>
    </row>
    <row r="755" spans="1:21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>
        <f t="shared" si="45"/>
        <v>492.30769230769232</v>
      </c>
      <c r="Q755" t="s">
        <v>8320</v>
      </c>
      <c r="R755" t="s">
        <v>8321</v>
      </c>
      <c r="S755" s="12">
        <f t="shared" si="46"/>
        <v>42019.590173611112</v>
      </c>
      <c r="T755" s="14">
        <v>42019</v>
      </c>
      <c r="U755" s="12">
        <f t="shared" si="47"/>
        <v>42049.256840277776</v>
      </c>
    </row>
    <row r="756" spans="1:21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>
        <f t="shared" si="45"/>
        <v>42.346938775510203</v>
      </c>
      <c r="Q756" t="s">
        <v>8320</v>
      </c>
      <c r="R756" t="s">
        <v>8321</v>
      </c>
      <c r="S756" s="12">
        <f t="shared" si="46"/>
        <v>41249.749085648145</v>
      </c>
      <c r="T756" s="14">
        <v>41249</v>
      </c>
      <c r="U756" s="12">
        <f t="shared" si="47"/>
        <v>41279.41575231481</v>
      </c>
    </row>
    <row r="757" spans="1:21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>
        <f t="shared" si="45"/>
        <v>37.466029411764708</v>
      </c>
      <c r="Q757" t="s">
        <v>8320</v>
      </c>
      <c r="R757" t="s">
        <v>8321</v>
      </c>
      <c r="S757" s="12">
        <f t="shared" si="46"/>
        <v>41383.605057870373</v>
      </c>
      <c r="T757" s="14">
        <v>41383</v>
      </c>
      <c r="U757" s="12">
        <f t="shared" si="47"/>
        <v>41413.695138888885</v>
      </c>
    </row>
    <row r="758" spans="1:21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>
        <f t="shared" si="45"/>
        <v>37.454545454545453</v>
      </c>
      <c r="Q758" t="s">
        <v>8320</v>
      </c>
      <c r="R758" t="s">
        <v>8321</v>
      </c>
      <c r="S758" s="12">
        <f t="shared" si="46"/>
        <v>40590.766886574071</v>
      </c>
      <c r="T758" s="14">
        <v>40590</v>
      </c>
      <c r="U758" s="12">
        <f t="shared" si="47"/>
        <v>40651.391886574071</v>
      </c>
    </row>
    <row r="759" spans="1:21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>
        <f t="shared" si="45"/>
        <v>33.055555555555557</v>
      </c>
      <c r="Q759" t="s">
        <v>8320</v>
      </c>
      <c r="R759" t="s">
        <v>8321</v>
      </c>
      <c r="S759" s="12">
        <f t="shared" si="46"/>
        <v>41235.054560185185</v>
      </c>
      <c r="T759" s="14">
        <v>41235</v>
      </c>
      <c r="U759" s="12">
        <f t="shared" si="47"/>
        <v>41248.721226851849</v>
      </c>
    </row>
    <row r="760" spans="1:21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>
        <f t="shared" si="45"/>
        <v>134.21052631578948</v>
      </c>
      <c r="Q760" t="s">
        <v>8320</v>
      </c>
      <c r="R760" t="s">
        <v>8321</v>
      </c>
      <c r="S760" s="12">
        <f t="shared" si="46"/>
        <v>40429.836435185185</v>
      </c>
      <c r="T760" s="14">
        <v>40429</v>
      </c>
      <c r="U760" s="12">
        <f t="shared" si="47"/>
        <v>40459.503101851849</v>
      </c>
    </row>
    <row r="761" spans="1:21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>
        <f t="shared" si="45"/>
        <v>51.474747474747474</v>
      </c>
      <c r="Q761" t="s">
        <v>8320</v>
      </c>
      <c r="R761" t="s">
        <v>8321</v>
      </c>
      <c r="S761" s="12">
        <f t="shared" si="46"/>
        <v>41789.330312500002</v>
      </c>
      <c r="T761" s="14">
        <v>41789</v>
      </c>
      <c r="U761" s="12">
        <f t="shared" si="47"/>
        <v>41828.996979166666</v>
      </c>
    </row>
    <row r="762" spans="1:21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>
        <f t="shared" si="45"/>
        <v>0</v>
      </c>
      <c r="Q762" t="s">
        <v>8320</v>
      </c>
      <c r="R762" t="s">
        <v>8322</v>
      </c>
      <c r="S762" s="12">
        <f t="shared" si="46"/>
        <v>42670.764039351852</v>
      </c>
      <c r="T762" s="14">
        <v>42670</v>
      </c>
      <c r="U762" s="12">
        <f t="shared" si="47"/>
        <v>42700.472372685181</v>
      </c>
    </row>
    <row r="763" spans="1:21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>
        <f t="shared" si="45"/>
        <v>39.166666666666664</v>
      </c>
      <c r="Q763" t="s">
        <v>8320</v>
      </c>
      <c r="R763" t="s">
        <v>8322</v>
      </c>
      <c r="S763" s="12">
        <f t="shared" si="46"/>
        <v>41642.751458333332</v>
      </c>
      <c r="T763" s="14">
        <v>41642</v>
      </c>
      <c r="U763" s="12">
        <f t="shared" si="47"/>
        <v>41672.418124999997</v>
      </c>
    </row>
    <row r="764" spans="1:21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>
        <f t="shared" si="45"/>
        <v>0</v>
      </c>
      <c r="Q764" t="s">
        <v>8320</v>
      </c>
      <c r="R764" t="s">
        <v>8322</v>
      </c>
      <c r="S764" s="12">
        <f t="shared" si="46"/>
        <v>42690.858449074076</v>
      </c>
      <c r="T764" s="14">
        <v>42690</v>
      </c>
      <c r="U764" s="12">
        <f t="shared" si="47"/>
        <v>42707.916666666664</v>
      </c>
    </row>
    <row r="765" spans="1:21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4">
        <v>41471</v>
      </c>
      <c r="U765" s="12">
        <f t="shared" si="47"/>
        <v>41501.113518518512</v>
      </c>
    </row>
    <row r="766" spans="1:21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>
        <f t="shared" si="45"/>
        <v>0</v>
      </c>
      <c r="Q766" t="s">
        <v>8320</v>
      </c>
      <c r="R766" t="s">
        <v>8322</v>
      </c>
      <c r="S766" s="12">
        <f t="shared" si="46"/>
        <v>42227.173159722224</v>
      </c>
      <c r="T766" s="14">
        <v>42227</v>
      </c>
      <c r="U766" s="12">
        <f t="shared" si="47"/>
        <v>42256.839826388888</v>
      </c>
    </row>
    <row r="767" spans="1:21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>
        <f t="shared" si="45"/>
        <v>57.295454545454547</v>
      </c>
      <c r="Q767" t="s">
        <v>8320</v>
      </c>
      <c r="R767" t="s">
        <v>8322</v>
      </c>
      <c r="S767" s="12">
        <f t="shared" si="46"/>
        <v>41901.542638888888</v>
      </c>
      <c r="T767" s="14">
        <v>41901</v>
      </c>
      <c r="U767" s="12">
        <f t="shared" si="47"/>
        <v>41931.209305555552</v>
      </c>
    </row>
    <row r="768" spans="1:21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>
        <f t="shared" si="45"/>
        <v>0</v>
      </c>
      <c r="Q768" t="s">
        <v>8320</v>
      </c>
      <c r="R768" t="s">
        <v>8322</v>
      </c>
      <c r="S768" s="12">
        <f t="shared" si="46"/>
        <v>42021.783368055556</v>
      </c>
      <c r="T768" s="14">
        <v>42021</v>
      </c>
      <c r="U768" s="12">
        <f t="shared" si="47"/>
        <v>42051.45003472222</v>
      </c>
    </row>
    <row r="769" spans="1:21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4">
        <v>42115</v>
      </c>
      <c r="U769" s="12">
        <f t="shared" si="47"/>
        <v>42144.810300925928</v>
      </c>
    </row>
    <row r="770" spans="1:21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>
        <f t="shared" si="45"/>
        <v>0</v>
      </c>
      <c r="Q770" t="s">
        <v>8320</v>
      </c>
      <c r="R770" t="s">
        <v>8322</v>
      </c>
      <c r="S770" s="12">
        <f t="shared" si="46"/>
        <v>41594.207060185188</v>
      </c>
      <c r="T770" s="14">
        <v>41594</v>
      </c>
      <c r="U770" s="12">
        <f t="shared" si="47"/>
        <v>41623.873726851853</v>
      </c>
    </row>
    <row r="771" spans="1:21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>
        <f t="shared" ref="P771:P834" si="49">IF(L771,E771/L771,0)</f>
        <v>31.846153846153847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4">
        <v>41604</v>
      </c>
      <c r="U771" s="12">
        <f t="shared" ref="U771:U834" si="51">(((I771/60)/60)/24)+DATE(1970,1,1)+(-8/24)</f>
        <v>41634.663124999999</v>
      </c>
    </row>
    <row r="772" spans="1:21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>
        <f t="shared" si="49"/>
        <v>0</v>
      </c>
      <c r="Q772" t="s">
        <v>8320</v>
      </c>
      <c r="R772" t="s">
        <v>8322</v>
      </c>
      <c r="S772" s="12">
        <f t="shared" si="50"/>
        <v>41289.999641203707</v>
      </c>
      <c r="T772" s="14">
        <v>41289</v>
      </c>
      <c r="U772" s="12">
        <f t="shared" si="51"/>
        <v>41329.666307870371</v>
      </c>
    </row>
    <row r="773" spans="1:21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4">
        <v>42349</v>
      </c>
      <c r="U773" s="12">
        <f t="shared" si="51"/>
        <v>42399.490763888891</v>
      </c>
    </row>
    <row r="774" spans="1:21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4">
        <v>40068</v>
      </c>
      <c r="U774" s="12">
        <f t="shared" si="51"/>
        <v>40117.832638888889</v>
      </c>
    </row>
    <row r="775" spans="1:21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4">
        <v>42100</v>
      </c>
      <c r="U775" s="12">
        <f t="shared" si="51"/>
        <v>42134.625694444439</v>
      </c>
    </row>
    <row r="776" spans="1:21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4">
        <v>41663</v>
      </c>
      <c r="U776" s="12">
        <f t="shared" si="51"/>
        <v>41693.446967592587</v>
      </c>
    </row>
    <row r="777" spans="1:21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4">
        <v>40863</v>
      </c>
      <c r="U777" s="12">
        <f t="shared" si="51"/>
        <v>40892.726793981477</v>
      </c>
    </row>
    <row r="778" spans="1:21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>
        <f t="shared" si="49"/>
        <v>63.122807017543863</v>
      </c>
      <c r="Q778" t="s">
        <v>8320</v>
      </c>
      <c r="R778" t="s">
        <v>8322</v>
      </c>
      <c r="S778" s="12">
        <f t="shared" si="50"/>
        <v>42250.685706018514</v>
      </c>
      <c r="T778" s="14">
        <v>42250</v>
      </c>
      <c r="U778" s="12">
        <f t="shared" si="51"/>
        <v>42287.874999999993</v>
      </c>
    </row>
    <row r="779" spans="1:21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4">
        <v>41456</v>
      </c>
      <c r="U779" s="12">
        <f t="shared" si="51"/>
        <v>41486.647881944438</v>
      </c>
    </row>
    <row r="780" spans="1:21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4">
        <v>41729</v>
      </c>
      <c r="U780" s="12">
        <f t="shared" si="51"/>
        <v>41759.368981481479</v>
      </c>
    </row>
    <row r="781" spans="1:21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>
        <f t="shared" si="49"/>
        <v>66.666666666666671</v>
      </c>
      <c r="Q781" t="s">
        <v>8320</v>
      </c>
      <c r="R781" t="s">
        <v>8322</v>
      </c>
      <c r="S781" s="12">
        <f t="shared" si="50"/>
        <v>40436.68408564815</v>
      </c>
      <c r="T781" s="14">
        <v>40436</v>
      </c>
      <c r="U781" s="12">
        <f t="shared" si="51"/>
        <v>40465.833333333328</v>
      </c>
    </row>
    <row r="782" spans="1:21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>
        <f t="shared" si="49"/>
        <v>38.518518518518519</v>
      </c>
      <c r="Q782" t="s">
        <v>8323</v>
      </c>
      <c r="R782" t="s">
        <v>8324</v>
      </c>
      <c r="S782" s="12">
        <f t="shared" si="50"/>
        <v>40636.673900462964</v>
      </c>
      <c r="T782" s="14">
        <v>40636</v>
      </c>
      <c r="U782" s="12">
        <f t="shared" si="51"/>
        <v>40666.340567129628</v>
      </c>
    </row>
    <row r="783" spans="1:21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>
        <f t="shared" si="49"/>
        <v>42.609200000000001</v>
      </c>
      <c r="Q783" t="s">
        <v>8323</v>
      </c>
      <c r="R783" t="s">
        <v>8324</v>
      </c>
      <c r="S783" s="12">
        <f t="shared" si="50"/>
        <v>41403.000856481485</v>
      </c>
      <c r="T783" s="14">
        <v>41403</v>
      </c>
      <c r="U783" s="12">
        <f t="shared" si="51"/>
        <v>41432.667523148149</v>
      </c>
    </row>
    <row r="784" spans="1:21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4">
        <v>41116</v>
      </c>
      <c r="U784" s="12">
        <f t="shared" si="51"/>
        <v>41146.424791666665</v>
      </c>
    </row>
    <row r="785" spans="1:21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>
        <f t="shared" si="49"/>
        <v>63.485714285714288</v>
      </c>
      <c r="Q785" t="s">
        <v>8323</v>
      </c>
      <c r="R785" t="s">
        <v>8324</v>
      </c>
      <c r="S785" s="12">
        <f t="shared" si="50"/>
        <v>40987.773715277777</v>
      </c>
      <c r="T785" s="14">
        <v>40987</v>
      </c>
      <c r="U785" s="12">
        <f t="shared" si="51"/>
        <v>41026.583333333328</v>
      </c>
    </row>
    <row r="786" spans="1:21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4">
        <v>41675</v>
      </c>
      <c r="U786" s="12">
        <f t="shared" si="51"/>
        <v>41714.774525462963</v>
      </c>
    </row>
    <row r="787" spans="1:21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>
        <f t="shared" si="49"/>
        <v>31.142758620689655</v>
      </c>
      <c r="Q787" t="s">
        <v>8323</v>
      </c>
      <c r="R787" t="s">
        <v>8324</v>
      </c>
      <c r="S787" s="12">
        <f t="shared" si="50"/>
        <v>41303.593923611108</v>
      </c>
      <c r="T787" s="14">
        <v>41303</v>
      </c>
      <c r="U787" s="12">
        <f t="shared" si="51"/>
        <v>41333.260590277772</v>
      </c>
    </row>
    <row r="788" spans="1:21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>
        <f t="shared" si="49"/>
        <v>162.27272727272728</v>
      </c>
      <c r="Q788" t="s">
        <v>8323</v>
      </c>
      <c r="R788" t="s">
        <v>8324</v>
      </c>
      <c r="S788" s="12">
        <f t="shared" si="50"/>
        <v>40983.055949074071</v>
      </c>
      <c r="T788" s="14">
        <v>40983</v>
      </c>
      <c r="U788" s="12">
        <f t="shared" si="51"/>
        <v>41040.32430555555</v>
      </c>
    </row>
    <row r="789" spans="1:21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>
        <f t="shared" si="49"/>
        <v>80.588235294117652</v>
      </c>
      <c r="Q789" t="s">
        <v>8323</v>
      </c>
      <c r="R789" t="s">
        <v>8324</v>
      </c>
      <c r="S789" s="12">
        <f t="shared" si="50"/>
        <v>41549.627615740741</v>
      </c>
      <c r="T789" s="14">
        <v>41549</v>
      </c>
      <c r="U789" s="12">
        <f t="shared" si="51"/>
        <v>41579.294282407405</v>
      </c>
    </row>
    <row r="790" spans="1:21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>
        <f t="shared" si="49"/>
        <v>59.85441176470588</v>
      </c>
      <c r="Q790" t="s">
        <v>8323</v>
      </c>
      <c r="R790" t="s">
        <v>8324</v>
      </c>
      <c r="S790" s="12">
        <f t="shared" si="50"/>
        <v>41059.006805555553</v>
      </c>
      <c r="T790" s="14">
        <v>41059</v>
      </c>
      <c r="U790" s="12">
        <f t="shared" si="51"/>
        <v>41096.832638888889</v>
      </c>
    </row>
    <row r="791" spans="1:21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>
        <f t="shared" si="49"/>
        <v>132.85714285714286</v>
      </c>
      <c r="Q791" t="s">
        <v>8323</v>
      </c>
      <c r="R791" t="s">
        <v>8324</v>
      </c>
      <c r="S791" s="12">
        <f t="shared" si="50"/>
        <v>41277.186111111114</v>
      </c>
      <c r="T791" s="14">
        <v>41277</v>
      </c>
      <c r="U791" s="12">
        <f t="shared" si="51"/>
        <v>41294.999305555553</v>
      </c>
    </row>
    <row r="792" spans="1:21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>
        <f t="shared" si="49"/>
        <v>92.547820512820508</v>
      </c>
      <c r="Q792" t="s">
        <v>8323</v>
      </c>
      <c r="R792" t="s">
        <v>8324</v>
      </c>
      <c r="S792" s="12">
        <f t="shared" si="50"/>
        <v>41276.047905092593</v>
      </c>
      <c r="T792" s="14">
        <v>41276</v>
      </c>
      <c r="U792" s="12">
        <f t="shared" si="51"/>
        <v>41305.714571759258</v>
      </c>
    </row>
    <row r="793" spans="1:21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>
        <f t="shared" si="49"/>
        <v>60.859375</v>
      </c>
      <c r="Q793" t="s">
        <v>8323</v>
      </c>
      <c r="R793" t="s">
        <v>8324</v>
      </c>
      <c r="S793" s="12">
        <f t="shared" si="50"/>
        <v>41557.780624999999</v>
      </c>
      <c r="T793" s="14">
        <v>41557</v>
      </c>
      <c r="U793" s="12">
        <f t="shared" si="51"/>
        <v>41590.915972222218</v>
      </c>
    </row>
    <row r="794" spans="1:21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>
        <f t="shared" si="49"/>
        <v>41.851833333333339</v>
      </c>
      <c r="Q794" t="s">
        <v>8323</v>
      </c>
      <c r="R794" t="s">
        <v>8324</v>
      </c>
      <c r="S794" s="12">
        <f t="shared" si="50"/>
        <v>41555.873645833337</v>
      </c>
      <c r="T794" s="14">
        <v>41555</v>
      </c>
      <c r="U794" s="12">
        <f t="shared" si="51"/>
        <v>41585.581979166665</v>
      </c>
    </row>
    <row r="795" spans="1:21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>
        <f t="shared" si="49"/>
        <v>88.325937499999995</v>
      </c>
      <c r="Q795" t="s">
        <v>8323</v>
      </c>
      <c r="R795" t="s">
        <v>8324</v>
      </c>
      <c r="S795" s="12">
        <f t="shared" si="50"/>
        <v>41442.741249999999</v>
      </c>
      <c r="T795" s="14">
        <v>41442</v>
      </c>
      <c r="U795" s="12">
        <f t="shared" si="51"/>
        <v>41457.874305555553</v>
      </c>
    </row>
    <row r="796" spans="1:21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>
        <f t="shared" si="49"/>
        <v>158.96226415094338</v>
      </c>
      <c r="Q796" t="s">
        <v>8323</v>
      </c>
      <c r="R796" t="s">
        <v>8324</v>
      </c>
      <c r="S796" s="12">
        <f t="shared" si="50"/>
        <v>40736.115011574075</v>
      </c>
      <c r="T796" s="14">
        <v>40736</v>
      </c>
      <c r="U796" s="12">
        <f t="shared" si="51"/>
        <v>40791.379166666666</v>
      </c>
    </row>
    <row r="797" spans="1:21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>
        <f t="shared" si="49"/>
        <v>85.054347826086953</v>
      </c>
      <c r="Q797" t="s">
        <v>8323</v>
      </c>
      <c r="R797" t="s">
        <v>8324</v>
      </c>
      <c r="S797" s="12">
        <f t="shared" si="50"/>
        <v>40963.613032407404</v>
      </c>
      <c r="T797" s="14">
        <v>40963</v>
      </c>
      <c r="U797" s="12">
        <f t="shared" si="51"/>
        <v>41005.874305555553</v>
      </c>
    </row>
    <row r="798" spans="1:21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>
        <f t="shared" si="49"/>
        <v>112.61111111111111</v>
      </c>
      <c r="Q798" t="s">
        <v>8323</v>
      </c>
      <c r="R798" t="s">
        <v>8324</v>
      </c>
      <c r="S798" s="12">
        <f t="shared" si="50"/>
        <v>41502.882928240739</v>
      </c>
      <c r="T798" s="14">
        <v>41502</v>
      </c>
      <c r="U798" s="12">
        <f t="shared" si="51"/>
        <v>41532.548611111109</v>
      </c>
    </row>
    <row r="799" spans="1:21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>
        <f t="shared" si="49"/>
        <v>45.436619718309856</v>
      </c>
      <c r="Q799" t="s">
        <v>8323</v>
      </c>
      <c r="R799" t="s">
        <v>8324</v>
      </c>
      <c r="S799" s="12">
        <f t="shared" si="50"/>
        <v>40996.994074074071</v>
      </c>
      <c r="T799" s="14">
        <v>40996</v>
      </c>
      <c r="U799" s="12">
        <f t="shared" si="51"/>
        <v>41027.833333333328</v>
      </c>
    </row>
    <row r="800" spans="1:21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>
        <f t="shared" si="49"/>
        <v>46.218390804597703</v>
      </c>
      <c r="Q800" t="s">
        <v>8323</v>
      </c>
      <c r="R800" t="s">
        <v>8324</v>
      </c>
      <c r="S800" s="12">
        <f t="shared" si="50"/>
        <v>41882.590127314819</v>
      </c>
      <c r="T800" s="14">
        <v>41882</v>
      </c>
      <c r="U800" s="12">
        <f t="shared" si="51"/>
        <v>41912.256793981483</v>
      </c>
    </row>
    <row r="801" spans="1:21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>
        <f t="shared" si="49"/>
        <v>178.60714285714286</v>
      </c>
      <c r="Q801" t="s">
        <v>8323</v>
      </c>
      <c r="R801" t="s">
        <v>8324</v>
      </c>
      <c r="S801" s="12">
        <f t="shared" si="50"/>
        <v>40996.667199074072</v>
      </c>
      <c r="T801" s="14">
        <v>40996</v>
      </c>
      <c r="U801" s="12">
        <f t="shared" si="51"/>
        <v>41026.333865740737</v>
      </c>
    </row>
    <row r="802" spans="1:21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4">
        <v>41863</v>
      </c>
      <c r="U802" s="12">
        <f t="shared" si="51"/>
        <v>41893.100162037037</v>
      </c>
    </row>
    <row r="803" spans="1:21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>
        <f t="shared" si="49"/>
        <v>43.733921568627444</v>
      </c>
      <c r="Q803" t="s">
        <v>8323</v>
      </c>
      <c r="R803" t="s">
        <v>8324</v>
      </c>
      <c r="S803" s="12">
        <f t="shared" si="50"/>
        <v>40695.795370370368</v>
      </c>
      <c r="T803" s="14">
        <v>40695</v>
      </c>
      <c r="U803" s="12">
        <f t="shared" si="51"/>
        <v>40725.462037037032</v>
      </c>
    </row>
    <row r="804" spans="1:21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>
        <f t="shared" si="49"/>
        <v>81.066666666666663</v>
      </c>
      <c r="Q804" t="s">
        <v>8323</v>
      </c>
      <c r="R804" t="s">
        <v>8324</v>
      </c>
      <c r="S804" s="12">
        <f t="shared" si="50"/>
        <v>41123.022268518522</v>
      </c>
      <c r="T804" s="14">
        <v>41123</v>
      </c>
      <c r="U804" s="12">
        <f t="shared" si="51"/>
        <v>41168.836805555555</v>
      </c>
    </row>
    <row r="805" spans="1:21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>
        <f t="shared" si="49"/>
        <v>74.60526315789474</v>
      </c>
      <c r="Q805" t="s">
        <v>8323</v>
      </c>
      <c r="R805" t="s">
        <v>8324</v>
      </c>
      <c r="S805" s="12">
        <f t="shared" si="50"/>
        <v>40665.949976851851</v>
      </c>
      <c r="T805" s="14">
        <v>40665</v>
      </c>
      <c r="U805" s="12">
        <f t="shared" si="51"/>
        <v>40691.708333333328</v>
      </c>
    </row>
    <row r="806" spans="1:21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>
        <f t="shared" si="49"/>
        <v>305.55555555555554</v>
      </c>
      <c r="Q806" t="s">
        <v>8323</v>
      </c>
      <c r="R806" t="s">
        <v>8324</v>
      </c>
      <c r="S806" s="12">
        <f t="shared" si="50"/>
        <v>40730.105625000004</v>
      </c>
      <c r="T806" s="14">
        <v>40730</v>
      </c>
      <c r="U806" s="12">
        <f t="shared" si="51"/>
        <v>40746.832638888889</v>
      </c>
    </row>
    <row r="807" spans="1:21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>
        <f t="shared" si="49"/>
        <v>58.333333333333336</v>
      </c>
      <c r="Q807" t="s">
        <v>8323</v>
      </c>
      <c r="R807" t="s">
        <v>8324</v>
      </c>
      <c r="S807" s="12">
        <f t="shared" si="50"/>
        <v>40690.823055555556</v>
      </c>
      <c r="T807" s="14">
        <v>40690</v>
      </c>
      <c r="U807" s="12">
        <f t="shared" si="51"/>
        <v>40740.625</v>
      </c>
    </row>
    <row r="808" spans="1:2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>
        <f t="shared" si="49"/>
        <v>117.67605633802818</v>
      </c>
      <c r="Q808" t="s">
        <v>8323</v>
      </c>
      <c r="R808" t="s">
        <v>8324</v>
      </c>
      <c r="S808" s="12">
        <f t="shared" si="50"/>
        <v>40763.691423611112</v>
      </c>
      <c r="T808" s="14">
        <v>40763</v>
      </c>
      <c r="U808" s="12">
        <f t="shared" si="51"/>
        <v>40793.358090277776</v>
      </c>
    </row>
    <row r="809" spans="1:21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>
        <f t="shared" si="49"/>
        <v>73.771929824561397</v>
      </c>
      <c r="Q809" t="s">
        <v>8323</v>
      </c>
      <c r="R809" t="s">
        <v>8324</v>
      </c>
      <c r="S809" s="12">
        <f t="shared" si="50"/>
        <v>42759.628599537042</v>
      </c>
      <c r="T809" s="14">
        <v>42759</v>
      </c>
      <c r="U809" s="12">
        <f t="shared" si="51"/>
        <v>42794.749999999993</v>
      </c>
    </row>
    <row r="810" spans="1:21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>
        <f t="shared" si="49"/>
        <v>104.65116279069767</v>
      </c>
      <c r="Q810" t="s">
        <v>8323</v>
      </c>
      <c r="R810" t="s">
        <v>8324</v>
      </c>
      <c r="S810" s="12">
        <f t="shared" si="50"/>
        <v>41962.100532407407</v>
      </c>
      <c r="T810" s="14">
        <v>41962</v>
      </c>
      <c r="U810" s="12">
        <f t="shared" si="51"/>
        <v>41994.874305555553</v>
      </c>
    </row>
    <row r="811" spans="1:21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>
        <f t="shared" si="49"/>
        <v>79.82692307692308</v>
      </c>
      <c r="Q811" t="s">
        <v>8323</v>
      </c>
      <c r="R811" t="s">
        <v>8324</v>
      </c>
      <c r="S811" s="12">
        <f t="shared" si="50"/>
        <v>41628.833680555559</v>
      </c>
      <c r="T811" s="14">
        <v>41628</v>
      </c>
      <c r="U811" s="12">
        <f t="shared" si="51"/>
        <v>41658.500347222223</v>
      </c>
    </row>
    <row r="812" spans="1:21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>
        <f t="shared" si="49"/>
        <v>58.333333333333336</v>
      </c>
      <c r="Q812" t="s">
        <v>8323</v>
      </c>
      <c r="R812" t="s">
        <v>8324</v>
      </c>
      <c r="S812" s="12">
        <f t="shared" si="50"/>
        <v>41123.056273148148</v>
      </c>
      <c r="T812" s="14">
        <v>41123</v>
      </c>
      <c r="U812" s="12">
        <f t="shared" si="51"/>
        <v>41152.722939814812</v>
      </c>
    </row>
    <row r="813" spans="1:21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>
        <f t="shared" si="49"/>
        <v>86.666666666666671</v>
      </c>
      <c r="Q813" t="s">
        <v>8323</v>
      </c>
      <c r="R813" t="s">
        <v>8324</v>
      </c>
      <c r="S813" s="12">
        <f t="shared" si="50"/>
        <v>41443.643541666665</v>
      </c>
      <c r="T813" s="14">
        <v>41443</v>
      </c>
      <c r="U813" s="12">
        <f t="shared" si="51"/>
        <v>41465.369444444441</v>
      </c>
    </row>
    <row r="814" spans="1:21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>
        <f t="shared" si="49"/>
        <v>27.606060606060606</v>
      </c>
      <c r="Q814" t="s">
        <v>8323</v>
      </c>
      <c r="R814" t="s">
        <v>8324</v>
      </c>
      <c r="S814" s="12">
        <f t="shared" si="50"/>
        <v>41282.017962962964</v>
      </c>
      <c r="T814" s="14">
        <v>41282</v>
      </c>
      <c r="U814" s="12">
        <f t="shared" si="51"/>
        <v>41334.248611111107</v>
      </c>
    </row>
    <row r="815" spans="1:21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>
        <f t="shared" si="49"/>
        <v>24.999375000000001</v>
      </c>
      <c r="Q815" t="s">
        <v>8323</v>
      </c>
      <c r="R815" t="s">
        <v>8324</v>
      </c>
      <c r="S815" s="12">
        <f t="shared" si="50"/>
        <v>41080.960243055553</v>
      </c>
      <c r="T815" s="14">
        <v>41080</v>
      </c>
      <c r="U815" s="12">
        <f t="shared" si="51"/>
        <v>41110.626909722218</v>
      </c>
    </row>
    <row r="816" spans="1:21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>
        <f t="shared" si="49"/>
        <v>45.464285714285715</v>
      </c>
      <c r="Q816" t="s">
        <v>8323</v>
      </c>
      <c r="R816" t="s">
        <v>8324</v>
      </c>
      <c r="S816" s="12">
        <f t="shared" si="50"/>
        <v>40679.743067129632</v>
      </c>
      <c r="T816" s="14">
        <v>40679</v>
      </c>
      <c r="U816" s="12">
        <f t="shared" si="51"/>
        <v>40694.419444444444</v>
      </c>
    </row>
    <row r="817" spans="1:21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>
        <f t="shared" si="49"/>
        <v>99.534883720930239</v>
      </c>
      <c r="Q817" t="s">
        <v>8323</v>
      </c>
      <c r="R817" t="s">
        <v>8324</v>
      </c>
      <c r="S817" s="12">
        <f t="shared" si="50"/>
        <v>41914.917858796296</v>
      </c>
      <c r="T817" s="14">
        <v>41914</v>
      </c>
      <c r="U817" s="12">
        <f t="shared" si="51"/>
        <v>41944.58452546296</v>
      </c>
    </row>
    <row r="818" spans="1:21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4">
        <v>41341</v>
      </c>
      <c r="U818" s="12">
        <f t="shared" si="51"/>
        <v>41372.9375</v>
      </c>
    </row>
    <row r="819" spans="1:21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>
        <f t="shared" si="49"/>
        <v>89.419999999999987</v>
      </c>
      <c r="Q819" t="s">
        <v>8323</v>
      </c>
      <c r="R819" t="s">
        <v>8324</v>
      </c>
      <c r="S819" s="12">
        <f t="shared" si="50"/>
        <v>40925.599664351852</v>
      </c>
      <c r="T819" s="14">
        <v>40925</v>
      </c>
      <c r="U819" s="12">
        <f t="shared" si="51"/>
        <v>40978.874305555553</v>
      </c>
    </row>
    <row r="820" spans="1:21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>
        <f t="shared" si="49"/>
        <v>28.684210526315791</v>
      </c>
      <c r="Q820" t="s">
        <v>8323</v>
      </c>
      <c r="R820" t="s">
        <v>8324</v>
      </c>
      <c r="S820" s="12">
        <f t="shared" si="50"/>
        <v>41120.882881944446</v>
      </c>
      <c r="T820" s="14">
        <v>41120</v>
      </c>
      <c r="U820" s="12">
        <f t="shared" si="51"/>
        <v>41128.375694444439</v>
      </c>
    </row>
    <row r="821" spans="1:21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>
        <f t="shared" si="49"/>
        <v>31.071428571428573</v>
      </c>
      <c r="Q821" t="s">
        <v>8323</v>
      </c>
      <c r="R821" t="s">
        <v>8324</v>
      </c>
      <c r="S821" s="12">
        <f t="shared" si="50"/>
        <v>41619.998310185183</v>
      </c>
      <c r="T821" s="14">
        <v>41619</v>
      </c>
      <c r="U821" s="12">
        <f t="shared" si="51"/>
        <v>41628.863888888889</v>
      </c>
    </row>
    <row r="822" spans="1:21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>
        <f t="shared" si="49"/>
        <v>70.55263157894737</v>
      </c>
      <c r="Q822" t="s">
        <v>8323</v>
      </c>
      <c r="R822" t="s">
        <v>8324</v>
      </c>
      <c r="S822" s="12">
        <f t="shared" si="50"/>
        <v>41768.841921296298</v>
      </c>
      <c r="T822" s="14">
        <v>41768</v>
      </c>
      <c r="U822" s="12">
        <f t="shared" si="51"/>
        <v>41798.875</v>
      </c>
    </row>
    <row r="823" spans="1:21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>
        <f t="shared" si="49"/>
        <v>224.12820512820514</v>
      </c>
      <c r="Q823" t="s">
        <v>8323</v>
      </c>
      <c r="R823" t="s">
        <v>8324</v>
      </c>
      <c r="S823" s="12">
        <f t="shared" si="50"/>
        <v>42093.922048611115</v>
      </c>
      <c r="T823" s="14">
        <v>42093</v>
      </c>
      <c r="U823" s="12">
        <f t="shared" si="51"/>
        <v>42127.834027777775</v>
      </c>
    </row>
    <row r="824" spans="1:21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>
        <f t="shared" si="49"/>
        <v>51.811594202898547</v>
      </c>
      <c r="Q824" t="s">
        <v>8323</v>
      </c>
      <c r="R824" t="s">
        <v>8324</v>
      </c>
      <c r="S824" s="12">
        <f t="shared" si="50"/>
        <v>41157.947337962964</v>
      </c>
      <c r="T824" s="14">
        <v>41157</v>
      </c>
      <c r="U824" s="12">
        <f t="shared" si="51"/>
        <v>41187.614004629628</v>
      </c>
    </row>
    <row r="825" spans="1:21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>
        <f t="shared" si="49"/>
        <v>43.515151515151516</v>
      </c>
      <c r="Q825" t="s">
        <v>8323</v>
      </c>
      <c r="R825" t="s">
        <v>8324</v>
      </c>
      <c r="S825" s="12">
        <f t="shared" si="50"/>
        <v>42055.972824074073</v>
      </c>
      <c r="T825" s="14">
        <v>42055</v>
      </c>
      <c r="U825" s="12">
        <f t="shared" si="51"/>
        <v>42085.597824074073</v>
      </c>
    </row>
    <row r="826" spans="1:21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>
        <f t="shared" si="49"/>
        <v>39.816666666666663</v>
      </c>
      <c r="Q826" t="s">
        <v>8323</v>
      </c>
      <c r="R826" t="s">
        <v>8324</v>
      </c>
      <c r="S826" s="12">
        <f t="shared" si="50"/>
        <v>40250.242106481484</v>
      </c>
      <c r="T826" s="14">
        <v>40250</v>
      </c>
      <c r="U826" s="12">
        <f t="shared" si="51"/>
        <v>40285.957638888889</v>
      </c>
    </row>
    <row r="827" spans="1:21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>
        <f t="shared" si="49"/>
        <v>126.8080808080808</v>
      </c>
      <c r="Q827" t="s">
        <v>8323</v>
      </c>
      <c r="R827" t="s">
        <v>8324</v>
      </c>
      <c r="S827" s="12">
        <f t="shared" si="50"/>
        <v>41186.306527777779</v>
      </c>
      <c r="T827" s="14">
        <v>41186</v>
      </c>
      <c r="U827" s="12">
        <f t="shared" si="51"/>
        <v>41210.973194444443</v>
      </c>
    </row>
    <row r="828" spans="1:21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>
        <f t="shared" si="49"/>
        <v>113.87755102040816</v>
      </c>
      <c r="Q828" t="s">
        <v>8323</v>
      </c>
      <c r="R828" t="s">
        <v>8324</v>
      </c>
      <c r="S828" s="12">
        <f t="shared" si="50"/>
        <v>40973.038541666669</v>
      </c>
      <c r="T828" s="14">
        <v>40973</v>
      </c>
      <c r="U828" s="12">
        <f t="shared" si="51"/>
        <v>40993.663541666661</v>
      </c>
    </row>
    <row r="829" spans="1:21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>
        <f t="shared" si="49"/>
        <v>28.181818181818183</v>
      </c>
      <c r="Q829" t="s">
        <v>8323</v>
      </c>
      <c r="R829" t="s">
        <v>8324</v>
      </c>
      <c r="S829" s="12">
        <f t="shared" si="50"/>
        <v>40927.473460648151</v>
      </c>
      <c r="T829" s="14">
        <v>40927</v>
      </c>
      <c r="U829" s="12">
        <f t="shared" si="51"/>
        <v>40953.492361111108</v>
      </c>
    </row>
    <row r="830" spans="1:21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>
        <f t="shared" si="49"/>
        <v>36.60526315789474</v>
      </c>
      <c r="Q830" t="s">
        <v>8323</v>
      </c>
      <c r="R830" t="s">
        <v>8324</v>
      </c>
      <c r="S830" s="12">
        <f t="shared" si="50"/>
        <v>41073.050717592596</v>
      </c>
      <c r="T830" s="14">
        <v>41073</v>
      </c>
      <c r="U830" s="12">
        <f t="shared" si="51"/>
        <v>41085.35</v>
      </c>
    </row>
    <row r="831" spans="1:21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4">
        <v>42504</v>
      </c>
      <c r="U831" s="12">
        <f t="shared" si="51"/>
        <v>42564.468055555553</v>
      </c>
    </row>
    <row r="832" spans="1:21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>
        <f t="shared" si="49"/>
        <v>60.65625</v>
      </c>
      <c r="Q832" t="s">
        <v>8323</v>
      </c>
      <c r="R832" t="s">
        <v>8324</v>
      </c>
      <c r="S832" s="12">
        <f t="shared" si="50"/>
        <v>41325.525752314818</v>
      </c>
      <c r="T832" s="14">
        <v>41325</v>
      </c>
      <c r="U832" s="12">
        <f t="shared" si="51"/>
        <v>41355.15075231481</v>
      </c>
    </row>
    <row r="833" spans="1:21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4">
        <v>40996</v>
      </c>
      <c r="U833" s="12">
        <f t="shared" si="51"/>
        <v>41026.313587962963</v>
      </c>
    </row>
    <row r="834" spans="1:21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>
        <f t="shared" si="49"/>
        <v>97.993896103896105</v>
      </c>
      <c r="Q834" t="s">
        <v>8323</v>
      </c>
      <c r="R834" t="s">
        <v>8324</v>
      </c>
      <c r="S834" s="12">
        <f t="shared" si="50"/>
        <v>40869.675173611111</v>
      </c>
      <c r="T834" s="14">
        <v>40869</v>
      </c>
      <c r="U834" s="12">
        <f t="shared" si="51"/>
        <v>40929.009027777778</v>
      </c>
    </row>
    <row r="835" spans="1:2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>
        <f t="shared" ref="P835:P898" si="53">IF(L835,E835/L835,0)</f>
        <v>148.78048780487805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4">
        <v>41718</v>
      </c>
      <c r="U835" s="12">
        <f t="shared" ref="U835:U898" si="55">(((I835/60)/60)/24)+DATE(1970,1,1)+(-8/24)</f>
        <v>41748.544849537036</v>
      </c>
    </row>
    <row r="836" spans="1:21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4">
        <v>41422</v>
      </c>
      <c r="U836" s="12">
        <f t="shared" si="55"/>
        <v>41455.832638888889</v>
      </c>
    </row>
    <row r="837" spans="1:21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>
        <f t="shared" si="53"/>
        <v>58.625</v>
      </c>
      <c r="Q837" t="s">
        <v>8323</v>
      </c>
      <c r="R837" t="s">
        <v>8324</v>
      </c>
      <c r="S837" s="12">
        <f t="shared" si="54"/>
        <v>41005.45784722222</v>
      </c>
      <c r="T837" s="14">
        <v>41005</v>
      </c>
      <c r="U837" s="12">
        <f t="shared" si="55"/>
        <v>41047.791666666664</v>
      </c>
    </row>
    <row r="838" spans="1:2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>
        <f t="shared" si="53"/>
        <v>109.70695652173914</v>
      </c>
      <c r="Q838" t="s">
        <v>8323</v>
      </c>
      <c r="R838" t="s">
        <v>8324</v>
      </c>
      <c r="S838" s="12">
        <f t="shared" si="54"/>
        <v>41524.056921296295</v>
      </c>
      <c r="T838" s="14">
        <v>41524</v>
      </c>
      <c r="U838" s="12">
        <f t="shared" si="55"/>
        <v>41553.723587962959</v>
      </c>
    </row>
    <row r="839" spans="1:21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>
        <f t="shared" si="53"/>
        <v>49.112903225806448</v>
      </c>
      <c r="Q839" t="s">
        <v>8323</v>
      </c>
      <c r="R839" t="s">
        <v>8324</v>
      </c>
      <c r="S839" s="12">
        <f t="shared" si="54"/>
        <v>41730.998402777775</v>
      </c>
      <c r="T839" s="14">
        <v>41730</v>
      </c>
      <c r="U839" s="12">
        <f t="shared" si="55"/>
        <v>41760.66506944444</v>
      </c>
    </row>
    <row r="840" spans="1:21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>
        <f t="shared" si="53"/>
        <v>47.672131147540981</v>
      </c>
      <c r="Q840" t="s">
        <v>8323</v>
      </c>
      <c r="R840" t="s">
        <v>8324</v>
      </c>
      <c r="S840" s="12">
        <f t="shared" si="54"/>
        <v>40895.897974537038</v>
      </c>
      <c r="T840" s="14">
        <v>40895</v>
      </c>
      <c r="U840" s="12">
        <f t="shared" si="55"/>
        <v>40925.564641203702</v>
      </c>
    </row>
    <row r="841" spans="1:21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>
        <f t="shared" si="53"/>
        <v>60.737812499999997</v>
      </c>
      <c r="Q841" t="s">
        <v>8323</v>
      </c>
      <c r="R841" t="s">
        <v>8324</v>
      </c>
      <c r="S841" s="12">
        <f t="shared" si="54"/>
        <v>41144.763379629629</v>
      </c>
      <c r="T841" s="14">
        <v>41144</v>
      </c>
      <c r="U841" s="12">
        <f t="shared" si="55"/>
        <v>41174.430046296293</v>
      </c>
    </row>
    <row r="842" spans="1:21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>
        <f t="shared" si="53"/>
        <v>63.37715789473684</v>
      </c>
      <c r="Q842" t="s">
        <v>8323</v>
      </c>
      <c r="R842" t="s">
        <v>8325</v>
      </c>
      <c r="S842" s="12">
        <f t="shared" si="54"/>
        <v>42607.226701388892</v>
      </c>
      <c r="T842" s="14">
        <v>42607</v>
      </c>
      <c r="U842" s="12">
        <f t="shared" si="55"/>
        <v>42636.893368055556</v>
      </c>
    </row>
    <row r="843" spans="1:21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>
        <f t="shared" si="53"/>
        <v>53.893617021276597</v>
      </c>
      <c r="Q843" t="s">
        <v>8323</v>
      </c>
      <c r="R843" t="s">
        <v>8325</v>
      </c>
      <c r="S843" s="12">
        <f t="shared" si="54"/>
        <v>41923.838692129626</v>
      </c>
      <c r="T843" s="14">
        <v>41923</v>
      </c>
      <c r="U843" s="12">
        <f t="shared" si="55"/>
        <v>41953.547025462954</v>
      </c>
    </row>
    <row r="844" spans="1:21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>
        <f t="shared" si="53"/>
        <v>66.871794871794876</v>
      </c>
      <c r="Q844" t="s">
        <v>8323</v>
      </c>
      <c r="R844" t="s">
        <v>8325</v>
      </c>
      <c r="S844" s="12">
        <f t="shared" si="54"/>
        <v>41526.592395833337</v>
      </c>
      <c r="T844" s="14">
        <v>41526</v>
      </c>
      <c r="U844" s="12">
        <f t="shared" si="55"/>
        <v>41560.832638888889</v>
      </c>
    </row>
    <row r="845" spans="1:21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>
        <f t="shared" si="53"/>
        <v>63.102362204724407</v>
      </c>
      <c r="Q845" t="s">
        <v>8323</v>
      </c>
      <c r="R845" t="s">
        <v>8325</v>
      </c>
      <c r="S845" s="12">
        <f t="shared" si="54"/>
        <v>42695.257870370369</v>
      </c>
      <c r="T845" s="14">
        <v>42695</v>
      </c>
      <c r="U845" s="12">
        <f t="shared" si="55"/>
        <v>42711.999999999993</v>
      </c>
    </row>
    <row r="846" spans="1:21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>
        <f t="shared" si="53"/>
        <v>36.628930817610062</v>
      </c>
      <c r="Q846" t="s">
        <v>8323</v>
      </c>
      <c r="R846" t="s">
        <v>8325</v>
      </c>
      <c r="S846" s="12">
        <f t="shared" si="54"/>
        <v>41905.684629629628</v>
      </c>
      <c r="T846" s="14">
        <v>41905</v>
      </c>
      <c r="U846" s="12">
        <f t="shared" si="55"/>
        <v>41943.874305555553</v>
      </c>
    </row>
    <row r="847" spans="1:21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>
        <f t="shared" si="53"/>
        <v>34.005706214689269</v>
      </c>
      <c r="Q847" t="s">
        <v>8323</v>
      </c>
      <c r="R847" t="s">
        <v>8325</v>
      </c>
      <c r="S847" s="12">
        <f t="shared" si="54"/>
        <v>42578.205972222218</v>
      </c>
      <c r="T847" s="14">
        <v>42578</v>
      </c>
      <c r="U847" s="12">
        <f t="shared" si="55"/>
        <v>42617.832638888889</v>
      </c>
    </row>
    <row r="848" spans="1:21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>
        <f t="shared" si="53"/>
        <v>28.553404255319148</v>
      </c>
      <c r="Q848" t="s">
        <v>8323</v>
      </c>
      <c r="R848" t="s">
        <v>8325</v>
      </c>
      <c r="S848" s="12">
        <f t="shared" si="54"/>
        <v>41694.391840277778</v>
      </c>
      <c r="T848" s="14">
        <v>41694</v>
      </c>
      <c r="U848" s="12">
        <f t="shared" si="55"/>
        <v>41708.25</v>
      </c>
    </row>
    <row r="849" spans="1:2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4">
        <v>42165</v>
      </c>
      <c r="U849" s="12">
        <f t="shared" si="55"/>
        <v>42195.465000000004</v>
      </c>
    </row>
    <row r="850" spans="1:21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4">
        <v>42078</v>
      </c>
      <c r="U850" s="12">
        <f t="shared" si="55"/>
        <v>42108.458715277775</v>
      </c>
    </row>
    <row r="851" spans="1:21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>
        <f t="shared" si="53"/>
        <v>41.704347826086959</v>
      </c>
      <c r="Q851" t="s">
        <v>8323</v>
      </c>
      <c r="R851" t="s">
        <v>8325</v>
      </c>
      <c r="S851" s="12">
        <f t="shared" si="54"/>
        <v>42051.148888888885</v>
      </c>
      <c r="T851" s="14">
        <v>42051</v>
      </c>
      <c r="U851" s="12">
        <f t="shared" si="55"/>
        <v>42078.773888888885</v>
      </c>
    </row>
    <row r="852" spans="1:21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>
        <f t="shared" si="53"/>
        <v>46.669172932330824</v>
      </c>
      <c r="Q852" t="s">
        <v>8323</v>
      </c>
      <c r="R852" t="s">
        <v>8325</v>
      </c>
      <c r="S852" s="12">
        <f t="shared" si="54"/>
        <v>42452.827743055561</v>
      </c>
      <c r="T852" s="14">
        <v>42452</v>
      </c>
      <c r="U852" s="12">
        <f t="shared" si="55"/>
        <v>42484.874305555553</v>
      </c>
    </row>
    <row r="853" spans="1:21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>
        <f t="shared" si="53"/>
        <v>37.271428571428572</v>
      </c>
      <c r="Q853" t="s">
        <v>8323</v>
      </c>
      <c r="R853" t="s">
        <v>8325</v>
      </c>
      <c r="S853" s="12">
        <f t="shared" si="54"/>
        <v>42522.880243055552</v>
      </c>
      <c r="T853" s="14">
        <v>42522</v>
      </c>
      <c r="U853" s="12">
        <f t="shared" si="55"/>
        <v>42582.489583333336</v>
      </c>
    </row>
    <row r="854" spans="1:21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>
        <f t="shared" si="53"/>
        <v>59.258064516129032</v>
      </c>
      <c r="Q854" t="s">
        <v>8323</v>
      </c>
      <c r="R854" t="s">
        <v>8325</v>
      </c>
      <c r="S854" s="12">
        <f t="shared" si="54"/>
        <v>42656.805497685185</v>
      </c>
      <c r="T854" s="14">
        <v>42656</v>
      </c>
      <c r="U854" s="12">
        <f t="shared" si="55"/>
        <v>42667.541666666664</v>
      </c>
    </row>
    <row r="855" spans="1:21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4">
        <v>42021</v>
      </c>
      <c r="U855" s="12">
        <f t="shared" si="55"/>
        <v>42051.49894675926</v>
      </c>
    </row>
    <row r="856" spans="1:21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>
        <f t="shared" si="53"/>
        <v>65.8623246492986</v>
      </c>
      <c r="Q856" t="s">
        <v>8323</v>
      </c>
      <c r="R856" t="s">
        <v>8325</v>
      </c>
      <c r="S856" s="12">
        <f t="shared" si="54"/>
        <v>42702.212337962963</v>
      </c>
      <c r="T856" s="14">
        <v>42702</v>
      </c>
      <c r="U856" s="12">
        <f t="shared" si="55"/>
        <v>42731.879004629627</v>
      </c>
    </row>
    <row r="857" spans="1:21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>
        <f t="shared" si="53"/>
        <v>31.914893617021278</v>
      </c>
      <c r="Q857" t="s">
        <v>8323</v>
      </c>
      <c r="R857" t="s">
        <v>8325</v>
      </c>
      <c r="S857" s="12">
        <f t="shared" si="54"/>
        <v>42545.125196759262</v>
      </c>
      <c r="T857" s="14">
        <v>42545</v>
      </c>
      <c r="U857" s="12">
        <f t="shared" si="55"/>
        <v>42574.791863425926</v>
      </c>
    </row>
    <row r="858" spans="1:21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>
        <f t="shared" si="53"/>
        <v>19.464285714285715</v>
      </c>
      <c r="Q858" t="s">
        <v>8323</v>
      </c>
      <c r="R858" t="s">
        <v>8325</v>
      </c>
      <c r="S858" s="12">
        <f t="shared" si="54"/>
        <v>42609.311990740738</v>
      </c>
      <c r="T858" s="14">
        <v>42609</v>
      </c>
      <c r="U858" s="12">
        <f t="shared" si="55"/>
        <v>42668.458333333336</v>
      </c>
    </row>
    <row r="859" spans="1:21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4">
        <v>42291</v>
      </c>
      <c r="U859" s="12">
        <f t="shared" si="55"/>
        <v>42333.289710648147</v>
      </c>
    </row>
    <row r="860" spans="1:21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>
        <f t="shared" si="53"/>
        <v>22.737763157894737</v>
      </c>
      <c r="Q860" t="s">
        <v>8323</v>
      </c>
      <c r="R860" t="s">
        <v>8325</v>
      </c>
      <c r="S860" s="12">
        <f t="shared" si="54"/>
        <v>42079.745578703703</v>
      </c>
      <c r="T860" s="14">
        <v>42079</v>
      </c>
      <c r="U860" s="12">
        <f t="shared" si="55"/>
        <v>42109.624305555553</v>
      </c>
    </row>
    <row r="861" spans="1:21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>
        <f t="shared" si="53"/>
        <v>42.724489795918366</v>
      </c>
      <c r="Q861" t="s">
        <v>8323</v>
      </c>
      <c r="R861" t="s">
        <v>8325</v>
      </c>
      <c r="S861" s="12">
        <f t="shared" si="54"/>
        <v>42128.820231481484</v>
      </c>
      <c r="T861" s="14">
        <v>42128</v>
      </c>
      <c r="U861" s="12">
        <f t="shared" si="55"/>
        <v>42158.666666666664</v>
      </c>
    </row>
    <row r="862" spans="1:21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>
        <f t="shared" si="53"/>
        <v>52.916666666666664</v>
      </c>
      <c r="Q862" t="s">
        <v>8323</v>
      </c>
      <c r="R862" t="s">
        <v>8326</v>
      </c>
      <c r="S862" s="12">
        <f t="shared" si="54"/>
        <v>41570.482789351852</v>
      </c>
      <c r="T862" s="14">
        <v>41570</v>
      </c>
      <c r="U862" s="12">
        <f t="shared" si="55"/>
        <v>41600.191122685181</v>
      </c>
    </row>
    <row r="863" spans="1:21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4">
        <v>42599</v>
      </c>
      <c r="U863" s="12">
        <f t="shared" si="55"/>
        <v>42629.631990740738</v>
      </c>
    </row>
    <row r="864" spans="1:21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4">
        <v>41559</v>
      </c>
      <c r="U864" s="12">
        <f t="shared" si="55"/>
        <v>41589.263287037036</v>
      </c>
    </row>
    <row r="865" spans="1:21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4">
        <v>40921</v>
      </c>
      <c r="U865" s="12">
        <f t="shared" si="55"/>
        <v>40950.784328703703</v>
      </c>
    </row>
    <row r="866" spans="1:21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>
        <f t="shared" si="53"/>
        <v>34.177215189873415</v>
      </c>
      <c r="Q866" t="s">
        <v>8323</v>
      </c>
      <c r="R866" t="s">
        <v>8326</v>
      </c>
      <c r="S866" s="12">
        <f t="shared" si="54"/>
        <v>41541.106921296298</v>
      </c>
      <c r="T866" s="14">
        <v>41541</v>
      </c>
      <c r="U866" s="12">
        <f t="shared" si="55"/>
        <v>41563.082638888889</v>
      </c>
    </row>
    <row r="867" spans="1:21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4">
        <v>41230</v>
      </c>
      <c r="U867" s="12">
        <f t="shared" si="55"/>
        <v>41290.439780092594</v>
      </c>
    </row>
    <row r="868" spans="1:21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>
        <f t="shared" si="53"/>
        <v>58.18181818181818</v>
      </c>
      <c r="Q868" t="s">
        <v>8323</v>
      </c>
      <c r="R868" t="s">
        <v>8326</v>
      </c>
      <c r="S868" s="12">
        <f t="shared" si="54"/>
        <v>42025.637939814813</v>
      </c>
      <c r="T868" s="14">
        <v>42025</v>
      </c>
      <c r="U868" s="12">
        <f t="shared" si="55"/>
        <v>42063.298611111109</v>
      </c>
    </row>
    <row r="869" spans="1:21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>
        <f t="shared" si="53"/>
        <v>109.18181818181819</v>
      </c>
      <c r="Q869" t="s">
        <v>8323</v>
      </c>
      <c r="R869" t="s">
        <v>8326</v>
      </c>
      <c r="S869" s="12">
        <f t="shared" si="54"/>
        <v>40088.105393518519</v>
      </c>
      <c r="T869" s="14">
        <v>40088</v>
      </c>
      <c r="U869" s="12">
        <f t="shared" si="55"/>
        <v>40147.874305555553</v>
      </c>
    </row>
    <row r="870" spans="1:21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4">
        <v>41616</v>
      </c>
      <c r="U870" s="12">
        <f t="shared" si="55"/>
        <v>41645.694421296292</v>
      </c>
    </row>
    <row r="871" spans="1:21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>
        <f t="shared" si="53"/>
        <v>346.66666666666669</v>
      </c>
      <c r="Q871" t="s">
        <v>8323</v>
      </c>
      <c r="R871" t="s">
        <v>8326</v>
      </c>
      <c r="S871" s="12">
        <f t="shared" si="54"/>
        <v>41342.845567129632</v>
      </c>
      <c r="T871" s="14">
        <v>41342</v>
      </c>
      <c r="U871" s="12">
        <f t="shared" si="55"/>
        <v>41372.470567129625</v>
      </c>
    </row>
    <row r="872" spans="1:21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4">
        <v>41488</v>
      </c>
      <c r="U872" s="12">
        <f t="shared" si="55"/>
        <v>41517.688923611109</v>
      </c>
    </row>
    <row r="873" spans="1:21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>
        <f t="shared" si="53"/>
        <v>27.083333333333332</v>
      </c>
      <c r="Q873" t="s">
        <v>8323</v>
      </c>
      <c r="R873" t="s">
        <v>8326</v>
      </c>
      <c r="S873" s="12">
        <f t="shared" si="54"/>
        <v>41577.561284722222</v>
      </c>
      <c r="T873" s="14">
        <v>41577</v>
      </c>
      <c r="U873" s="12">
        <f t="shared" si="55"/>
        <v>41607.26961805555</v>
      </c>
    </row>
    <row r="874" spans="1:21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4">
        <v>40567</v>
      </c>
      <c r="U874" s="12">
        <f t="shared" si="55"/>
        <v>40612.492210648146</v>
      </c>
    </row>
    <row r="875" spans="1:21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4">
        <v>41184</v>
      </c>
      <c r="U875" s="12">
        <f t="shared" si="55"/>
        <v>41223.875462962962</v>
      </c>
    </row>
    <row r="876" spans="1:21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>
        <f t="shared" si="53"/>
        <v>34.761904761904759</v>
      </c>
      <c r="Q876" t="s">
        <v>8323</v>
      </c>
      <c r="R876" t="s">
        <v>8326</v>
      </c>
      <c r="S876" s="12">
        <f t="shared" si="54"/>
        <v>41368.583726851852</v>
      </c>
      <c r="T876" s="14">
        <v>41368</v>
      </c>
      <c r="U876" s="12">
        <f t="shared" si="55"/>
        <v>41398.250393518516</v>
      </c>
    </row>
    <row r="877" spans="1:21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>
        <f t="shared" si="53"/>
        <v>0</v>
      </c>
      <c r="Q877" t="s">
        <v>8323</v>
      </c>
      <c r="R877" t="s">
        <v>8326</v>
      </c>
      <c r="S877" s="12">
        <f t="shared" si="54"/>
        <v>42248.723738425921</v>
      </c>
      <c r="T877" s="14">
        <v>42248</v>
      </c>
      <c r="U877" s="12">
        <f t="shared" si="55"/>
        <v>42268.390405092585</v>
      </c>
    </row>
    <row r="878" spans="1:2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>
        <f t="shared" si="53"/>
        <v>28.577777777777779</v>
      </c>
      <c r="Q878" t="s">
        <v>8323</v>
      </c>
      <c r="R878" t="s">
        <v>8326</v>
      </c>
      <c r="S878" s="12">
        <f t="shared" si="54"/>
        <v>41276.496840277774</v>
      </c>
      <c r="T878" s="14">
        <v>41276</v>
      </c>
      <c r="U878" s="12">
        <f t="shared" si="55"/>
        <v>41309.163506944438</v>
      </c>
    </row>
    <row r="879" spans="1:21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>
        <f t="shared" si="53"/>
        <v>46.586206896551722</v>
      </c>
      <c r="Q879" t="s">
        <v>8323</v>
      </c>
      <c r="R879" t="s">
        <v>8326</v>
      </c>
      <c r="S879" s="12">
        <f t="shared" si="54"/>
        <v>41597.788888888892</v>
      </c>
      <c r="T879" s="14">
        <v>41597</v>
      </c>
      <c r="U879" s="12">
        <f t="shared" si="55"/>
        <v>41627.455555555556</v>
      </c>
    </row>
    <row r="880" spans="1:21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4">
        <v>40505</v>
      </c>
      <c r="U880" s="12">
        <f t="shared" si="55"/>
        <v>40534.899583333332</v>
      </c>
    </row>
    <row r="881" spans="1:21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>
        <f t="shared" si="53"/>
        <v>21.466666666666665</v>
      </c>
      <c r="Q881" t="s">
        <v>8323</v>
      </c>
      <c r="R881" t="s">
        <v>8326</v>
      </c>
      <c r="S881" s="12">
        <f t="shared" si="54"/>
        <v>41037.829918981479</v>
      </c>
      <c r="T881" s="14">
        <v>41037</v>
      </c>
      <c r="U881" s="12">
        <f t="shared" si="55"/>
        <v>41058.496585648143</v>
      </c>
    </row>
    <row r="882" spans="1:21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>
        <f t="shared" si="53"/>
        <v>14.125</v>
      </c>
      <c r="Q882" t="s">
        <v>8323</v>
      </c>
      <c r="R882" t="s">
        <v>8327</v>
      </c>
      <c r="S882" s="12">
        <f t="shared" si="54"/>
        <v>41179.32104166667</v>
      </c>
      <c r="T882" s="14">
        <v>41179</v>
      </c>
      <c r="U882" s="12">
        <f t="shared" si="55"/>
        <v>41211.987708333334</v>
      </c>
    </row>
    <row r="883" spans="1:21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4">
        <v>40877</v>
      </c>
      <c r="U883" s="12">
        <f t="shared" si="55"/>
        <v>40921.917662037034</v>
      </c>
    </row>
    <row r="884" spans="1:21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>
        <f t="shared" si="53"/>
        <v>21.571428571428573</v>
      </c>
      <c r="Q884" t="s">
        <v>8323</v>
      </c>
      <c r="R884" t="s">
        <v>8327</v>
      </c>
      <c r="S884" s="12">
        <f t="shared" si="54"/>
        <v>40759.860532407409</v>
      </c>
      <c r="T884" s="14">
        <v>40759</v>
      </c>
      <c r="U884" s="12">
        <f t="shared" si="55"/>
        <v>40792.527199074073</v>
      </c>
    </row>
    <row r="885" spans="1:21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>
        <f t="shared" si="53"/>
        <v>83.375</v>
      </c>
      <c r="Q885" t="s">
        <v>8323</v>
      </c>
      <c r="R885" t="s">
        <v>8327</v>
      </c>
      <c r="S885" s="12">
        <f t="shared" si="54"/>
        <v>42371.935590277775</v>
      </c>
      <c r="T885" s="14">
        <v>42371</v>
      </c>
      <c r="U885" s="12">
        <f t="shared" si="55"/>
        <v>42431.602256944439</v>
      </c>
    </row>
    <row r="886" spans="1:21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4">
        <v>40981</v>
      </c>
      <c r="U886" s="12">
        <f t="shared" si="55"/>
        <v>41040.771527777775</v>
      </c>
    </row>
    <row r="887" spans="1:21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>
        <f t="shared" si="53"/>
        <v>35.714285714285715</v>
      </c>
      <c r="Q887" t="s">
        <v>8323</v>
      </c>
      <c r="R887" t="s">
        <v>8327</v>
      </c>
      <c r="S887" s="12">
        <f t="shared" si="54"/>
        <v>42713.941099537042</v>
      </c>
      <c r="T887" s="14">
        <v>42713</v>
      </c>
      <c r="U887" s="12">
        <f t="shared" si="55"/>
        <v>42734.607766203706</v>
      </c>
    </row>
    <row r="888" spans="1:21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>
        <f t="shared" si="53"/>
        <v>29.285714285714285</v>
      </c>
      <c r="Q888" t="s">
        <v>8323</v>
      </c>
      <c r="R888" t="s">
        <v>8327</v>
      </c>
      <c r="S888" s="12">
        <f t="shared" si="54"/>
        <v>42603.870520833334</v>
      </c>
      <c r="T888" s="14">
        <v>42603</v>
      </c>
      <c r="U888" s="12">
        <f t="shared" si="55"/>
        <v>42628.537187499998</v>
      </c>
    </row>
    <row r="889" spans="1:21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>
        <f t="shared" si="53"/>
        <v>0</v>
      </c>
      <c r="Q889" t="s">
        <v>8323</v>
      </c>
      <c r="R889" t="s">
        <v>8327</v>
      </c>
      <c r="S889" s="12">
        <f t="shared" si="54"/>
        <v>41026.958969907406</v>
      </c>
      <c r="T889" s="14">
        <v>41026</v>
      </c>
      <c r="U889" s="12">
        <f t="shared" si="55"/>
        <v>41056.62563657407</v>
      </c>
    </row>
    <row r="890" spans="1:21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4">
        <v>40751</v>
      </c>
      <c r="U890" s="12">
        <f t="shared" si="55"/>
        <v>40786.916666666664</v>
      </c>
    </row>
    <row r="891" spans="1:21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4">
        <v>41887</v>
      </c>
      <c r="U891" s="12">
        <f t="shared" si="55"/>
        <v>41917.450729166667</v>
      </c>
    </row>
    <row r="892" spans="1:21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4">
        <v>41569</v>
      </c>
      <c r="U892" s="12">
        <f t="shared" si="55"/>
        <v>41599.407164351847</v>
      </c>
    </row>
    <row r="893" spans="1:21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>
        <f t="shared" si="53"/>
        <v>28.888888888888889</v>
      </c>
      <c r="Q893" t="s">
        <v>8323</v>
      </c>
      <c r="R893" t="s">
        <v>8327</v>
      </c>
      <c r="S893" s="12">
        <f t="shared" si="54"/>
        <v>41842.031597222223</v>
      </c>
      <c r="T893" s="14">
        <v>41842</v>
      </c>
      <c r="U893" s="12">
        <f t="shared" si="55"/>
        <v>41871.698263888888</v>
      </c>
    </row>
    <row r="894" spans="1:21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>
        <f t="shared" si="53"/>
        <v>143.8235294117647</v>
      </c>
      <c r="Q894" t="s">
        <v>8323</v>
      </c>
      <c r="R894" t="s">
        <v>8327</v>
      </c>
      <c r="S894" s="12">
        <f t="shared" si="54"/>
        <v>40304.20003472222</v>
      </c>
      <c r="T894" s="14">
        <v>40304</v>
      </c>
      <c r="U894" s="12">
        <f t="shared" si="55"/>
        <v>40390.833333333328</v>
      </c>
    </row>
    <row r="895" spans="1:21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4">
        <v>42065</v>
      </c>
      <c r="U895" s="12">
        <f t="shared" si="55"/>
        <v>42095.522719907407</v>
      </c>
    </row>
    <row r="896" spans="1:21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>
        <f t="shared" si="53"/>
        <v>147.81132075471697</v>
      </c>
      <c r="Q896" t="s">
        <v>8323</v>
      </c>
      <c r="R896" t="s">
        <v>8327</v>
      </c>
      <c r="S896" s="12">
        <f t="shared" si="54"/>
        <v>42496.981597222228</v>
      </c>
      <c r="T896" s="14">
        <v>42496</v>
      </c>
      <c r="U896" s="12">
        <f t="shared" si="55"/>
        <v>42526.648263888892</v>
      </c>
    </row>
    <row r="897" spans="1:21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>
        <f t="shared" si="53"/>
        <v>27.857142857142858</v>
      </c>
      <c r="Q897" t="s">
        <v>8323</v>
      </c>
      <c r="R897" t="s">
        <v>8327</v>
      </c>
      <c r="S897" s="12">
        <f t="shared" si="54"/>
        <v>40431.127650462964</v>
      </c>
      <c r="T897" s="14">
        <v>40431</v>
      </c>
      <c r="U897" s="12">
        <f t="shared" si="55"/>
        <v>40475.794317129628</v>
      </c>
    </row>
    <row r="898" spans="1:21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>
        <f t="shared" si="53"/>
        <v>44.444444444444443</v>
      </c>
      <c r="Q898" t="s">
        <v>8323</v>
      </c>
      <c r="R898" t="s">
        <v>8327</v>
      </c>
      <c r="S898" s="12">
        <f t="shared" si="54"/>
        <v>42218.872986111113</v>
      </c>
      <c r="T898" s="14">
        <v>42218</v>
      </c>
      <c r="U898" s="12">
        <f t="shared" si="55"/>
        <v>42243.833333333336</v>
      </c>
    </row>
    <row r="899" spans="1:21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>
        <f t="shared" ref="P899:P962" si="57">IF(L899,E899/L899,0)</f>
        <v>0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4">
        <v>41211</v>
      </c>
      <c r="U899" s="12">
        <f t="shared" ref="U899:U962" si="59">(((I899/60)/60)/24)+DATE(1970,1,1)+(-8/24)</f>
        <v>41241.39708333333</v>
      </c>
    </row>
    <row r="900" spans="1:21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4">
        <v>40878</v>
      </c>
      <c r="U900" s="12">
        <f t="shared" si="59"/>
        <v>40923.424884259257</v>
      </c>
    </row>
    <row r="901" spans="1:21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4">
        <v>40646</v>
      </c>
      <c r="U901" s="12">
        <f t="shared" si="59"/>
        <v>40690.765763888885</v>
      </c>
    </row>
    <row r="902" spans="1:21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4">
        <v>42429</v>
      </c>
      <c r="U902" s="12">
        <f t="shared" si="59"/>
        <v>42459.474560185183</v>
      </c>
    </row>
    <row r="903" spans="1:21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>
        <f t="shared" si="57"/>
        <v>0</v>
      </c>
      <c r="Q903" t="s">
        <v>8323</v>
      </c>
      <c r="R903" t="s">
        <v>8326</v>
      </c>
      <c r="S903" s="12">
        <f t="shared" si="58"/>
        <v>40291.81150462963</v>
      </c>
      <c r="T903" s="14">
        <v>40291</v>
      </c>
      <c r="U903" s="12">
        <f t="shared" si="59"/>
        <v>40337.46597222222</v>
      </c>
    </row>
    <row r="904" spans="1:21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4">
        <v>41829</v>
      </c>
      <c r="U904" s="12">
        <f t="shared" si="59"/>
        <v>41881.3125</v>
      </c>
    </row>
    <row r="905" spans="1:21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4">
        <v>41149</v>
      </c>
      <c r="U905" s="12">
        <f t="shared" si="59"/>
        <v>41174.767361111109</v>
      </c>
    </row>
    <row r="906" spans="1:21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>
        <f t="shared" si="57"/>
        <v>50.333333333333336</v>
      </c>
      <c r="Q906" t="s">
        <v>8323</v>
      </c>
      <c r="R906" t="s">
        <v>8326</v>
      </c>
      <c r="S906" s="12">
        <f t="shared" si="58"/>
        <v>42342.080289351856</v>
      </c>
      <c r="T906" s="14">
        <v>42342</v>
      </c>
      <c r="U906" s="12">
        <f t="shared" si="59"/>
        <v>42371.74695601852</v>
      </c>
    </row>
    <row r="907" spans="1:21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>
        <f t="shared" si="57"/>
        <v>32.666666666666664</v>
      </c>
      <c r="Q907" t="s">
        <v>8323</v>
      </c>
      <c r="R907" t="s">
        <v>8326</v>
      </c>
      <c r="S907" s="12">
        <f t="shared" si="58"/>
        <v>40507.239884259259</v>
      </c>
      <c r="T907" s="14">
        <v>40507</v>
      </c>
      <c r="U907" s="12">
        <f t="shared" si="59"/>
        <v>40566.906550925924</v>
      </c>
    </row>
    <row r="908" spans="1:21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>
        <f t="shared" si="57"/>
        <v>0</v>
      </c>
      <c r="Q908" t="s">
        <v>8323</v>
      </c>
      <c r="R908" t="s">
        <v>8326</v>
      </c>
      <c r="S908" s="12">
        <f t="shared" si="58"/>
        <v>41681.189699074072</v>
      </c>
      <c r="T908" s="14">
        <v>41681</v>
      </c>
      <c r="U908" s="12">
        <f t="shared" si="59"/>
        <v>41710.814699074072</v>
      </c>
    </row>
    <row r="909" spans="1:21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>
        <f t="shared" si="57"/>
        <v>0</v>
      </c>
      <c r="Q909" t="s">
        <v>8323</v>
      </c>
      <c r="R909" t="s">
        <v>8326</v>
      </c>
      <c r="S909" s="12">
        <f t="shared" si="58"/>
        <v>40767.192395833335</v>
      </c>
      <c r="T909" s="14">
        <v>40767</v>
      </c>
      <c r="U909" s="12">
        <f t="shared" si="59"/>
        <v>40796.8590625</v>
      </c>
    </row>
    <row r="910" spans="1:21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>
        <f t="shared" si="57"/>
        <v>0</v>
      </c>
      <c r="Q910" t="s">
        <v>8323</v>
      </c>
      <c r="R910" t="s">
        <v>8326</v>
      </c>
      <c r="S910" s="12">
        <f t="shared" si="58"/>
        <v>40340.801562499997</v>
      </c>
      <c r="T910" s="14">
        <v>40340</v>
      </c>
      <c r="U910" s="12">
        <f t="shared" si="59"/>
        <v>40385.874305555553</v>
      </c>
    </row>
    <row r="911" spans="1:21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4">
        <v>41081</v>
      </c>
      <c r="U911" s="12">
        <f t="shared" si="59"/>
        <v>41112.833333333328</v>
      </c>
    </row>
    <row r="912" spans="1:21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4">
        <v>42737</v>
      </c>
      <c r="U912" s="12">
        <f t="shared" si="59"/>
        <v>42797.212025462963</v>
      </c>
    </row>
    <row r="913" spans="1:21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>
        <f t="shared" si="57"/>
        <v>0</v>
      </c>
      <c r="Q913" t="s">
        <v>8323</v>
      </c>
      <c r="R913" t="s">
        <v>8326</v>
      </c>
      <c r="S913" s="12">
        <f t="shared" si="58"/>
        <v>41642.005150462966</v>
      </c>
      <c r="T913" s="14">
        <v>41642</v>
      </c>
      <c r="U913" s="12">
        <f t="shared" si="59"/>
        <v>41662.671817129631</v>
      </c>
    </row>
    <row r="914" spans="1:21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4">
        <v>41194</v>
      </c>
      <c r="U914" s="12">
        <f t="shared" si="59"/>
        <v>41253.817673611105</v>
      </c>
    </row>
    <row r="915" spans="1:21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>
        <f t="shared" si="57"/>
        <v>82.583333333333329</v>
      </c>
      <c r="Q915" t="s">
        <v>8323</v>
      </c>
      <c r="R915" t="s">
        <v>8326</v>
      </c>
      <c r="S915" s="12">
        <f t="shared" si="58"/>
        <v>41004.139108796298</v>
      </c>
      <c r="T915" s="14">
        <v>41004</v>
      </c>
      <c r="U915" s="12">
        <f t="shared" si="59"/>
        <v>41033.805775462963</v>
      </c>
    </row>
    <row r="916" spans="1:21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>
        <f t="shared" si="57"/>
        <v>0</v>
      </c>
      <c r="Q916" t="s">
        <v>8323</v>
      </c>
      <c r="R916" t="s">
        <v>8326</v>
      </c>
      <c r="S916" s="12">
        <f t="shared" si="58"/>
        <v>41116.763275462967</v>
      </c>
      <c r="T916" s="14">
        <v>41116</v>
      </c>
      <c r="U916" s="12">
        <f t="shared" si="59"/>
        <v>41146.429942129631</v>
      </c>
    </row>
    <row r="917" spans="1:21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>
        <f t="shared" si="57"/>
        <v>41.666666666666664</v>
      </c>
      <c r="Q917" t="s">
        <v>8323</v>
      </c>
      <c r="R917" t="s">
        <v>8326</v>
      </c>
      <c r="S917" s="12">
        <f t="shared" si="58"/>
        <v>40937.679560185185</v>
      </c>
      <c r="T917" s="14">
        <v>40937</v>
      </c>
      <c r="U917" s="12">
        <f t="shared" si="59"/>
        <v>40968.874305555553</v>
      </c>
    </row>
    <row r="918" spans="1:21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>
        <f t="shared" si="57"/>
        <v>0</v>
      </c>
      <c r="Q918" t="s">
        <v>8323</v>
      </c>
      <c r="R918" t="s">
        <v>8326</v>
      </c>
      <c r="S918" s="12">
        <f t="shared" si="58"/>
        <v>40434.853402777779</v>
      </c>
      <c r="T918" s="14">
        <v>40434</v>
      </c>
      <c r="U918" s="12">
        <f t="shared" si="59"/>
        <v>40472.875</v>
      </c>
    </row>
    <row r="919" spans="1:21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4">
        <v>41802</v>
      </c>
      <c r="U919" s="12">
        <f t="shared" si="59"/>
        <v>41833.770833333328</v>
      </c>
    </row>
    <row r="920" spans="1:21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4">
        <v>41944</v>
      </c>
      <c r="U920" s="12">
        <f t="shared" si="59"/>
        <v>41974.624548611107</v>
      </c>
    </row>
    <row r="921" spans="1:2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4">
        <v>41227</v>
      </c>
      <c r="U921" s="12">
        <f t="shared" si="59"/>
        <v>41262.308391203704</v>
      </c>
    </row>
    <row r="922" spans="1:21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>
        <f t="shared" si="57"/>
        <v>0</v>
      </c>
      <c r="Q922" t="s">
        <v>8323</v>
      </c>
      <c r="R922" t="s">
        <v>8326</v>
      </c>
      <c r="S922" s="12">
        <f t="shared" si="58"/>
        <v>41562.67155092593</v>
      </c>
      <c r="T922" s="14">
        <v>41562</v>
      </c>
      <c r="U922" s="12">
        <f t="shared" si="59"/>
        <v>41592.379884259259</v>
      </c>
    </row>
    <row r="923" spans="1:21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4">
        <v>40847</v>
      </c>
      <c r="U923" s="12">
        <f t="shared" si="59"/>
        <v>40888.879351851851</v>
      </c>
    </row>
    <row r="924" spans="1:21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>
        <f t="shared" si="57"/>
        <v>189.33333333333334</v>
      </c>
      <c r="Q924" t="s">
        <v>8323</v>
      </c>
      <c r="R924" t="s">
        <v>8326</v>
      </c>
      <c r="S924" s="12">
        <f t="shared" si="58"/>
        <v>41878.530011574076</v>
      </c>
      <c r="T924" s="14">
        <v>41878</v>
      </c>
      <c r="U924" s="12">
        <f t="shared" si="59"/>
        <v>41913.19667824074</v>
      </c>
    </row>
    <row r="925" spans="1:21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4">
        <v>41934</v>
      </c>
      <c r="U925" s="12">
        <f t="shared" si="59"/>
        <v>41964.668090277781</v>
      </c>
    </row>
    <row r="926" spans="1:21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4">
        <v>41288</v>
      </c>
      <c r="U926" s="12">
        <f t="shared" si="59"/>
        <v>41318.609594907408</v>
      </c>
    </row>
    <row r="927" spans="1:21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4">
        <v>41575</v>
      </c>
      <c r="U927" s="12">
        <f t="shared" si="59"/>
        <v>41605.58924768518</v>
      </c>
    </row>
    <row r="928" spans="1:21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>
        <f t="shared" si="57"/>
        <v>0</v>
      </c>
      <c r="Q928" t="s">
        <v>8323</v>
      </c>
      <c r="R928" t="s">
        <v>8326</v>
      </c>
      <c r="S928" s="12">
        <f t="shared" si="58"/>
        <v>40338.02002314815</v>
      </c>
      <c r="T928" s="14">
        <v>40338</v>
      </c>
      <c r="U928" s="12">
        <f t="shared" si="59"/>
        <v>40367.611111111109</v>
      </c>
    </row>
    <row r="929" spans="1:21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>
        <f t="shared" si="57"/>
        <v>0</v>
      </c>
      <c r="Q929" t="s">
        <v>8323</v>
      </c>
      <c r="R929" t="s">
        <v>8326</v>
      </c>
      <c r="S929" s="12">
        <f t="shared" si="58"/>
        <v>41013.822858796295</v>
      </c>
      <c r="T929" s="14">
        <v>41013</v>
      </c>
      <c r="U929" s="12">
        <f t="shared" si="59"/>
        <v>41043.489525462959</v>
      </c>
    </row>
    <row r="930" spans="1:21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4">
        <v>41180</v>
      </c>
      <c r="U930" s="12">
        <f t="shared" si="59"/>
        <v>41230.666666666664</v>
      </c>
    </row>
    <row r="931" spans="1:21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>
        <f t="shared" si="57"/>
        <v>0</v>
      </c>
      <c r="Q931" t="s">
        <v>8323</v>
      </c>
      <c r="R931" t="s">
        <v>8326</v>
      </c>
      <c r="S931" s="12">
        <f t="shared" si="58"/>
        <v>40978.238067129627</v>
      </c>
      <c r="T931" s="14">
        <v>40978</v>
      </c>
      <c r="U931" s="12">
        <f t="shared" si="59"/>
        <v>41007.863067129627</v>
      </c>
    </row>
    <row r="932" spans="1:21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4">
        <v>40312</v>
      </c>
      <c r="U932" s="12">
        <f t="shared" si="59"/>
        <v>40354.563888888886</v>
      </c>
    </row>
    <row r="933" spans="1:21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>
        <f t="shared" si="57"/>
        <v>18.714285714285715</v>
      </c>
      <c r="Q933" t="s">
        <v>8323</v>
      </c>
      <c r="R933" t="s">
        <v>8326</v>
      </c>
      <c r="S933" s="12">
        <f t="shared" si="58"/>
        <v>41680.359976851854</v>
      </c>
      <c r="T933" s="14">
        <v>41680</v>
      </c>
      <c r="U933" s="12">
        <f t="shared" si="59"/>
        <v>41714.583333333328</v>
      </c>
    </row>
    <row r="934" spans="1:21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>
        <f t="shared" si="57"/>
        <v>46.033333333333331</v>
      </c>
      <c r="Q934" t="s">
        <v>8323</v>
      </c>
      <c r="R934" t="s">
        <v>8326</v>
      </c>
      <c r="S934" s="12">
        <f t="shared" si="58"/>
        <v>41310.969270833331</v>
      </c>
      <c r="T934" s="14">
        <v>41310</v>
      </c>
      <c r="U934" s="12">
        <f t="shared" si="59"/>
        <v>41355.594270833331</v>
      </c>
    </row>
    <row r="935" spans="1:21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4">
        <v>41711</v>
      </c>
      <c r="U935" s="12">
        <f t="shared" si="59"/>
        <v>41770.835752314815</v>
      </c>
    </row>
    <row r="936" spans="1:21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>
        <f t="shared" si="57"/>
        <v>50.666666666666664</v>
      </c>
      <c r="Q936" t="s">
        <v>8323</v>
      </c>
      <c r="R936" t="s">
        <v>8326</v>
      </c>
      <c r="S936" s="12">
        <f t="shared" si="58"/>
        <v>41733.737083333333</v>
      </c>
      <c r="T936" s="14">
        <v>41733</v>
      </c>
      <c r="U936" s="12">
        <f t="shared" si="59"/>
        <v>41762.916666666664</v>
      </c>
    </row>
    <row r="937" spans="1:21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4">
        <v>42368</v>
      </c>
      <c r="U937" s="12">
        <f t="shared" si="59"/>
        <v>42398.000335648147</v>
      </c>
    </row>
    <row r="938" spans="1:21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>
        <f t="shared" si="57"/>
        <v>0</v>
      </c>
      <c r="Q938" t="s">
        <v>8323</v>
      </c>
      <c r="R938" t="s">
        <v>8326</v>
      </c>
      <c r="S938" s="12">
        <f t="shared" si="58"/>
        <v>40883.024178240739</v>
      </c>
      <c r="T938" s="14">
        <v>40883</v>
      </c>
      <c r="U938" s="12">
        <f t="shared" si="59"/>
        <v>40926.5</v>
      </c>
    </row>
    <row r="939" spans="1:21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4">
        <v>41551</v>
      </c>
      <c r="U939" s="12">
        <f t="shared" si="59"/>
        <v>41581.50644675926</v>
      </c>
    </row>
    <row r="940" spans="1:21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4">
        <v>41124</v>
      </c>
      <c r="U940" s="12">
        <f t="shared" si="59"/>
        <v>41154.14638888889</v>
      </c>
    </row>
    <row r="941" spans="1:21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4">
        <v>41416</v>
      </c>
      <c r="U941" s="12">
        <f t="shared" si="59"/>
        <v>41455.498611111107</v>
      </c>
    </row>
    <row r="942" spans="1:21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>
        <f t="shared" si="57"/>
        <v>110.28571428571429</v>
      </c>
      <c r="Q942" t="s">
        <v>8317</v>
      </c>
      <c r="R942" t="s">
        <v>8319</v>
      </c>
      <c r="S942" s="12">
        <f t="shared" si="58"/>
        <v>42182.008402777778</v>
      </c>
      <c r="T942" s="14">
        <v>42182</v>
      </c>
      <c r="U942" s="12">
        <f t="shared" si="59"/>
        <v>42226.675069444442</v>
      </c>
    </row>
    <row r="943" spans="1:21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>
        <f t="shared" si="57"/>
        <v>37.451612903225808</v>
      </c>
      <c r="Q943" t="s">
        <v>8317</v>
      </c>
      <c r="R943" t="s">
        <v>8319</v>
      </c>
      <c r="S943" s="12">
        <f t="shared" si="58"/>
        <v>42746.096585648149</v>
      </c>
      <c r="T943" s="14">
        <v>42746</v>
      </c>
      <c r="U943" s="12">
        <f t="shared" si="59"/>
        <v>42775.763252314813</v>
      </c>
    </row>
    <row r="944" spans="1:21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4">
        <v>42382</v>
      </c>
      <c r="U944" s="12">
        <f t="shared" si="59"/>
        <v>42418.509953703695</v>
      </c>
    </row>
    <row r="945" spans="1:21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>
        <f t="shared" si="57"/>
        <v>24.083333333333332</v>
      </c>
      <c r="Q945" t="s">
        <v>8317</v>
      </c>
      <c r="R945" t="s">
        <v>8319</v>
      </c>
      <c r="S945" s="12">
        <f t="shared" si="58"/>
        <v>42673.66788194445</v>
      </c>
      <c r="T945" s="14">
        <v>42673</v>
      </c>
      <c r="U945" s="12">
        <f t="shared" si="59"/>
        <v>42703.376215277771</v>
      </c>
    </row>
    <row r="946" spans="1:21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>
        <f t="shared" si="57"/>
        <v>69.40625</v>
      </c>
      <c r="Q946" t="s">
        <v>8317</v>
      </c>
      <c r="R946" t="s">
        <v>8319</v>
      </c>
      <c r="S946" s="12">
        <f t="shared" si="58"/>
        <v>42444.583912037036</v>
      </c>
      <c r="T946" s="14">
        <v>42444</v>
      </c>
      <c r="U946" s="12">
        <f t="shared" si="59"/>
        <v>42478.249999999993</v>
      </c>
    </row>
    <row r="947" spans="1:21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4">
        <v>42732</v>
      </c>
      <c r="U947" s="12">
        <f t="shared" si="59"/>
        <v>42784.665972222218</v>
      </c>
    </row>
    <row r="948" spans="1:21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4">
        <v>42592</v>
      </c>
      <c r="U948" s="12">
        <f t="shared" si="59"/>
        <v>42622.417222222219</v>
      </c>
    </row>
    <row r="949" spans="1:21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>
        <f t="shared" si="57"/>
        <v>0</v>
      </c>
      <c r="Q949" t="s">
        <v>8317</v>
      </c>
      <c r="R949" t="s">
        <v>8319</v>
      </c>
      <c r="S949" s="12">
        <f t="shared" si="58"/>
        <v>42491.781319444446</v>
      </c>
      <c r="T949" s="14">
        <v>42491</v>
      </c>
      <c r="U949" s="12">
        <f t="shared" si="59"/>
        <v>42551.44798611111</v>
      </c>
    </row>
    <row r="950" spans="1:21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4">
        <v>42411</v>
      </c>
      <c r="U950" s="12">
        <f t="shared" si="59"/>
        <v>42441.494953703703</v>
      </c>
    </row>
    <row r="951" spans="1:21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4">
        <v>42361</v>
      </c>
      <c r="U951" s="12">
        <f t="shared" si="59"/>
        <v>42420.710370370369</v>
      </c>
    </row>
    <row r="952" spans="1:21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>
        <f t="shared" si="57"/>
        <v>58.416666666666664</v>
      </c>
      <c r="Q952" t="s">
        <v>8317</v>
      </c>
      <c r="R952" t="s">
        <v>8319</v>
      </c>
      <c r="S952" s="12">
        <f t="shared" si="58"/>
        <v>42356.750706018516</v>
      </c>
      <c r="T952" s="14">
        <v>42356</v>
      </c>
      <c r="U952" s="12">
        <f t="shared" si="59"/>
        <v>42386.41737268518</v>
      </c>
    </row>
    <row r="953" spans="1:2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>
        <f t="shared" si="57"/>
        <v>158.63636363636363</v>
      </c>
      <c r="Q953" t="s">
        <v>8317</v>
      </c>
      <c r="R953" t="s">
        <v>8319</v>
      </c>
      <c r="S953" s="12">
        <f t="shared" si="58"/>
        <v>42480.653611111105</v>
      </c>
      <c r="T953" s="14">
        <v>42480</v>
      </c>
      <c r="U953" s="12">
        <f t="shared" si="59"/>
        <v>42525.32027777777</v>
      </c>
    </row>
    <row r="954" spans="1:21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>
        <f t="shared" si="57"/>
        <v>99.857142857142861</v>
      </c>
      <c r="Q954" t="s">
        <v>8317</v>
      </c>
      <c r="R954" t="s">
        <v>8319</v>
      </c>
      <c r="S954" s="12">
        <f t="shared" si="58"/>
        <v>42662.613564814819</v>
      </c>
      <c r="T954" s="14">
        <v>42662</v>
      </c>
      <c r="U954" s="12">
        <f t="shared" si="59"/>
        <v>42692.321898148148</v>
      </c>
    </row>
    <row r="955" spans="1:21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4">
        <v>41999</v>
      </c>
      <c r="U955" s="12">
        <f t="shared" si="59"/>
        <v>42028.831006944441</v>
      </c>
    </row>
    <row r="956" spans="1:21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>
        <f t="shared" si="57"/>
        <v>89.191780821917803</v>
      </c>
      <c r="Q956" t="s">
        <v>8317</v>
      </c>
      <c r="R956" t="s">
        <v>8319</v>
      </c>
      <c r="S956" s="12">
        <f t="shared" si="58"/>
        <v>42194.833784722221</v>
      </c>
      <c r="T956" s="14">
        <v>42194</v>
      </c>
      <c r="U956" s="12">
        <f t="shared" si="59"/>
        <v>42236.500451388885</v>
      </c>
    </row>
    <row r="957" spans="1:21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>
        <f t="shared" si="57"/>
        <v>182.6236559139785</v>
      </c>
      <c r="Q957" t="s">
        <v>8317</v>
      </c>
      <c r="R957" t="s">
        <v>8319</v>
      </c>
      <c r="S957" s="12">
        <f t="shared" si="58"/>
        <v>42586.295138888891</v>
      </c>
      <c r="T957" s="14">
        <v>42586</v>
      </c>
      <c r="U957" s="12">
        <f t="shared" si="59"/>
        <v>42625.961805555555</v>
      </c>
    </row>
    <row r="958" spans="1:21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>
        <f t="shared" si="57"/>
        <v>50.647058823529413</v>
      </c>
      <c r="Q958" t="s">
        <v>8317</v>
      </c>
      <c r="R958" t="s">
        <v>8319</v>
      </c>
      <c r="S958" s="12">
        <f t="shared" si="58"/>
        <v>42060.913877314815</v>
      </c>
      <c r="T958" s="14">
        <v>42060</v>
      </c>
      <c r="U958" s="12">
        <f t="shared" si="59"/>
        <v>42120.538877314808</v>
      </c>
    </row>
    <row r="959" spans="1:21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>
        <f t="shared" si="57"/>
        <v>33.285714285714285</v>
      </c>
      <c r="Q959" t="s">
        <v>8317</v>
      </c>
      <c r="R959" t="s">
        <v>8319</v>
      </c>
      <c r="S959" s="12">
        <f t="shared" si="58"/>
        <v>42660.552465277782</v>
      </c>
      <c r="T959" s="14">
        <v>42660</v>
      </c>
      <c r="U959" s="12">
        <f t="shared" si="59"/>
        <v>42691.260798611103</v>
      </c>
    </row>
    <row r="960" spans="1:21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>
        <f t="shared" si="57"/>
        <v>51.823529411764703</v>
      </c>
      <c r="Q960" t="s">
        <v>8317</v>
      </c>
      <c r="R960" t="s">
        <v>8319</v>
      </c>
      <c r="S960" s="12">
        <f t="shared" si="58"/>
        <v>42082.802812499998</v>
      </c>
      <c r="T960" s="14">
        <v>42082</v>
      </c>
      <c r="U960" s="12">
        <f t="shared" si="59"/>
        <v>42103.874305555553</v>
      </c>
    </row>
    <row r="961" spans="1:21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>
        <f t="shared" si="57"/>
        <v>113.62573099415205</v>
      </c>
      <c r="Q961" t="s">
        <v>8317</v>
      </c>
      <c r="R961" t="s">
        <v>8319</v>
      </c>
      <c r="S961" s="12">
        <f t="shared" si="58"/>
        <v>41993.174363425926</v>
      </c>
      <c r="T961" s="14">
        <v>41993</v>
      </c>
      <c r="U961" s="12">
        <f t="shared" si="59"/>
        <v>42022.84103009259</v>
      </c>
    </row>
    <row r="962" spans="1:21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>
        <f t="shared" si="57"/>
        <v>136.46276595744681</v>
      </c>
      <c r="Q962" t="s">
        <v>8317</v>
      </c>
      <c r="R962" t="s">
        <v>8319</v>
      </c>
      <c r="S962" s="12">
        <f t="shared" si="58"/>
        <v>42766.626793981486</v>
      </c>
      <c r="T962" s="14">
        <v>42766</v>
      </c>
      <c r="U962" s="12">
        <f t="shared" si="59"/>
        <v>42808.251793981479</v>
      </c>
    </row>
    <row r="963" spans="1:21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>
        <f t="shared" ref="P963:P1026" si="61">IF(L963,E963/L963,0)</f>
        <v>364.35454545454547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4">
        <v>42740</v>
      </c>
      <c r="U963" s="12">
        <f t="shared" ref="U963:U1026" si="63">(((I963/60)/60)/24)+DATE(1970,1,1)+(-8/24)</f>
        <v>42786.458333333336</v>
      </c>
    </row>
    <row r="964" spans="1:21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>
        <f t="shared" si="61"/>
        <v>19.243243243243242</v>
      </c>
      <c r="Q964" t="s">
        <v>8317</v>
      </c>
      <c r="R964" t="s">
        <v>8319</v>
      </c>
      <c r="S964" s="12">
        <f t="shared" si="62"/>
        <v>42373.712418981479</v>
      </c>
      <c r="T964" s="14">
        <v>42373</v>
      </c>
      <c r="U964" s="12">
        <f t="shared" si="63"/>
        <v>42411.379085648143</v>
      </c>
    </row>
    <row r="965" spans="1:21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>
        <f t="shared" si="61"/>
        <v>41.888888888888886</v>
      </c>
      <c r="Q965" t="s">
        <v>8317</v>
      </c>
      <c r="R965" t="s">
        <v>8319</v>
      </c>
      <c r="S965" s="12">
        <f t="shared" si="62"/>
        <v>42625.635636574079</v>
      </c>
      <c r="T965" s="14">
        <v>42625</v>
      </c>
      <c r="U965" s="12">
        <f t="shared" si="63"/>
        <v>42660.302303240744</v>
      </c>
    </row>
    <row r="966" spans="1:21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>
        <f t="shared" si="61"/>
        <v>30.310344827586206</v>
      </c>
      <c r="Q966" t="s">
        <v>8317</v>
      </c>
      <c r="R966" t="s">
        <v>8319</v>
      </c>
      <c r="S966" s="12">
        <f t="shared" si="62"/>
        <v>42208.628692129627</v>
      </c>
      <c r="T966" s="14">
        <v>42208</v>
      </c>
      <c r="U966" s="12">
        <f t="shared" si="63"/>
        <v>42248.295358796291</v>
      </c>
    </row>
    <row r="967" spans="1:21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>
        <f t="shared" si="61"/>
        <v>49.666666666666664</v>
      </c>
      <c r="Q967" t="s">
        <v>8317</v>
      </c>
      <c r="R967" t="s">
        <v>8319</v>
      </c>
      <c r="S967" s="12">
        <f t="shared" si="62"/>
        <v>42637.016736111109</v>
      </c>
      <c r="T967" s="14">
        <v>42637</v>
      </c>
      <c r="U967" s="12">
        <f t="shared" si="63"/>
        <v>42668.832638888889</v>
      </c>
    </row>
    <row r="968" spans="1:21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4">
        <v>42619</v>
      </c>
      <c r="U968" s="12">
        <f t="shared" si="63"/>
        <v>42649.302453703705</v>
      </c>
    </row>
    <row r="969" spans="1:21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>
        <f t="shared" si="61"/>
        <v>43.97530864197531</v>
      </c>
      <c r="Q969" t="s">
        <v>8317</v>
      </c>
      <c r="R969" t="s">
        <v>8319</v>
      </c>
      <c r="S969" s="12">
        <f t="shared" si="62"/>
        <v>42422.254328703704</v>
      </c>
      <c r="T969" s="14">
        <v>42422</v>
      </c>
      <c r="U969" s="12">
        <f t="shared" si="63"/>
        <v>42481.879328703704</v>
      </c>
    </row>
    <row r="970" spans="1:21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4">
        <v>41836</v>
      </c>
      <c r="U970" s="12">
        <f t="shared" si="63"/>
        <v>41866.514282407406</v>
      </c>
    </row>
    <row r="971" spans="1:21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>
        <f t="shared" si="61"/>
        <v>1272.7272727272727</v>
      </c>
      <c r="Q971" t="s">
        <v>8317</v>
      </c>
      <c r="R971" t="s">
        <v>8319</v>
      </c>
      <c r="S971" s="12">
        <f t="shared" si="62"/>
        <v>42742.30332175926</v>
      </c>
      <c r="T971" s="14">
        <v>42742</v>
      </c>
      <c r="U971" s="12">
        <f t="shared" si="63"/>
        <v>42774.969988425924</v>
      </c>
    </row>
    <row r="972" spans="1:21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4">
        <v>42721</v>
      </c>
      <c r="U972" s="12">
        <f t="shared" si="63"/>
        <v>42757.874305555553</v>
      </c>
    </row>
    <row r="973" spans="1:21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4">
        <v>42111</v>
      </c>
      <c r="U973" s="12">
        <f t="shared" si="63"/>
        <v>42156.375694444439</v>
      </c>
    </row>
    <row r="974" spans="1:21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>
        <f t="shared" si="61"/>
        <v>153.88888888888889</v>
      </c>
      <c r="Q974" t="s">
        <v>8317</v>
      </c>
      <c r="R974" t="s">
        <v>8319</v>
      </c>
      <c r="S974" s="12">
        <f t="shared" si="62"/>
        <v>41856.865717592591</v>
      </c>
      <c r="T974" s="14">
        <v>41856</v>
      </c>
      <c r="U974" s="12">
        <f t="shared" si="63"/>
        <v>41885.957638888889</v>
      </c>
    </row>
    <row r="975" spans="1:21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>
        <f t="shared" si="61"/>
        <v>51.375</v>
      </c>
      <c r="Q975" t="s">
        <v>8317</v>
      </c>
      <c r="R975" t="s">
        <v>8319</v>
      </c>
      <c r="S975" s="12">
        <f t="shared" si="62"/>
        <v>42257.014965277776</v>
      </c>
      <c r="T975" s="14">
        <v>42257</v>
      </c>
      <c r="U975" s="12">
        <f t="shared" si="63"/>
        <v>42316.723298611112</v>
      </c>
    </row>
    <row r="976" spans="1:21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>
        <f t="shared" si="61"/>
        <v>93.333333333333329</v>
      </c>
      <c r="Q976" t="s">
        <v>8317</v>
      </c>
      <c r="R976" t="s">
        <v>8319</v>
      </c>
      <c r="S976" s="12">
        <f t="shared" si="62"/>
        <v>42424.749490740738</v>
      </c>
      <c r="T976" s="14">
        <v>42424</v>
      </c>
      <c r="U976" s="12">
        <f t="shared" si="63"/>
        <v>42454.374490740738</v>
      </c>
    </row>
    <row r="977" spans="1:21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>
        <f t="shared" si="61"/>
        <v>108.625</v>
      </c>
      <c r="Q977" t="s">
        <v>8317</v>
      </c>
      <c r="R977" t="s">
        <v>8319</v>
      </c>
      <c r="S977" s="12">
        <f t="shared" si="62"/>
        <v>42489.696585648147</v>
      </c>
      <c r="T977" s="14">
        <v>42489</v>
      </c>
      <c r="U977" s="12">
        <f t="shared" si="63"/>
        <v>42549.363252314812</v>
      </c>
    </row>
    <row r="978" spans="1:21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4">
        <v>42185</v>
      </c>
      <c r="U978" s="12">
        <f t="shared" si="63"/>
        <v>42229.725659722222</v>
      </c>
    </row>
    <row r="979" spans="1:21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4">
        <v>42391</v>
      </c>
      <c r="U979" s="12">
        <f t="shared" si="63"/>
        <v>42421.608761574076</v>
      </c>
    </row>
    <row r="980" spans="1:21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>
        <f t="shared" si="61"/>
        <v>790.83739837398377</v>
      </c>
      <c r="Q980" t="s">
        <v>8317</v>
      </c>
      <c r="R980" t="s">
        <v>8319</v>
      </c>
      <c r="S980" s="12">
        <f t="shared" si="62"/>
        <v>42395.309039351851</v>
      </c>
      <c r="T980" s="14">
        <v>42395</v>
      </c>
      <c r="U980" s="12">
        <f t="shared" si="63"/>
        <v>42424.975706018515</v>
      </c>
    </row>
    <row r="981" spans="1:21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>
        <f t="shared" si="61"/>
        <v>301.93916666666667</v>
      </c>
      <c r="Q981" t="s">
        <v>8317</v>
      </c>
      <c r="R981" t="s">
        <v>8319</v>
      </c>
      <c r="S981" s="12">
        <f t="shared" si="62"/>
        <v>42506.416990740734</v>
      </c>
      <c r="T981" s="14">
        <v>42506</v>
      </c>
      <c r="U981" s="12">
        <f t="shared" si="63"/>
        <v>42541.457638888889</v>
      </c>
    </row>
    <row r="982" spans="1:21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>
        <f t="shared" si="61"/>
        <v>47.935483870967744</v>
      </c>
      <c r="Q982" t="s">
        <v>8317</v>
      </c>
      <c r="R982" t="s">
        <v>8319</v>
      </c>
      <c r="S982" s="12">
        <f t="shared" si="62"/>
        <v>41928.904189814813</v>
      </c>
      <c r="T982" s="14">
        <v>41928</v>
      </c>
      <c r="U982" s="12">
        <f t="shared" si="63"/>
        <v>41973.612523148149</v>
      </c>
    </row>
    <row r="983" spans="1:21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4">
        <v>41830</v>
      </c>
      <c r="U983" s="12">
        <f t="shared" si="63"/>
        <v>41860.613680555551</v>
      </c>
    </row>
    <row r="984" spans="1:21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4">
        <v>42615</v>
      </c>
      <c r="U984" s="12">
        <f t="shared" si="63"/>
        <v>42645.419976851852</v>
      </c>
    </row>
    <row r="985" spans="1:21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>
        <f t="shared" si="61"/>
        <v>171.79329608938548</v>
      </c>
      <c r="Q985" t="s">
        <v>8317</v>
      </c>
      <c r="R985" t="s">
        <v>8319</v>
      </c>
      <c r="S985" s="12">
        <f t="shared" si="62"/>
        <v>42574.667650462965</v>
      </c>
      <c r="T985" s="14">
        <v>42574</v>
      </c>
      <c r="U985" s="12">
        <f t="shared" si="63"/>
        <v>42605.537499999999</v>
      </c>
    </row>
    <row r="986" spans="1:21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>
        <f t="shared" si="61"/>
        <v>35.333333333333336</v>
      </c>
      <c r="Q986" t="s">
        <v>8317</v>
      </c>
      <c r="R986" t="s">
        <v>8319</v>
      </c>
      <c r="S986" s="12">
        <f t="shared" si="62"/>
        <v>42061.11583333333</v>
      </c>
      <c r="T986" s="14">
        <v>42061</v>
      </c>
      <c r="U986" s="12">
        <f t="shared" si="63"/>
        <v>42090.740833333337</v>
      </c>
    </row>
    <row r="987" spans="1:21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>
        <f t="shared" si="61"/>
        <v>82.086956521739125</v>
      </c>
      <c r="Q987" t="s">
        <v>8317</v>
      </c>
      <c r="R987" t="s">
        <v>8319</v>
      </c>
      <c r="S987" s="12">
        <f t="shared" si="62"/>
        <v>42339.967708333337</v>
      </c>
      <c r="T987" s="14">
        <v>42339</v>
      </c>
      <c r="U987" s="12">
        <f t="shared" si="63"/>
        <v>42369.624999999993</v>
      </c>
    </row>
    <row r="988" spans="1:21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>
        <f t="shared" si="61"/>
        <v>110.8695652173913</v>
      </c>
      <c r="Q988" t="s">
        <v>8317</v>
      </c>
      <c r="R988" t="s">
        <v>8319</v>
      </c>
      <c r="S988" s="12">
        <f t="shared" si="62"/>
        <v>42324.767361111109</v>
      </c>
      <c r="T988" s="14">
        <v>42324</v>
      </c>
      <c r="U988" s="12">
        <f t="shared" si="63"/>
        <v>42378.666666666664</v>
      </c>
    </row>
    <row r="989" spans="1:21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>
        <f t="shared" si="61"/>
        <v>161.21951219512195</v>
      </c>
      <c r="Q989" t="s">
        <v>8317</v>
      </c>
      <c r="R989" t="s">
        <v>8319</v>
      </c>
      <c r="S989" s="12">
        <f t="shared" si="62"/>
        <v>41773.294560185182</v>
      </c>
      <c r="T989" s="14">
        <v>41773</v>
      </c>
      <c r="U989" s="12">
        <f t="shared" si="63"/>
        <v>41812.961226851847</v>
      </c>
    </row>
    <row r="990" spans="1:21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>
        <f t="shared" si="61"/>
        <v>0</v>
      </c>
      <c r="Q990" t="s">
        <v>8317</v>
      </c>
      <c r="R990" t="s">
        <v>8319</v>
      </c>
      <c r="S990" s="12">
        <f t="shared" si="62"/>
        <v>42614.356770833328</v>
      </c>
      <c r="T990" s="14">
        <v>42614</v>
      </c>
      <c r="U990" s="12">
        <f t="shared" si="63"/>
        <v>42644.023437499993</v>
      </c>
    </row>
    <row r="991" spans="1:2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>
        <f t="shared" si="61"/>
        <v>52.40625</v>
      </c>
      <c r="Q991" t="s">
        <v>8317</v>
      </c>
      <c r="R991" t="s">
        <v>8319</v>
      </c>
      <c r="S991" s="12">
        <f t="shared" si="62"/>
        <v>42611.933969907404</v>
      </c>
      <c r="T991" s="14">
        <v>42611</v>
      </c>
      <c r="U991" s="12">
        <f t="shared" si="63"/>
        <v>42641.600636574069</v>
      </c>
    </row>
    <row r="992" spans="1:21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4">
        <v>41855</v>
      </c>
      <c r="U992" s="12">
        <f t="shared" si="63"/>
        <v>41885.450972222221</v>
      </c>
    </row>
    <row r="993" spans="1:21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>
        <f t="shared" si="61"/>
        <v>30.285714285714285</v>
      </c>
      <c r="Q993" t="s">
        <v>8317</v>
      </c>
      <c r="R993" t="s">
        <v>8319</v>
      </c>
      <c r="S993" s="12">
        <f t="shared" si="62"/>
        <v>42538.75680555556</v>
      </c>
      <c r="T993" s="14">
        <v>42538</v>
      </c>
      <c r="U993" s="12">
        <f t="shared" si="63"/>
        <v>42563.45208333333</v>
      </c>
    </row>
    <row r="994" spans="1:21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4">
        <v>42437</v>
      </c>
      <c r="U994" s="12">
        <f t="shared" si="63"/>
        <v>42497.549988425926</v>
      </c>
    </row>
    <row r="995" spans="1:21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>
        <f t="shared" si="61"/>
        <v>89.59693877551021</v>
      </c>
      <c r="Q995" t="s">
        <v>8317</v>
      </c>
      <c r="R995" t="s">
        <v>8319</v>
      </c>
      <c r="S995" s="12">
        <f t="shared" si="62"/>
        <v>42652.964907407411</v>
      </c>
      <c r="T995" s="14">
        <v>42652</v>
      </c>
      <c r="U995" s="12">
        <f t="shared" si="63"/>
        <v>42685.874999999993</v>
      </c>
    </row>
    <row r="996" spans="1:21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>
        <f t="shared" si="61"/>
        <v>424.45454545454544</v>
      </c>
      <c r="Q996" t="s">
        <v>8317</v>
      </c>
      <c r="R996" t="s">
        <v>8319</v>
      </c>
      <c r="S996" s="12">
        <f t="shared" si="62"/>
        <v>41921.263078703705</v>
      </c>
      <c r="T996" s="14">
        <v>41921</v>
      </c>
      <c r="U996" s="12">
        <f t="shared" si="63"/>
        <v>41973.624305555553</v>
      </c>
    </row>
    <row r="997" spans="1:21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>
        <f t="shared" si="61"/>
        <v>80.666666666666671</v>
      </c>
      <c r="Q997" t="s">
        <v>8317</v>
      </c>
      <c r="R997" t="s">
        <v>8319</v>
      </c>
      <c r="S997" s="12">
        <f t="shared" si="62"/>
        <v>41947.940740740742</v>
      </c>
      <c r="T997" s="14">
        <v>41947</v>
      </c>
      <c r="U997" s="12">
        <f t="shared" si="63"/>
        <v>41972.333333333336</v>
      </c>
    </row>
    <row r="998" spans="1:21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4">
        <v>41817</v>
      </c>
      <c r="U998" s="12">
        <f t="shared" si="63"/>
        <v>41847.310416666667</v>
      </c>
    </row>
    <row r="999" spans="1:21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>
        <f t="shared" si="61"/>
        <v>8.125</v>
      </c>
      <c r="Q999" t="s">
        <v>8317</v>
      </c>
      <c r="R999" t="s">
        <v>8319</v>
      </c>
      <c r="S999" s="12">
        <f t="shared" si="62"/>
        <v>41941.10297453704</v>
      </c>
      <c r="T999" s="14">
        <v>41941</v>
      </c>
      <c r="U999" s="12">
        <f t="shared" si="63"/>
        <v>41970.811307870368</v>
      </c>
    </row>
    <row r="1000" spans="1:21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>
        <f t="shared" si="61"/>
        <v>153.42794759825327</v>
      </c>
      <c r="Q1000" t="s">
        <v>8317</v>
      </c>
      <c r="R1000" t="s">
        <v>8319</v>
      </c>
      <c r="S1000" s="12">
        <f t="shared" si="62"/>
        <v>42282.168993055559</v>
      </c>
      <c r="T1000" s="14">
        <v>42282</v>
      </c>
      <c r="U1000" s="12">
        <f t="shared" si="63"/>
        <v>42326.877326388887</v>
      </c>
    </row>
    <row r="1001" spans="1:21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>
        <f t="shared" si="61"/>
        <v>292.07499999999999</v>
      </c>
      <c r="Q1001" t="s">
        <v>8317</v>
      </c>
      <c r="R1001" t="s">
        <v>8319</v>
      </c>
      <c r="S1001" s="12">
        <f t="shared" si="62"/>
        <v>41926.29965277778</v>
      </c>
      <c r="T1001" s="14">
        <v>41926</v>
      </c>
      <c r="U1001" s="12">
        <f t="shared" si="63"/>
        <v>41956.001388888886</v>
      </c>
    </row>
    <row r="1002" spans="1:21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4">
        <v>42749</v>
      </c>
      <c r="U1002" s="12">
        <f t="shared" si="63"/>
        <v>42808.68472222222</v>
      </c>
    </row>
    <row r="1003" spans="1:21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4">
        <v>42720</v>
      </c>
      <c r="U1003" s="12">
        <f t="shared" si="63"/>
        <v>42765.386724537035</v>
      </c>
    </row>
    <row r="1004" spans="1:21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>
        <f t="shared" si="61"/>
        <v>134.54545454545453</v>
      </c>
      <c r="Q1004" t="s">
        <v>8317</v>
      </c>
      <c r="R1004" t="s">
        <v>8319</v>
      </c>
      <c r="S1004" s="12">
        <f t="shared" si="62"/>
        <v>42325.684189814812</v>
      </c>
      <c r="T1004" s="14">
        <v>42325</v>
      </c>
      <c r="U1004" s="12">
        <f t="shared" si="63"/>
        <v>42354.915972222218</v>
      </c>
    </row>
    <row r="1005" spans="1:21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>
        <f t="shared" si="61"/>
        <v>214.06666666666666</v>
      </c>
      <c r="Q1005" t="s">
        <v>8317</v>
      </c>
      <c r="R1005" t="s">
        <v>8319</v>
      </c>
      <c r="S1005" s="12">
        <f t="shared" si="62"/>
        <v>42780.709039351852</v>
      </c>
      <c r="T1005" s="14">
        <v>42780</v>
      </c>
      <c r="U1005" s="12">
        <f t="shared" si="63"/>
        <v>42810.334039351852</v>
      </c>
    </row>
    <row r="1006" spans="1:21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>
        <f t="shared" si="61"/>
        <v>216.33684210526314</v>
      </c>
      <c r="Q1006" t="s">
        <v>8317</v>
      </c>
      <c r="R1006" t="s">
        <v>8319</v>
      </c>
      <c r="S1006" s="12">
        <f t="shared" si="62"/>
        <v>42388.708645833336</v>
      </c>
      <c r="T1006" s="14">
        <v>42388</v>
      </c>
      <c r="U1006" s="12">
        <f t="shared" si="63"/>
        <v>42418.3753125</v>
      </c>
    </row>
    <row r="1007" spans="1:21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>
        <f t="shared" si="61"/>
        <v>932.31055900621118</v>
      </c>
      <c r="Q1007" t="s">
        <v>8317</v>
      </c>
      <c r="R1007" t="s">
        <v>8319</v>
      </c>
      <c r="S1007" s="12">
        <f t="shared" si="62"/>
        <v>42276.624803240738</v>
      </c>
      <c r="T1007" s="14">
        <v>42276</v>
      </c>
      <c r="U1007" s="12">
        <f t="shared" si="63"/>
        <v>42307.291469907403</v>
      </c>
    </row>
    <row r="1008" spans="1:21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4">
        <v>41977</v>
      </c>
      <c r="U1008" s="12">
        <f t="shared" si="63"/>
        <v>41984.96597222222</v>
      </c>
    </row>
    <row r="1009" spans="1:21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>
        <f t="shared" si="61"/>
        <v>174.94736842105263</v>
      </c>
      <c r="Q1009" t="s">
        <v>8317</v>
      </c>
      <c r="R1009" t="s">
        <v>8319</v>
      </c>
      <c r="S1009" s="12">
        <f t="shared" si="62"/>
        <v>42676.583599537036</v>
      </c>
      <c r="T1009" s="14">
        <v>42676</v>
      </c>
      <c r="U1009" s="12">
        <f t="shared" si="63"/>
        <v>42718.291932870365</v>
      </c>
    </row>
    <row r="1010" spans="1:21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4">
        <v>42702</v>
      </c>
      <c r="U1010" s="12">
        <f t="shared" si="63"/>
        <v>42732.475868055553</v>
      </c>
    </row>
    <row r="1011" spans="1:21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4">
        <v>42510</v>
      </c>
      <c r="U1011" s="12">
        <f t="shared" si="63"/>
        <v>42540.271365740737</v>
      </c>
    </row>
    <row r="1012" spans="1:21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4">
        <v>42561</v>
      </c>
      <c r="U1012" s="12">
        <f t="shared" si="63"/>
        <v>42617.790972222218</v>
      </c>
    </row>
    <row r="1013" spans="1:21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4">
        <v>41946</v>
      </c>
      <c r="U1013" s="12">
        <f t="shared" si="63"/>
        <v>41991.564756944441</v>
      </c>
    </row>
    <row r="1014" spans="1:21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>
        <f t="shared" si="61"/>
        <v>1389.3561935483872</v>
      </c>
      <c r="Q1014" t="s">
        <v>8317</v>
      </c>
      <c r="R1014" t="s">
        <v>8319</v>
      </c>
      <c r="S1014" s="12">
        <f t="shared" si="62"/>
        <v>42714.440416666665</v>
      </c>
      <c r="T1014" s="14">
        <v>42714</v>
      </c>
      <c r="U1014" s="12">
        <f t="shared" si="63"/>
        <v>42759.107083333329</v>
      </c>
    </row>
    <row r="1015" spans="1:21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>
        <f t="shared" si="61"/>
        <v>95.911111111111111</v>
      </c>
      <c r="Q1015" t="s">
        <v>8317</v>
      </c>
      <c r="R1015" t="s">
        <v>8319</v>
      </c>
      <c r="S1015" s="12">
        <f t="shared" si="62"/>
        <v>42339.833981481483</v>
      </c>
      <c r="T1015" s="14">
        <v>42339</v>
      </c>
      <c r="U1015" s="12">
        <f t="shared" si="63"/>
        <v>42367.499999999993</v>
      </c>
    </row>
    <row r="1016" spans="1:21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4">
        <v>41955</v>
      </c>
      <c r="U1016" s="12">
        <f t="shared" si="63"/>
        <v>42004.66915509259</v>
      </c>
    </row>
    <row r="1017" spans="1:21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4">
        <v>42303</v>
      </c>
      <c r="U1017" s="12">
        <f t="shared" si="63"/>
        <v>42333.586747685178</v>
      </c>
    </row>
    <row r="1018" spans="1:21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>
        <f t="shared" si="61"/>
        <v>74.78947368421052</v>
      </c>
      <c r="Q1018" t="s">
        <v>8317</v>
      </c>
      <c r="R1018" t="s">
        <v>8319</v>
      </c>
      <c r="S1018" s="12">
        <f t="shared" si="62"/>
        <v>42422.107129629629</v>
      </c>
      <c r="T1018" s="14">
        <v>42422</v>
      </c>
      <c r="U1018" s="12">
        <f t="shared" si="63"/>
        <v>42466.732129629621</v>
      </c>
    </row>
    <row r="1019" spans="1:21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>
        <f t="shared" si="61"/>
        <v>161.11830985915492</v>
      </c>
      <c r="Q1019" t="s">
        <v>8317</v>
      </c>
      <c r="R1019" t="s">
        <v>8319</v>
      </c>
      <c r="S1019" s="12">
        <f t="shared" si="62"/>
        <v>42289.675173611111</v>
      </c>
      <c r="T1019" s="14">
        <v>42289</v>
      </c>
      <c r="U1019" s="12">
        <f t="shared" si="63"/>
        <v>42329.383506944439</v>
      </c>
    </row>
    <row r="1020" spans="1:21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>
        <f t="shared" si="61"/>
        <v>88.714285714285708</v>
      </c>
      <c r="Q1020" t="s">
        <v>8317</v>
      </c>
      <c r="R1020" t="s">
        <v>8319</v>
      </c>
      <c r="S1020" s="12">
        <f t="shared" si="62"/>
        <v>42535.492280092592</v>
      </c>
      <c r="T1020" s="14">
        <v>42535</v>
      </c>
      <c r="U1020" s="12">
        <f t="shared" si="63"/>
        <v>42565.158946759257</v>
      </c>
    </row>
    <row r="1021" spans="1:21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4">
        <v>42009</v>
      </c>
      <c r="U1021" s="12">
        <f t="shared" si="63"/>
        <v>42039.640613425923</v>
      </c>
    </row>
    <row r="1022" spans="1:21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4">
        <v>42127</v>
      </c>
      <c r="U1022" s="12">
        <f t="shared" si="63"/>
        <v>42156.699305555558</v>
      </c>
    </row>
    <row r="1023" spans="1:21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>
        <f t="shared" si="61"/>
        <v>22.079728033472804</v>
      </c>
      <c r="Q1023" t="s">
        <v>8323</v>
      </c>
      <c r="R1023" t="s">
        <v>8328</v>
      </c>
      <c r="S1023" s="12">
        <f t="shared" si="62"/>
        <v>42271.251979166671</v>
      </c>
      <c r="T1023" s="14">
        <v>42271</v>
      </c>
      <c r="U1023" s="12">
        <f t="shared" si="63"/>
        <v>42293.833333333336</v>
      </c>
    </row>
    <row r="1024" spans="1:21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>
        <f t="shared" si="61"/>
        <v>31.054054054054053</v>
      </c>
      <c r="Q1024" t="s">
        <v>8323</v>
      </c>
      <c r="R1024" t="s">
        <v>8328</v>
      </c>
      <c r="S1024" s="12">
        <f t="shared" si="62"/>
        <v>42111.646724537044</v>
      </c>
      <c r="T1024" s="14">
        <v>42111</v>
      </c>
      <c r="U1024" s="12">
        <f t="shared" si="63"/>
        <v>42141.313391203708</v>
      </c>
    </row>
    <row r="1025" spans="1:21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>
        <f t="shared" si="61"/>
        <v>36.206106870229007</v>
      </c>
      <c r="Q1025" t="s">
        <v>8323</v>
      </c>
      <c r="R1025" t="s">
        <v>8328</v>
      </c>
      <c r="S1025" s="12">
        <f t="shared" si="62"/>
        <v>42145.919687500005</v>
      </c>
      <c r="T1025" s="14">
        <v>42145</v>
      </c>
      <c r="U1025" s="12">
        <f t="shared" si="63"/>
        <v>42175.586354166669</v>
      </c>
    </row>
    <row r="1026" spans="1:21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>
        <f t="shared" si="61"/>
        <v>388.9762295081967</v>
      </c>
      <c r="Q1026" t="s">
        <v>8323</v>
      </c>
      <c r="R1026" t="s">
        <v>8328</v>
      </c>
      <c r="S1026" s="12">
        <f t="shared" si="62"/>
        <v>42370.580590277779</v>
      </c>
      <c r="T1026" s="14">
        <v>42370</v>
      </c>
      <c r="U1026" s="12">
        <f t="shared" si="63"/>
        <v>42400.247256944444</v>
      </c>
    </row>
    <row r="1027" spans="1:21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>
        <f t="shared" ref="P1027:P1090" si="65">IF(L1027,E1027/L1027,0)</f>
        <v>71.848571428571432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4">
        <v>42049</v>
      </c>
      <c r="U1027" s="12">
        <f t="shared" ref="U1027:U1090" si="67">(((I1027/60)/60)/24)+DATE(1970,1,1)+(-8/24)</f>
        <v>42079.458761574067</v>
      </c>
    </row>
    <row r="1028" spans="1:21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>
        <f t="shared" si="65"/>
        <v>57.381803278688523</v>
      </c>
      <c r="Q1028" t="s">
        <v>8323</v>
      </c>
      <c r="R1028" t="s">
        <v>8328</v>
      </c>
      <c r="S1028" s="12">
        <f t="shared" si="66"/>
        <v>42426.407592592594</v>
      </c>
      <c r="T1028" s="14">
        <v>42426</v>
      </c>
      <c r="U1028" s="12">
        <f t="shared" si="67"/>
        <v>42460.032592592594</v>
      </c>
    </row>
    <row r="1029" spans="1:21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>
        <f t="shared" si="65"/>
        <v>69.666666666666671</v>
      </c>
      <c r="Q1029" t="s">
        <v>8323</v>
      </c>
      <c r="R1029" t="s">
        <v>8328</v>
      </c>
      <c r="S1029" s="12">
        <f t="shared" si="66"/>
        <v>41905.034108796295</v>
      </c>
      <c r="T1029" s="14">
        <v>41905</v>
      </c>
      <c r="U1029" s="12">
        <f t="shared" si="67"/>
        <v>41934.700775462959</v>
      </c>
    </row>
    <row r="1030" spans="1:21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>
        <f t="shared" si="65"/>
        <v>45.988235294117644</v>
      </c>
      <c r="Q1030" t="s">
        <v>8323</v>
      </c>
      <c r="R1030" t="s">
        <v>8328</v>
      </c>
      <c r="S1030" s="12">
        <f t="shared" si="66"/>
        <v>42755.627372685187</v>
      </c>
      <c r="T1030" s="14">
        <v>42755</v>
      </c>
      <c r="U1030" s="12">
        <f t="shared" si="67"/>
        <v>42800.499999999993</v>
      </c>
    </row>
    <row r="1031" spans="1:21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>
        <f t="shared" si="65"/>
        <v>79.262411347517727</v>
      </c>
      <c r="Q1031" t="s">
        <v>8323</v>
      </c>
      <c r="R1031" t="s">
        <v>8328</v>
      </c>
      <c r="S1031" s="12">
        <f t="shared" si="66"/>
        <v>42044.711886574078</v>
      </c>
      <c r="T1031" s="14">
        <v>42044</v>
      </c>
      <c r="U1031" s="12">
        <f t="shared" si="67"/>
        <v>42098.582638888889</v>
      </c>
    </row>
    <row r="1032" spans="1:21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>
        <f t="shared" si="65"/>
        <v>43.031446540880502</v>
      </c>
      <c r="Q1032" t="s">
        <v>8323</v>
      </c>
      <c r="R1032" t="s">
        <v>8328</v>
      </c>
      <c r="S1032" s="12">
        <f t="shared" si="66"/>
        <v>42611.483206018514</v>
      </c>
      <c r="T1032" s="14">
        <v>42611</v>
      </c>
      <c r="U1032" s="12">
        <f t="shared" si="67"/>
        <v>42625.149872685179</v>
      </c>
    </row>
    <row r="1033" spans="1:21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>
        <f t="shared" si="65"/>
        <v>108.48484848484848</v>
      </c>
      <c r="Q1033" t="s">
        <v>8323</v>
      </c>
      <c r="R1033" t="s">
        <v>8328</v>
      </c>
      <c r="S1033" s="12">
        <f t="shared" si="66"/>
        <v>42324.764004629629</v>
      </c>
      <c r="T1033" s="14">
        <v>42324</v>
      </c>
      <c r="U1033" s="12">
        <f t="shared" si="67"/>
        <v>42354.430671296293</v>
      </c>
    </row>
    <row r="1034" spans="1:2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>
        <f t="shared" si="65"/>
        <v>61.029583333333335</v>
      </c>
      <c r="Q1034" t="s">
        <v>8323</v>
      </c>
      <c r="R1034" t="s">
        <v>8328</v>
      </c>
      <c r="S1034" s="12">
        <f t="shared" si="66"/>
        <v>42514.666956018518</v>
      </c>
      <c r="T1034" s="14">
        <v>42514</v>
      </c>
      <c r="U1034" s="12">
        <f t="shared" si="67"/>
        <v>42544.333622685182</v>
      </c>
    </row>
    <row r="1035" spans="1:21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>
        <f t="shared" si="65"/>
        <v>50.592592592592595</v>
      </c>
      <c r="Q1035" t="s">
        <v>8323</v>
      </c>
      <c r="R1035" t="s">
        <v>8328</v>
      </c>
      <c r="S1035" s="12">
        <f t="shared" si="66"/>
        <v>42688.732407407413</v>
      </c>
      <c r="T1035" s="14">
        <v>42688</v>
      </c>
      <c r="U1035" s="12">
        <f t="shared" si="67"/>
        <v>42716.399074074077</v>
      </c>
    </row>
    <row r="1036" spans="1:21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>
        <f t="shared" si="65"/>
        <v>39.157168674698795</v>
      </c>
      <c r="Q1036" t="s">
        <v>8323</v>
      </c>
      <c r="R1036" t="s">
        <v>8328</v>
      </c>
      <c r="S1036" s="12">
        <f t="shared" si="66"/>
        <v>42555.166712962964</v>
      </c>
      <c r="T1036" s="14">
        <v>42555</v>
      </c>
      <c r="U1036" s="12">
        <f t="shared" si="67"/>
        <v>42586.832638888889</v>
      </c>
    </row>
    <row r="1037" spans="1:21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>
        <f t="shared" si="65"/>
        <v>65.15789473684211</v>
      </c>
      <c r="Q1037" t="s">
        <v>8323</v>
      </c>
      <c r="R1037" t="s">
        <v>8328</v>
      </c>
      <c r="S1037" s="12">
        <f t="shared" si="66"/>
        <v>42016.641435185185</v>
      </c>
      <c r="T1037" s="14">
        <v>42016</v>
      </c>
      <c r="U1037" s="12">
        <f t="shared" si="67"/>
        <v>42046.30810185185</v>
      </c>
    </row>
    <row r="1038" spans="1:21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>
        <f t="shared" si="65"/>
        <v>23.963127962085309</v>
      </c>
      <c r="Q1038" t="s">
        <v>8323</v>
      </c>
      <c r="R1038" t="s">
        <v>8328</v>
      </c>
      <c r="S1038" s="12">
        <f t="shared" si="66"/>
        <v>41249.448958333334</v>
      </c>
      <c r="T1038" s="14">
        <v>41249</v>
      </c>
      <c r="U1038" s="12">
        <f t="shared" si="67"/>
        <v>41281</v>
      </c>
    </row>
    <row r="1039" spans="1:21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>
        <f t="shared" si="65"/>
        <v>48.61904761904762</v>
      </c>
      <c r="Q1039" t="s">
        <v>8323</v>
      </c>
      <c r="R1039" t="s">
        <v>8328</v>
      </c>
      <c r="S1039" s="12">
        <f t="shared" si="66"/>
        <v>42119.822476851856</v>
      </c>
      <c r="T1039" s="14">
        <v>42119</v>
      </c>
      <c r="U1039" s="12">
        <f t="shared" si="67"/>
        <v>42141.874999999993</v>
      </c>
    </row>
    <row r="1040" spans="1:21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>
        <f t="shared" si="65"/>
        <v>35.73770491803279</v>
      </c>
      <c r="Q1040" t="s">
        <v>8323</v>
      </c>
      <c r="R1040" t="s">
        <v>8328</v>
      </c>
      <c r="S1040" s="12">
        <f t="shared" si="66"/>
        <v>42418.231747685189</v>
      </c>
      <c r="T1040" s="14">
        <v>42418</v>
      </c>
      <c r="U1040" s="12">
        <f t="shared" si="67"/>
        <v>42447.856747685182</v>
      </c>
    </row>
    <row r="1041" spans="1:21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>
        <f t="shared" si="65"/>
        <v>21.366666666666667</v>
      </c>
      <c r="Q1041" t="s">
        <v>8323</v>
      </c>
      <c r="R1041" t="s">
        <v>8328</v>
      </c>
      <c r="S1041" s="12">
        <f t="shared" si="66"/>
        <v>42692.109328703707</v>
      </c>
      <c r="T1041" s="14">
        <v>42692</v>
      </c>
      <c r="U1041" s="12">
        <f t="shared" si="67"/>
        <v>42716.999305555553</v>
      </c>
    </row>
    <row r="1042" spans="1:21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4">
        <v>42579</v>
      </c>
      <c r="U1042" s="12">
        <f t="shared" si="67"/>
        <v>42609.375104166662</v>
      </c>
    </row>
    <row r="1043" spans="1:21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2">
        <f t="shared" si="66"/>
        <v>41831.060092592597</v>
      </c>
      <c r="T1043" s="14">
        <v>41831</v>
      </c>
      <c r="U1043" s="12">
        <f t="shared" si="67"/>
        <v>41850.726759259262</v>
      </c>
    </row>
    <row r="1044" spans="1:21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4">
        <v>41851</v>
      </c>
      <c r="U1044" s="12">
        <f t="shared" si="67"/>
        <v>41894.083333333328</v>
      </c>
    </row>
    <row r="1045" spans="1:21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>
        <f t="shared" si="65"/>
        <v>29.236301369863014</v>
      </c>
      <c r="Q1045" t="s">
        <v>8329</v>
      </c>
      <c r="R1045" t="s">
        <v>8330</v>
      </c>
      <c r="S1045" s="12">
        <f t="shared" si="66"/>
        <v>42114.252951388888</v>
      </c>
      <c r="T1045" s="14">
        <v>42114</v>
      </c>
      <c r="U1045" s="12">
        <f t="shared" si="67"/>
        <v>42143.919618055552</v>
      </c>
    </row>
    <row r="1046" spans="1:21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4">
        <v>42011</v>
      </c>
      <c r="U1046" s="12">
        <f t="shared" si="67"/>
        <v>42068.518749999996</v>
      </c>
    </row>
    <row r="1047" spans="1:21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4">
        <v>41844</v>
      </c>
      <c r="U1047" s="12">
        <f t="shared" si="67"/>
        <v>41874.541087962964</v>
      </c>
    </row>
    <row r="1048" spans="1:21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2">
        <f t="shared" si="66"/>
        <v>42319.851388888885</v>
      </c>
      <c r="T1048" s="14">
        <v>42319</v>
      </c>
      <c r="U1048" s="12">
        <f t="shared" si="67"/>
        <v>42364.518055555549</v>
      </c>
    </row>
    <row r="1049" spans="1:21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4">
        <v>41918</v>
      </c>
      <c r="U1049" s="12">
        <f t="shared" si="67"/>
        <v>41948.52679398148</v>
      </c>
    </row>
    <row r="1050" spans="1:21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4">
        <v>42598</v>
      </c>
      <c r="U1050" s="12">
        <f t="shared" si="67"/>
        <v>42637.719780092586</v>
      </c>
    </row>
    <row r="1051" spans="1:2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2">
        <f t="shared" si="66"/>
        <v>42382.431076388893</v>
      </c>
      <c r="T1051" s="14">
        <v>42382</v>
      </c>
      <c r="U1051" s="12">
        <f t="shared" si="67"/>
        <v>42412.097743055558</v>
      </c>
    </row>
    <row r="1052" spans="1:2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2">
        <f t="shared" si="66"/>
        <v>42231.7971875</v>
      </c>
      <c r="T1052" s="14">
        <v>42231</v>
      </c>
      <c r="U1052" s="12">
        <f t="shared" si="67"/>
        <v>42261.463854166665</v>
      </c>
    </row>
    <row r="1053" spans="1:21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2">
        <f t="shared" si="66"/>
        <v>41850.014178240745</v>
      </c>
      <c r="T1053" s="14">
        <v>41850</v>
      </c>
      <c r="U1053" s="12">
        <f t="shared" si="67"/>
        <v>41877.680844907409</v>
      </c>
    </row>
    <row r="1054" spans="1:21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2">
        <f t="shared" si="66"/>
        <v>42483.797395833331</v>
      </c>
      <c r="T1054" s="14">
        <v>42483</v>
      </c>
      <c r="U1054" s="12">
        <f t="shared" si="67"/>
        <v>42527.506249999999</v>
      </c>
    </row>
    <row r="1055" spans="1:21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4">
        <v>42775</v>
      </c>
      <c r="U1055" s="12">
        <f t="shared" si="67"/>
        <v>42799.839490740742</v>
      </c>
    </row>
    <row r="1056" spans="1:21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2">
        <f t="shared" si="66"/>
        <v>41831.851840277777</v>
      </c>
      <c r="T1056" s="14">
        <v>41831</v>
      </c>
      <c r="U1056" s="12">
        <f t="shared" si="67"/>
        <v>41861.583333333328</v>
      </c>
    </row>
    <row r="1057" spans="1:21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2">
        <f t="shared" si="66"/>
        <v>42406.992418981477</v>
      </c>
      <c r="T1057" s="14">
        <v>42406</v>
      </c>
      <c r="U1057" s="12">
        <f t="shared" si="67"/>
        <v>42436.659085648142</v>
      </c>
    </row>
    <row r="1058" spans="1:21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2">
        <f t="shared" si="66"/>
        <v>42058.719641203701</v>
      </c>
      <c r="T1058" s="14">
        <v>42058</v>
      </c>
      <c r="U1058" s="12">
        <f t="shared" si="67"/>
        <v>42118.344641203708</v>
      </c>
    </row>
    <row r="1059" spans="1:21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2">
        <f t="shared" si="66"/>
        <v>42678.871331018512</v>
      </c>
      <c r="T1059" s="14">
        <v>42678</v>
      </c>
      <c r="U1059" s="12">
        <f t="shared" si="67"/>
        <v>42708.579664351848</v>
      </c>
    </row>
    <row r="1060" spans="1:21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2">
        <f t="shared" si="66"/>
        <v>42047.900960648149</v>
      </c>
      <c r="T1060" s="14">
        <v>42047</v>
      </c>
      <c r="U1060" s="12">
        <f t="shared" si="67"/>
        <v>42088.666666666664</v>
      </c>
    </row>
    <row r="1061" spans="1:2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2">
        <f t="shared" si="66"/>
        <v>42046.79</v>
      </c>
      <c r="T1061" s="14">
        <v>42046</v>
      </c>
      <c r="U1061" s="12">
        <f t="shared" si="67"/>
        <v>42076.415000000001</v>
      </c>
    </row>
    <row r="1062" spans="1:21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4">
        <v>42079</v>
      </c>
      <c r="U1062" s="12">
        <f t="shared" si="67"/>
        <v>42109.579780092587</v>
      </c>
    </row>
    <row r="1063" spans="1:21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2">
        <f t="shared" si="66"/>
        <v>42432.276712962965</v>
      </c>
      <c r="T1063" s="14">
        <v>42432</v>
      </c>
      <c r="U1063" s="12">
        <f t="shared" si="67"/>
        <v>42491.708333333336</v>
      </c>
    </row>
    <row r="1064" spans="1:2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4">
        <v>42556</v>
      </c>
      <c r="U1064" s="12">
        <f t="shared" si="67"/>
        <v>42563.473854166667</v>
      </c>
    </row>
    <row r="1065" spans="1:21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2">
        <f t="shared" si="66"/>
        <v>42583.030810185184</v>
      </c>
      <c r="T1065" s="14">
        <v>42583</v>
      </c>
      <c r="U1065" s="12">
        <f t="shared" si="67"/>
        <v>42612.697476851848</v>
      </c>
    </row>
    <row r="1066" spans="1:21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>
        <f t="shared" si="65"/>
        <v>65.666666666666671</v>
      </c>
      <c r="Q1066" t="s">
        <v>8331</v>
      </c>
      <c r="R1066" t="s">
        <v>8332</v>
      </c>
      <c r="S1066" s="12">
        <f t="shared" si="66"/>
        <v>41417.228043981479</v>
      </c>
      <c r="T1066" s="14">
        <v>41417</v>
      </c>
      <c r="U1066" s="12">
        <f t="shared" si="67"/>
        <v>41461.894710648143</v>
      </c>
    </row>
    <row r="1067" spans="1:21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4">
        <v>41661</v>
      </c>
      <c r="U1067" s="12">
        <f t="shared" si="67"/>
        <v>41689.047708333332</v>
      </c>
    </row>
    <row r="1068" spans="1:21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>
        <f t="shared" si="65"/>
        <v>34.128378378378379</v>
      </c>
      <c r="Q1068" t="s">
        <v>8331</v>
      </c>
      <c r="R1068" t="s">
        <v>8332</v>
      </c>
      <c r="S1068" s="12">
        <f t="shared" si="66"/>
        <v>41445.962754629632</v>
      </c>
      <c r="T1068" s="14">
        <v>41445</v>
      </c>
      <c r="U1068" s="12">
        <f t="shared" si="67"/>
        <v>41490.629421296297</v>
      </c>
    </row>
    <row r="1069" spans="1:21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4">
        <v>41599</v>
      </c>
      <c r="U1069" s="12">
        <f t="shared" si="67"/>
        <v>41629.522349537037</v>
      </c>
    </row>
    <row r="1070" spans="1:21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4">
        <v>42440</v>
      </c>
      <c r="U1070" s="12">
        <f t="shared" si="67"/>
        <v>42469.996111111112</v>
      </c>
    </row>
    <row r="1071" spans="1:21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>
        <f t="shared" si="65"/>
        <v>40.476190476190474</v>
      </c>
      <c r="Q1071" t="s">
        <v>8331</v>
      </c>
      <c r="R1071" t="s">
        <v>8332</v>
      </c>
      <c r="S1071" s="12">
        <f t="shared" si="66"/>
        <v>41572.229849537034</v>
      </c>
      <c r="T1071" s="14">
        <v>41572</v>
      </c>
      <c r="U1071" s="12">
        <f t="shared" si="67"/>
        <v>41603.93818287037</v>
      </c>
    </row>
    <row r="1072" spans="1:21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4">
        <v>41163</v>
      </c>
      <c r="U1072" s="12">
        <f t="shared" si="67"/>
        <v>41182.678495370368</v>
      </c>
    </row>
    <row r="1073" spans="1:21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2">
        <f t="shared" si="66"/>
        <v>42295.753391203703</v>
      </c>
      <c r="T1073" s="14">
        <v>42295</v>
      </c>
      <c r="U1073" s="12">
        <f t="shared" si="67"/>
        <v>42325.461724537039</v>
      </c>
    </row>
    <row r="1074" spans="1:21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4">
        <v>41645</v>
      </c>
      <c r="U1074" s="12">
        <f t="shared" si="67"/>
        <v>41675.498807870368</v>
      </c>
    </row>
    <row r="1075" spans="1:21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4">
        <v>40802</v>
      </c>
      <c r="U1075" s="12">
        <f t="shared" si="67"/>
        <v>40832.631261574068</v>
      </c>
    </row>
    <row r="1076" spans="1:21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>
        <f t="shared" si="65"/>
        <v>113.56666666666666</v>
      </c>
      <c r="Q1076" t="s">
        <v>8331</v>
      </c>
      <c r="R1076" t="s">
        <v>8332</v>
      </c>
      <c r="S1076" s="12">
        <f t="shared" si="66"/>
        <v>41613.172974537039</v>
      </c>
      <c r="T1076" s="14">
        <v>41613</v>
      </c>
      <c r="U1076" s="12">
        <f t="shared" si="67"/>
        <v>41642.839641203704</v>
      </c>
    </row>
    <row r="1077" spans="1:21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4">
        <v>41005</v>
      </c>
      <c r="U1077" s="12">
        <f t="shared" si="67"/>
        <v>41035.570787037032</v>
      </c>
    </row>
    <row r="1078" spans="1:21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>
        <f t="shared" si="65"/>
        <v>48.281025641025643</v>
      </c>
      <c r="Q1078" t="s">
        <v>8331</v>
      </c>
      <c r="R1078" t="s">
        <v>8332</v>
      </c>
      <c r="S1078" s="12">
        <f t="shared" si="66"/>
        <v>41838.377893518518</v>
      </c>
      <c r="T1078" s="14">
        <v>41838</v>
      </c>
      <c r="U1078" s="12">
        <f t="shared" si="67"/>
        <v>41893.044560185182</v>
      </c>
    </row>
    <row r="1079" spans="1:21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>
        <f t="shared" si="65"/>
        <v>43.976047904191617</v>
      </c>
      <c r="Q1079" t="s">
        <v>8331</v>
      </c>
      <c r="R1079" t="s">
        <v>8332</v>
      </c>
      <c r="S1079" s="12">
        <f t="shared" si="66"/>
        <v>42353.16679398148</v>
      </c>
      <c r="T1079" s="14">
        <v>42353</v>
      </c>
      <c r="U1079" s="12">
        <f t="shared" si="67"/>
        <v>42382.833460648144</v>
      </c>
    </row>
    <row r="1080" spans="1:21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4">
        <v>40701</v>
      </c>
      <c r="U1080" s="12">
        <f t="shared" si="67"/>
        <v>40745.862511574072</v>
      </c>
    </row>
    <row r="1081" spans="1:21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>
        <f t="shared" si="65"/>
        <v>37.666666666666664</v>
      </c>
      <c r="Q1081" t="s">
        <v>8331</v>
      </c>
      <c r="R1081" t="s">
        <v>8332</v>
      </c>
      <c r="S1081" s="12">
        <f t="shared" si="66"/>
        <v>42479.566388888896</v>
      </c>
      <c r="T1081" s="14">
        <v>42479</v>
      </c>
      <c r="U1081" s="12">
        <f t="shared" si="67"/>
        <v>42504.23305555556</v>
      </c>
    </row>
    <row r="1082" spans="1:21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>
        <f t="shared" si="65"/>
        <v>18.581632653061224</v>
      </c>
      <c r="Q1082" t="s">
        <v>8331</v>
      </c>
      <c r="R1082" t="s">
        <v>8332</v>
      </c>
      <c r="S1082" s="12">
        <f t="shared" si="66"/>
        <v>41740.138113425928</v>
      </c>
      <c r="T1082" s="14">
        <v>41740</v>
      </c>
      <c r="U1082" s="12">
        <f t="shared" si="67"/>
        <v>41769.804780092592</v>
      </c>
    </row>
    <row r="1083" spans="1:21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4">
        <v>42002</v>
      </c>
      <c r="U1083" s="12">
        <f t="shared" si="67"/>
        <v>42032.593657407408</v>
      </c>
    </row>
    <row r="1084" spans="1:21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>
        <f t="shared" si="65"/>
        <v>18.666666666666668</v>
      </c>
      <c r="Q1084" t="s">
        <v>8331</v>
      </c>
      <c r="R1084" t="s">
        <v>8332</v>
      </c>
      <c r="S1084" s="12">
        <f t="shared" si="66"/>
        <v>41101.906111111115</v>
      </c>
      <c r="T1084" s="14">
        <v>41101</v>
      </c>
      <c r="U1084" s="12">
        <f t="shared" si="67"/>
        <v>41131.572777777779</v>
      </c>
    </row>
    <row r="1085" spans="1:21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4">
        <v>41793</v>
      </c>
      <c r="U1085" s="12">
        <f t="shared" si="67"/>
        <v>41853.326192129629</v>
      </c>
    </row>
    <row r="1086" spans="1:2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2">
        <f t="shared" si="66"/>
        <v>41829.912083333329</v>
      </c>
      <c r="T1086" s="14">
        <v>41829</v>
      </c>
      <c r="U1086" s="12">
        <f t="shared" si="67"/>
        <v>41859.578749999993</v>
      </c>
    </row>
    <row r="1087" spans="1:21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4">
        <v>42413</v>
      </c>
      <c r="U1087" s="12">
        <f t="shared" si="67"/>
        <v>42443.296006944445</v>
      </c>
    </row>
    <row r="1088" spans="1:2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4">
        <v>41845</v>
      </c>
      <c r="U1088" s="12">
        <f t="shared" si="67"/>
        <v>41875.533460648148</v>
      </c>
    </row>
    <row r="1089" spans="1:21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2">
        <f t="shared" si="66"/>
        <v>41775.713969907411</v>
      </c>
      <c r="T1089" s="14">
        <v>41775</v>
      </c>
      <c r="U1089" s="12">
        <f t="shared" si="67"/>
        <v>41805.380636574075</v>
      </c>
    </row>
    <row r="1090" spans="1:21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>
        <f t="shared" si="65"/>
        <v>43.41727891156463</v>
      </c>
      <c r="Q1090" t="s">
        <v>8331</v>
      </c>
      <c r="R1090" t="s">
        <v>8332</v>
      </c>
      <c r="S1090" s="12">
        <f t="shared" si="66"/>
        <v>41723.799386574072</v>
      </c>
      <c r="T1090" s="14">
        <v>41723</v>
      </c>
      <c r="U1090" s="12">
        <f t="shared" si="67"/>
        <v>41753.466053240736</v>
      </c>
    </row>
    <row r="1091" spans="1:21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>
        <f t="shared" ref="P1091:P1154" si="69">IF(L1091,E1091/L1091,0)</f>
        <v>23.959183673469386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4">
        <v>42151</v>
      </c>
      <c r="U1091" s="12">
        <f t="shared" ref="U1091:U1154" si="71">(((I1091/60)/60)/24)+DATE(1970,1,1)+(-8/24)</f>
        <v>42180.856192129628</v>
      </c>
    </row>
    <row r="1092" spans="1:21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4">
        <v>42123</v>
      </c>
      <c r="U1092" s="12">
        <f t="shared" si="71"/>
        <v>42152.852465277778</v>
      </c>
    </row>
    <row r="1093" spans="1:21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4">
        <v>42440</v>
      </c>
      <c r="U1093" s="12">
        <f t="shared" si="71"/>
        <v>42470.44527777777</v>
      </c>
    </row>
    <row r="1094" spans="1:21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4">
        <v>41250</v>
      </c>
      <c r="U1094" s="12">
        <f t="shared" si="71"/>
        <v>41279.692569444444</v>
      </c>
    </row>
    <row r="1095" spans="1:21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>
        <f t="shared" si="69"/>
        <v>10.5625</v>
      </c>
      <c r="Q1095" t="s">
        <v>8331</v>
      </c>
      <c r="R1095" t="s">
        <v>8332</v>
      </c>
      <c r="S1095" s="12">
        <f t="shared" si="70"/>
        <v>42396.973807870367</v>
      </c>
      <c r="T1095" s="14">
        <v>42396</v>
      </c>
      <c r="U1095" s="12">
        <f t="shared" si="71"/>
        <v>42411.640474537031</v>
      </c>
    </row>
    <row r="1096" spans="1:21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>
        <f t="shared" si="69"/>
        <v>122.00037037037038</v>
      </c>
      <c r="Q1096" t="s">
        <v>8331</v>
      </c>
      <c r="R1096" t="s">
        <v>8332</v>
      </c>
      <c r="S1096" s="12">
        <f t="shared" si="70"/>
        <v>40795.713344907403</v>
      </c>
      <c r="T1096" s="14">
        <v>40795</v>
      </c>
      <c r="U1096" s="12">
        <f t="shared" si="71"/>
        <v>40825.380011574067</v>
      </c>
    </row>
    <row r="1097" spans="1:21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>
        <f t="shared" si="69"/>
        <v>267.80851063829789</v>
      </c>
      <c r="Q1097" t="s">
        <v>8331</v>
      </c>
      <c r="R1097" t="s">
        <v>8332</v>
      </c>
      <c r="S1097" s="12">
        <f t="shared" si="70"/>
        <v>41486.537268518521</v>
      </c>
      <c r="T1097" s="14">
        <v>41486</v>
      </c>
      <c r="U1097" s="12">
        <f t="shared" si="71"/>
        <v>41516.203935185185</v>
      </c>
    </row>
    <row r="1098" spans="1:21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>
        <f t="shared" si="69"/>
        <v>74.206896551724142</v>
      </c>
      <c r="Q1098" t="s">
        <v>8331</v>
      </c>
      <c r="R1098" t="s">
        <v>8332</v>
      </c>
      <c r="S1098" s="12">
        <f t="shared" si="70"/>
        <v>41885.51798611111</v>
      </c>
      <c r="T1098" s="14">
        <v>41885</v>
      </c>
      <c r="U1098" s="12">
        <f t="shared" si="71"/>
        <v>41915.8125</v>
      </c>
    </row>
    <row r="1099" spans="1:21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>
        <f t="shared" si="69"/>
        <v>6.7142857142857144</v>
      </c>
      <c r="Q1099" t="s">
        <v>8331</v>
      </c>
      <c r="R1099" t="s">
        <v>8332</v>
      </c>
      <c r="S1099" s="12">
        <f t="shared" si="70"/>
        <v>41660.792557870373</v>
      </c>
      <c r="T1099" s="14">
        <v>41660</v>
      </c>
      <c r="U1099" s="12">
        <f t="shared" si="71"/>
        <v>41700.459224537037</v>
      </c>
    </row>
    <row r="1100" spans="1:21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>
        <f t="shared" si="69"/>
        <v>81.954545454545453</v>
      </c>
      <c r="Q1100" t="s">
        <v>8331</v>
      </c>
      <c r="R1100" t="s">
        <v>8332</v>
      </c>
      <c r="S1100" s="12">
        <f t="shared" si="70"/>
        <v>41712.762673611112</v>
      </c>
      <c r="T1100" s="14">
        <v>41712</v>
      </c>
      <c r="U1100" s="12">
        <f t="shared" si="71"/>
        <v>41742.429340277777</v>
      </c>
    </row>
    <row r="1101" spans="1:21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4">
        <v>42107</v>
      </c>
      <c r="U1101" s="12">
        <f t="shared" si="71"/>
        <v>42137.503101851849</v>
      </c>
    </row>
    <row r="1102" spans="1:21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4">
        <v>42384</v>
      </c>
      <c r="U1102" s="12">
        <f t="shared" si="71"/>
        <v>42413.777442129627</v>
      </c>
    </row>
    <row r="1103" spans="1:21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>
        <f t="shared" si="69"/>
        <v>6.833333333333333</v>
      </c>
      <c r="Q1103" t="s">
        <v>8331</v>
      </c>
      <c r="R1103" t="s">
        <v>8332</v>
      </c>
      <c r="S1103" s="12">
        <f t="shared" si="70"/>
        <v>42538.77243055556</v>
      </c>
      <c r="T1103" s="14">
        <v>42538</v>
      </c>
      <c r="U1103" s="12">
        <f t="shared" si="71"/>
        <v>42565.424999999996</v>
      </c>
    </row>
    <row r="1104" spans="1:21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>
        <f t="shared" si="69"/>
        <v>17.708333333333332</v>
      </c>
      <c r="Q1104" t="s">
        <v>8331</v>
      </c>
      <c r="R1104" t="s">
        <v>8332</v>
      </c>
      <c r="S1104" s="12">
        <f t="shared" si="70"/>
        <v>41577.045428240745</v>
      </c>
      <c r="T1104" s="14">
        <v>41577</v>
      </c>
      <c r="U1104" s="12">
        <f t="shared" si="71"/>
        <v>41616.915972222218</v>
      </c>
    </row>
    <row r="1105" spans="1:21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4">
        <v>42479</v>
      </c>
      <c r="U1105" s="12">
        <f t="shared" si="71"/>
        <v>42538.888773148145</v>
      </c>
    </row>
    <row r="1106" spans="1:21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>
        <f t="shared" si="69"/>
        <v>80.297297297297291</v>
      </c>
      <c r="Q1106" t="s">
        <v>8331</v>
      </c>
      <c r="R1106" t="s">
        <v>8332</v>
      </c>
      <c r="S1106" s="12">
        <f t="shared" si="70"/>
        <v>41771.40996527778</v>
      </c>
      <c r="T1106" s="14">
        <v>41771</v>
      </c>
      <c r="U1106" s="12">
        <f t="shared" si="71"/>
        <v>41801.076631944445</v>
      </c>
    </row>
    <row r="1107" spans="1:21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4">
        <v>41692</v>
      </c>
      <c r="U1107" s="12">
        <f t="shared" si="71"/>
        <v>41721.760729166665</v>
      </c>
    </row>
    <row r="1108" spans="1:21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>
        <f t="shared" si="69"/>
        <v>23.571428571428573</v>
      </c>
      <c r="Q1108" t="s">
        <v>8331</v>
      </c>
      <c r="R1108" t="s">
        <v>8332</v>
      </c>
      <c r="S1108" s="12">
        <f t="shared" si="70"/>
        <v>40973.740451388891</v>
      </c>
      <c r="T1108" s="14">
        <v>40973</v>
      </c>
      <c r="U1108" s="12">
        <f t="shared" si="71"/>
        <v>41003.365451388883</v>
      </c>
    </row>
    <row r="1109" spans="1:21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2">
        <f t="shared" si="70"/>
        <v>41813.861388888887</v>
      </c>
      <c r="T1109" s="14">
        <v>41813</v>
      </c>
      <c r="U1109" s="12">
        <f t="shared" si="71"/>
        <v>41843.528055555551</v>
      </c>
    </row>
    <row r="1110" spans="1:21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>
        <f t="shared" si="69"/>
        <v>34.88095238095238</v>
      </c>
      <c r="Q1110" t="s">
        <v>8331</v>
      </c>
      <c r="R1110" t="s">
        <v>8332</v>
      </c>
      <c r="S1110" s="12">
        <f t="shared" si="70"/>
        <v>40952.636979166666</v>
      </c>
      <c r="T1110" s="14">
        <v>40952</v>
      </c>
      <c r="U1110" s="12">
        <f t="shared" si="71"/>
        <v>41012.261979166666</v>
      </c>
    </row>
    <row r="1111" spans="1:21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4">
        <v>42662</v>
      </c>
      <c r="U1111" s="12">
        <f t="shared" si="71"/>
        <v>42692.4605324074</v>
      </c>
    </row>
    <row r="1112" spans="1:21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>
        <f t="shared" si="69"/>
        <v>23.181818181818183</v>
      </c>
      <c r="Q1112" t="s">
        <v>8331</v>
      </c>
      <c r="R1112" t="s">
        <v>8332</v>
      </c>
      <c r="S1112" s="12">
        <f t="shared" si="70"/>
        <v>41220.933124999996</v>
      </c>
      <c r="T1112" s="14">
        <v>41220</v>
      </c>
      <c r="U1112" s="12">
        <f t="shared" si="71"/>
        <v>41250.59979166666</v>
      </c>
    </row>
    <row r="1113" spans="1:21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4">
        <v>42347</v>
      </c>
      <c r="U1113" s="12">
        <f t="shared" si="71"/>
        <v>42376.870254629634</v>
      </c>
    </row>
    <row r="1114" spans="1:21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>
        <f t="shared" si="69"/>
        <v>100.23371794871794</v>
      </c>
      <c r="Q1114" t="s">
        <v>8331</v>
      </c>
      <c r="R1114" t="s">
        <v>8332</v>
      </c>
      <c r="S1114" s="12">
        <f t="shared" si="70"/>
        <v>41963.759386574078</v>
      </c>
      <c r="T1114" s="14">
        <v>41963</v>
      </c>
      <c r="U1114" s="12">
        <f t="shared" si="71"/>
        <v>42023.020833333336</v>
      </c>
    </row>
    <row r="1115" spans="1:21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4">
        <v>41835</v>
      </c>
      <c r="U1115" s="12">
        <f t="shared" si="71"/>
        <v>41865.643749999996</v>
      </c>
    </row>
    <row r="1116" spans="1:21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>
        <f t="shared" si="69"/>
        <v>3.3333333333333335</v>
      </c>
      <c r="Q1116" t="s">
        <v>8331</v>
      </c>
      <c r="R1116" t="s">
        <v>8332</v>
      </c>
      <c r="S1116" s="12">
        <f t="shared" si="70"/>
        <v>41526.345914351856</v>
      </c>
      <c r="T1116" s="14">
        <v>41526</v>
      </c>
      <c r="U1116" s="12">
        <f t="shared" si="71"/>
        <v>41556.01258101852</v>
      </c>
    </row>
    <row r="1117" spans="1:21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4">
        <v>42429</v>
      </c>
      <c r="U1117" s="12">
        <f t="shared" si="71"/>
        <v>42459.320543981477</v>
      </c>
    </row>
    <row r="1118" spans="1:21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>
        <f t="shared" si="69"/>
        <v>17.852</v>
      </c>
      <c r="Q1118" t="s">
        <v>8331</v>
      </c>
      <c r="R1118" t="s">
        <v>8332</v>
      </c>
      <c r="S1118" s="12">
        <f t="shared" si="70"/>
        <v>41009.847314814811</v>
      </c>
      <c r="T1118" s="14">
        <v>41009</v>
      </c>
      <c r="U1118" s="12">
        <f t="shared" si="71"/>
        <v>41069.513981481476</v>
      </c>
    </row>
    <row r="1119" spans="1:21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>
        <f t="shared" si="69"/>
        <v>10.375</v>
      </c>
      <c r="Q1119" t="s">
        <v>8331</v>
      </c>
      <c r="R1119" t="s">
        <v>8332</v>
      </c>
      <c r="S1119" s="12">
        <f t="shared" si="70"/>
        <v>42333.598530092597</v>
      </c>
      <c r="T1119" s="14">
        <v>42333</v>
      </c>
      <c r="U1119" s="12">
        <f t="shared" si="71"/>
        <v>42363.265196759261</v>
      </c>
    </row>
    <row r="1120" spans="1:21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>
        <f t="shared" si="69"/>
        <v>36.333333333333336</v>
      </c>
      <c r="Q1120" t="s">
        <v>8331</v>
      </c>
      <c r="R1120" t="s">
        <v>8332</v>
      </c>
      <c r="S1120" s="12">
        <f t="shared" si="70"/>
        <v>41704.16642361111</v>
      </c>
      <c r="T1120" s="14">
        <v>41704</v>
      </c>
      <c r="U1120" s="12">
        <f t="shared" si="71"/>
        <v>41733.79142361111</v>
      </c>
    </row>
    <row r="1121" spans="1:21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4">
        <v>41722</v>
      </c>
      <c r="U1121" s="12">
        <f t="shared" si="71"/>
        <v>41735.459074074075</v>
      </c>
    </row>
    <row r="1122" spans="1:21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2">
        <f t="shared" si="70"/>
        <v>40799.872685185182</v>
      </c>
      <c r="T1122" s="14">
        <v>40799</v>
      </c>
      <c r="U1122" s="12">
        <f t="shared" si="71"/>
        <v>40844.539351851847</v>
      </c>
    </row>
    <row r="1123" spans="1:21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4">
        <v>42412</v>
      </c>
      <c r="U1123" s="12">
        <f t="shared" si="71"/>
        <v>42442.559212962959</v>
      </c>
    </row>
    <row r="1124" spans="1:21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2">
        <f t="shared" si="70"/>
        <v>41410.703993055555</v>
      </c>
      <c r="T1124" s="14">
        <v>41410</v>
      </c>
      <c r="U1124" s="12">
        <f t="shared" si="71"/>
        <v>41424.370659722219</v>
      </c>
    </row>
    <row r="1125" spans="1:21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>
        <f t="shared" si="69"/>
        <v>3.6666666666666665</v>
      </c>
      <c r="Q1125" t="s">
        <v>8331</v>
      </c>
      <c r="R1125" t="s">
        <v>8332</v>
      </c>
      <c r="S1125" s="12">
        <f t="shared" si="70"/>
        <v>41718.5237037037</v>
      </c>
      <c r="T1125" s="14">
        <v>41718</v>
      </c>
      <c r="U1125" s="12">
        <f t="shared" si="71"/>
        <v>41748.190370370365</v>
      </c>
    </row>
    <row r="1126" spans="1:21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>
        <f t="shared" si="69"/>
        <v>60.714285714285715</v>
      </c>
      <c r="Q1126" t="s">
        <v>8331</v>
      </c>
      <c r="R1126" t="s">
        <v>8333</v>
      </c>
      <c r="S1126" s="12">
        <f t="shared" si="70"/>
        <v>42094.667256944449</v>
      </c>
      <c r="T1126" s="14">
        <v>42094</v>
      </c>
      <c r="U1126" s="12">
        <f t="shared" si="71"/>
        <v>42124.333923611113</v>
      </c>
    </row>
    <row r="1127" spans="1:21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2">
        <f t="shared" si="70"/>
        <v>42212.624189814815</v>
      </c>
      <c r="T1127" s="14">
        <v>42212</v>
      </c>
      <c r="U1127" s="12">
        <f t="shared" si="71"/>
        <v>42272.290856481479</v>
      </c>
    </row>
    <row r="1128" spans="1:21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4">
        <v>42535</v>
      </c>
      <c r="U1128" s="12">
        <f t="shared" si="71"/>
        <v>42564.99414351851</v>
      </c>
    </row>
    <row r="1129" spans="1:21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>
        <f t="shared" si="69"/>
        <v>25.434782608695652</v>
      </c>
      <c r="Q1129" t="s">
        <v>8331</v>
      </c>
      <c r="R1129" t="s">
        <v>8333</v>
      </c>
      <c r="S1129" s="12">
        <f t="shared" si="70"/>
        <v>41926.854166666664</v>
      </c>
      <c r="T1129" s="14">
        <v>41926</v>
      </c>
      <c r="U1129" s="12">
        <f t="shared" si="71"/>
        <v>41957.562499999993</v>
      </c>
    </row>
    <row r="1130" spans="1:2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4">
        <v>41828</v>
      </c>
      <c r="U1130" s="12">
        <f t="shared" si="71"/>
        <v>41858.316168981481</v>
      </c>
    </row>
    <row r="1131" spans="1:21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4">
        <v>42496</v>
      </c>
      <c r="U1131" s="12">
        <f t="shared" si="71"/>
        <v>42525.931631944441</v>
      </c>
    </row>
    <row r="1132" spans="1:21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>
        <f t="shared" si="69"/>
        <v>3.6666666666666665</v>
      </c>
      <c r="Q1132" t="s">
        <v>8331</v>
      </c>
      <c r="R1132" t="s">
        <v>8333</v>
      </c>
      <c r="S1132" s="12">
        <f t="shared" si="70"/>
        <v>41908.996527777781</v>
      </c>
      <c r="T1132" s="14">
        <v>41908</v>
      </c>
      <c r="U1132" s="12">
        <f t="shared" si="71"/>
        <v>41968.704861111109</v>
      </c>
    </row>
    <row r="1133" spans="1:21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2">
        <f t="shared" si="70"/>
        <v>42332.908194444448</v>
      </c>
      <c r="T1133" s="14">
        <v>42332</v>
      </c>
      <c r="U1133" s="12">
        <f t="shared" si="71"/>
        <v>42362.574861111112</v>
      </c>
    </row>
    <row r="1134" spans="1:21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>
        <f t="shared" si="69"/>
        <v>110.61538461538461</v>
      </c>
      <c r="Q1134" t="s">
        <v>8331</v>
      </c>
      <c r="R1134" t="s">
        <v>8333</v>
      </c>
      <c r="S1134" s="12">
        <f t="shared" si="70"/>
        <v>42706.115405092598</v>
      </c>
      <c r="T1134" s="14">
        <v>42706</v>
      </c>
      <c r="U1134" s="12">
        <f t="shared" si="71"/>
        <v>42735.782071759262</v>
      </c>
    </row>
    <row r="1135" spans="1:21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4">
        <v>41821</v>
      </c>
      <c r="U1135" s="12">
        <f t="shared" si="71"/>
        <v>41851.073854166665</v>
      </c>
    </row>
    <row r="1136" spans="1:21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4">
        <v>41958</v>
      </c>
      <c r="U1136" s="12">
        <f t="shared" si="71"/>
        <v>41971.856249999997</v>
      </c>
    </row>
    <row r="1137" spans="1:21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4">
        <v>42558</v>
      </c>
      <c r="U1137" s="12">
        <f t="shared" si="71"/>
        <v>42588.656180555547</v>
      </c>
    </row>
    <row r="1138" spans="1:21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4">
        <v>42327</v>
      </c>
      <c r="U1138" s="12">
        <f t="shared" si="71"/>
        <v>42357.338298611103</v>
      </c>
    </row>
    <row r="1139" spans="1:21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>
        <f t="shared" si="69"/>
        <v>253.2051282051282</v>
      </c>
      <c r="Q1139" t="s">
        <v>8331</v>
      </c>
      <c r="R1139" t="s">
        <v>8333</v>
      </c>
      <c r="S1139" s="12">
        <f t="shared" si="70"/>
        <v>42453.819687499999</v>
      </c>
      <c r="T1139" s="14">
        <v>42453</v>
      </c>
      <c r="U1139" s="12">
        <f t="shared" si="71"/>
        <v>42483.486354166664</v>
      </c>
    </row>
    <row r="1140" spans="1:21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4">
        <v>42736</v>
      </c>
      <c r="U1140" s="12">
        <f t="shared" si="71"/>
        <v>42756.573275462964</v>
      </c>
    </row>
    <row r="1141" spans="1:21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4">
        <v>41975</v>
      </c>
      <c r="U1141" s="12">
        <f t="shared" si="71"/>
        <v>42005.014189814807</v>
      </c>
    </row>
    <row r="1142" spans="1:21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2">
        <f t="shared" si="70"/>
        <v>42192.462048611109</v>
      </c>
      <c r="T1142" s="14">
        <v>42192</v>
      </c>
      <c r="U1142" s="12">
        <f t="shared" si="71"/>
        <v>42222.128715277773</v>
      </c>
    </row>
    <row r="1143" spans="1:2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2">
        <f t="shared" si="70"/>
        <v>42164.699652777781</v>
      </c>
      <c r="T1143" s="14">
        <v>42164</v>
      </c>
      <c r="U1143" s="12">
        <f t="shared" si="71"/>
        <v>42194.366319444445</v>
      </c>
    </row>
    <row r="1144" spans="1:21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2">
        <f t="shared" si="70"/>
        <v>42022.006099537044</v>
      </c>
      <c r="T1144" s="14">
        <v>42022</v>
      </c>
      <c r="U1144" s="12">
        <f t="shared" si="71"/>
        <v>42051.672766203708</v>
      </c>
    </row>
    <row r="1145" spans="1:21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4">
        <v>42325</v>
      </c>
      <c r="U1145" s="12">
        <f t="shared" si="71"/>
        <v>42354.860254629624</v>
      </c>
    </row>
    <row r="1146" spans="1:21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2">
        <f t="shared" si="70"/>
        <v>42093.181944444441</v>
      </c>
      <c r="T1146" s="14">
        <v>42093</v>
      </c>
      <c r="U1146" s="12">
        <f t="shared" si="71"/>
        <v>42122.848611111105</v>
      </c>
    </row>
    <row r="1147" spans="1:21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4">
        <v>41854</v>
      </c>
      <c r="U1147" s="12">
        <f t="shared" si="71"/>
        <v>41914.414259259262</v>
      </c>
    </row>
    <row r="1148" spans="1:21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>
        <f t="shared" si="69"/>
        <v>44.166666666666664</v>
      </c>
      <c r="Q1148" t="s">
        <v>8334</v>
      </c>
      <c r="R1148" t="s">
        <v>8335</v>
      </c>
      <c r="S1148" s="12">
        <f t="shared" si="70"/>
        <v>41723.9533912037</v>
      </c>
      <c r="T1148" s="14">
        <v>41723</v>
      </c>
      <c r="U1148" s="12">
        <f t="shared" si="71"/>
        <v>41761.620057870365</v>
      </c>
    </row>
    <row r="1149" spans="1:21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2">
        <f t="shared" si="70"/>
        <v>41871.972025462965</v>
      </c>
      <c r="T1149" s="14">
        <v>41871</v>
      </c>
      <c r="U1149" s="12">
        <f t="shared" si="71"/>
        <v>41931.638692129629</v>
      </c>
    </row>
    <row r="1150" spans="1:21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>
        <f t="shared" si="69"/>
        <v>24.333333333333332</v>
      </c>
      <c r="Q1150" t="s">
        <v>8334</v>
      </c>
      <c r="R1150" t="s">
        <v>8335</v>
      </c>
      <c r="S1150" s="12">
        <f t="shared" si="70"/>
        <v>42675.171076388884</v>
      </c>
      <c r="T1150" s="14">
        <v>42675</v>
      </c>
      <c r="U1150" s="12">
        <f t="shared" si="71"/>
        <v>42704.87940972222</v>
      </c>
    </row>
    <row r="1151" spans="1:21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4">
        <v>42507</v>
      </c>
      <c r="U1151" s="12">
        <f t="shared" si="71"/>
        <v>42537.376921296294</v>
      </c>
    </row>
    <row r="1152" spans="1:21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4">
        <v>42317</v>
      </c>
      <c r="U1152" s="12">
        <f t="shared" si="71"/>
        <v>42377.62123842592</v>
      </c>
    </row>
    <row r="1153" spans="1:21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2">
        <f t="shared" si="70"/>
        <v>42224.102581018517</v>
      </c>
      <c r="T1153" s="14">
        <v>42224</v>
      </c>
      <c r="U1153" s="12">
        <f t="shared" si="71"/>
        <v>42253.769247685181</v>
      </c>
    </row>
    <row r="1154" spans="1:2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>
        <f t="shared" si="69"/>
        <v>60.733333333333334</v>
      </c>
      <c r="Q1154" t="s">
        <v>8334</v>
      </c>
      <c r="R1154" t="s">
        <v>8335</v>
      </c>
      <c r="S1154" s="12">
        <f t="shared" si="70"/>
        <v>42109.709629629629</v>
      </c>
      <c r="T1154" s="14">
        <v>42109</v>
      </c>
      <c r="U1154" s="12">
        <f t="shared" si="71"/>
        <v>42139.376296296294</v>
      </c>
    </row>
    <row r="1155" spans="1:21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>
        <f t="shared" ref="P1155:P1218" si="73">IF(L1155,E1155/L1155,0)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4">
        <v>42143</v>
      </c>
      <c r="U1155" s="12">
        <f t="shared" ref="U1155:U1218" si="75">(((I1155/60)/60)/24)+DATE(1970,1,1)+(-8/24)</f>
        <v>42173.380844907406</v>
      </c>
    </row>
    <row r="1156" spans="1:21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>
        <f t="shared" si="73"/>
        <v>108.33333333333333</v>
      </c>
      <c r="Q1156" t="s">
        <v>8334</v>
      </c>
      <c r="R1156" t="s">
        <v>8335</v>
      </c>
      <c r="S1156" s="12">
        <f t="shared" si="74"/>
        <v>42223.108865740738</v>
      </c>
      <c r="T1156" s="14">
        <v>42223</v>
      </c>
      <c r="U1156" s="12">
        <f t="shared" si="75"/>
        <v>42252.775532407402</v>
      </c>
    </row>
    <row r="1157" spans="1:21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4">
        <v>41835</v>
      </c>
      <c r="U1157" s="12">
        <f t="shared" si="75"/>
        <v>41865.430648148147</v>
      </c>
    </row>
    <row r="1158" spans="1:21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2">
        <f t="shared" si="74"/>
        <v>42029.07131944444</v>
      </c>
      <c r="T1158" s="14">
        <v>42029</v>
      </c>
      <c r="U1158" s="12">
        <f t="shared" si="75"/>
        <v>42058.737986111104</v>
      </c>
    </row>
    <row r="1159" spans="1:21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>
        <f t="shared" si="73"/>
        <v>50.333333333333336</v>
      </c>
      <c r="Q1159" t="s">
        <v>8334</v>
      </c>
      <c r="R1159" t="s">
        <v>8335</v>
      </c>
      <c r="S1159" s="12">
        <f t="shared" si="74"/>
        <v>41918.628240740742</v>
      </c>
      <c r="T1159" s="14">
        <v>41918</v>
      </c>
      <c r="U1159" s="12">
        <f t="shared" si="75"/>
        <v>41978.336574074077</v>
      </c>
    </row>
    <row r="1160" spans="1:21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>
        <f t="shared" si="73"/>
        <v>11.666666666666666</v>
      </c>
      <c r="Q1160" t="s">
        <v>8334</v>
      </c>
      <c r="R1160" t="s">
        <v>8335</v>
      </c>
      <c r="S1160" s="12">
        <f t="shared" si="74"/>
        <v>41952.09175925926</v>
      </c>
      <c r="T1160" s="14">
        <v>41952</v>
      </c>
      <c r="U1160" s="12">
        <f t="shared" si="75"/>
        <v>41981.758425925924</v>
      </c>
    </row>
    <row r="1161" spans="1:21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2">
        <f t="shared" si="74"/>
        <v>42154.726446759261</v>
      </c>
      <c r="T1161" s="14">
        <v>42154</v>
      </c>
      <c r="U1161" s="12">
        <f t="shared" si="75"/>
        <v>42185.322916666664</v>
      </c>
    </row>
    <row r="1162" spans="1:21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>
        <f t="shared" si="73"/>
        <v>60.789473684210527</v>
      </c>
      <c r="Q1162" t="s">
        <v>8334</v>
      </c>
      <c r="R1162" t="s">
        <v>8335</v>
      </c>
      <c r="S1162" s="12">
        <f t="shared" si="74"/>
        <v>42061.154930555553</v>
      </c>
      <c r="T1162" s="14">
        <v>42061</v>
      </c>
      <c r="U1162" s="12">
        <f t="shared" si="75"/>
        <v>42090.77993055556</v>
      </c>
    </row>
    <row r="1163" spans="1:21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2">
        <f t="shared" si="74"/>
        <v>42122.629502314812</v>
      </c>
      <c r="T1163" s="14">
        <v>42122</v>
      </c>
      <c r="U1163" s="12">
        <f t="shared" si="75"/>
        <v>42143.296168981477</v>
      </c>
    </row>
    <row r="1164" spans="1:21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4">
        <v>41876</v>
      </c>
      <c r="U1164" s="12">
        <f t="shared" si="75"/>
        <v>41907.350277777776</v>
      </c>
    </row>
    <row r="1165" spans="1:21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2">
        <f t="shared" si="74"/>
        <v>41830.723611111112</v>
      </c>
      <c r="T1165" s="14">
        <v>41830</v>
      </c>
      <c r="U1165" s="12">
        <f t="shared" si="75"/>
        <v>41860.390277777777</v>
      </c>
    </row>
    <row r="1166" spans="1:21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2">
        <f t="shared" si="74"/>
        <v>42509.724328703705</v>
      </c>
      <c r="T1166" s="14">
        <v>42509</v>
      </c>
      <c r="U1166" s="12">
        <f t="shared" si="75"/>
        <v>42539.39099537037</v>
      </c>
    </row>
    <row r="1167" spans="1:21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4">
        <v>41792</v>
      </c>
      <c r="U1167" s="12">
        <f t="shared" si="75"/>
        <v>41825.881134259253</v>
      </c>
    </row>
    <row r="1168" spans="1:21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>
        <f t="shared" si="73"/>
        <v>358.875</v>
      </c>
      <c r="Q1168" t="s">
        <v>8334</v>
      </c>
      <c r="R1168" t="s">
        <v>8335</v>
      </c>
      <c r="S1168" s="12">
        <f t="shared" si="74"/>
        <v>42150.485439814816</v>
      </c>
      <c r="T1168" s="14">
        <v>42150</v>
      </c>
      <c r="U1168" s="12">
        <f t="shared" si="75"/>
        <v>42180.833333333336</v>
      </c>
    </row>
    <row r="1169" spans="1:21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>
        <f t="shared" si="73"/>
        <v>61.1875</v>
      </c>
      <c r="Q1169" t="s">
        <v>8334</v>
      </c>
      <c r="R1169" t="s">
        <v>8335</v>
      </c>
      <c r="S1169" s="12">
        <f t="shared" si="74"/>
        <v>41863.734895833331</v>
      </c>
      <c r="T1169" s="14">
        <v>41863</v>
      </c>
      <c r="U1169" s="12">
        <f t="shared" si="75"/>
        <v>41894.401562499996</v>
      </c>
    </row>
    <row r="1170" spans="1:21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4">
        <v>42605</v>
      </c>
      <c r="U1170" s="12">
        <f t="shared" si="75"/>
        <v>42634.720659722218</v>
      </c>
    </row>
    <row r="1171" spans="1:21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>
        <f t="shared" si="73"/>
        <v>5.666666666666667</v>
      </c>
      <c r="Q1171" t="s">
        <v>8334</v>
      </c>
      <c r="R1171" t="s">
        <v>8335</v>
      </c>
      <c r="S1171" s="12">
        <f t="shared" si="74"/>
        <v>42027.353738425925</v>
      </c>
      <c r="T1171" s="14">
        <v>42027</v>
      </c>
      <c r="U1171" s="12">
        <f t="shared" si="75"/>
        <v>42057.020405092589</v>
      </c>
    </row>
    <row r="1172" spans="1:21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4">
        <v>42124</v>
      </c>
      <c r="U1172" s="12">
        <f t="shared" si="75"/>
        <v>42154.559849537036</v>
      </c>
    </row>
    <row r="1173" spans="1:21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4">
        <v>41938</v>
      </c>
      <c r="U1173" s="12">
        <f t="shared" si="75"/>
        <v>41956.513043981475</v>
      </c>
    </row>
    <row r="1174" spans="1:2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2">
        <f t="shared" si="74"/>
        <v>41841.682314814818</v>
      </c>
      <c r="T1174" s="14">
        <v>41841</v>
      </c>
      <c r="U1174" s="12">
        <f t="shared" si="75"/>
        <v>41871.348981481482</v>
      </c>
    </row>
    <row r="1175" spans="1:21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4">
        <v>42184</v>
      </c>
      <c r="U1175" s="12">
        <f t="shared" si="75"/>
        <v>42218.85251157407</v>
      </c>
    </row>
    <row r="1176" spans="1:21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>
        <f t="shared" si="73"/>
        <v>46.631578947368418</v>
      </c>
      <c r="Q1176" t="s">
        <v>8334</v>
      </c>
      <c r="R1176" t="s">
        <v>8335</v>
      </c>
      <c r="S1176" s="12">
        <f t="shared" si="74"/>
        <v>42468.84174768519</v>
      </c>
      <c r="T1176" s="14">
        <v>42468</v>
      </c>
      <c r="U1176" s="12">
        <f t="shared" si="75"/>
        <v>42498.508414351854</v>
      </c>
    </row>
    <row r="1177" spans="1:21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4">
        <v>42170</v>
      </c>
      <c r="U1177" s="12">
        <f t="shared" si="75"/>
        <v>42200.395127314812</v>
      </c>
    </row>
    <row r="1178" spans="1:21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4">
        <v>42746</v>
      </c>
      <c r="U1178" s="12">
        <f t="shared" si="75"/>
        <v>42800.208333333336</v>
      </c>
    </row>
    <row r="1179" spans="1:21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2">
        <f t="shared" si="74"/>
        <v>41897.660833333335</v>
      </c>
      <c r="T1179" s="14">
        <v>41897</v>
      </c>
      <c r="U1179" s="12">
        <f t="shared" si="75"/>
        <v>41927.327499999999</v>
      </c>
    </row>
    <row r="1180" spans="1:21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4">
        <v>41837</v>
      </c>
      <c r="U1180" s="12">
        <f t="shared" si="75"/>
        <v>41867.57236111111</v>
      </c>
    </row>
    <row r="1181" spans="1:21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4">
        <v>42275</v>
      </c>
      <c r="U1181" s="12">
        <f t="shared" si="75"/>
        <v>42305.386886574073</v>
      </c>
    </row>
    <row r="1182" spans="1:21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>
        <f t="shared" si="73"/>
        <v>69.117647058823536</v>
      </c>
      <c r="Q1182" t="s">
        <v>8334</v>
      </c>
      <c r="R1182" t="s">
        <v>8335</v>
      </c>
      <c r="S1182" s="12">
        <f t="shared" si="74"/>
        <v>41781.806875000002</v>
      </c>
      <c r="T1182" s="14">
        <v>41781</v>
      </c>
      <c r="U1182" s="12">
        <f t="shared" si="75"/>
        <v>41818.473541666666</v>
      </c>
    </row>
    <row r="1183" spans="1:2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>
        <f t="shared" si="73"/>
        <v>1.3333333333333333</v>
      </c>
      <c r="Q1183" t="s">
        <v>8334</v>
      </c>
      <c r="R1183" t="s">
        <v>8335</v>
      </c>
      <c r="S1183" s="12">
        <f t="shared" si="74"/>
        <v>42034.339363425926</v>
      </c>
      <c r="T1183" s="14">
        <v>42034</v>
      </c>
      <c r="U1183" s="12">
        <f t="shared" si="75"/>
        <v>42064.006030092591</v>
      </c>
    </row>
    <row r="1184" spans="1:21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4">
        <v>42728</v>
      </c>
      <c r="U1184" s="12">
        <f t="shared" si="75"/>
        <v>42747.362499999996</v>
      </c>
    </row>
    <row r="1185" spans="1:21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>
        <f t="shared" si="73"/>
        <v>33.333333333333336</v>
      </c>
      <c r="Q1185" t="s">
        <v>8334</v>
      </c>
      <c r="R1185" t="s">
        <v>8335</v>
      </c>
      <c r="S1185" s="12">
        <f t="shared" si="74"/>
        <v>42656.86137731481</v>
      </c>
      <c r="T1185" s="14">
        <v>42656</v>
      </c>
      <c r="U1185" s="12">
        <f t="shared" si="75"/>
        <v>42675.832638888889</v>
      </c>
    </row>
    <row r="1186" spans="1:21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>
        <f t="shared" si="73"/>
        <v>61.562666666666665</v>
      </c>
      <c r="Q1186" t="s">
        <v>8336</v>
      </c>
      <c r="R1186" t="s">
        <v>8337</v>
      </c>
      <c r="S1186" s="12">
        <f t="shared" si="74"/>
        <v>42741.599664351852</v>
      </c>
      <c r="T1186" s="14">
        <v>42741</v>
      </c>
      <c r="U1186" s="12">
        <f t="shared" si="75"/>
        <v>42772.266331018516</v>
      </c>
    </row>
    <row r="1187" spans="1:21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>
        <f t="shared" si="73"/>
        <v>118.73873873873873</v>
      </c>
      <c r="Q1187" t="s">
        <v>8336</v>
      </c>
      <c r="R1187" t="s">
        <v>8337</v>
      </c>
      <c r="S1187" s="12">
        <f t="shared" si="74"/>
        <v>42130.865150462967</v>
      </c>
      <c r="T1187" s="14">
        <v>42130</v>
      </c>
      <c r="U1187" s="12">
        <f t="shared" si="75"/>
        <v>42162.833333333336</v>
      </c>
    </row>
    <row r="1188" spans="1:21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>
        <f t="shared" si="73"/>
        <v>65.081300813008127</v>
      </c>
      <c r="Q1188" t="s">
        <v>8336</v>
      </c>
      <c r="R1188" t="s">
        <v>8337</v>
      </c>
      <c r="S1188" s="12">
        <f t="shared" si="74"/>
        <v>42123.86336805555</v>
      </c>
      <c r="T1188" s="14">
        <v>42123</v>
      </c>
      <c r="U1188" s="12">
        <f t="shared" si="75"/>
        <v>42156.612499999996</v>
      </c>
    </row>
    <row r="1189" spans="1:21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>
        <f t="shared" si="73"/>
        <v>130.15714285714284</v>
      </c>
      <c r="Q1189" t="s">
        <v>8336</v>
      </c>
      <c r="R1189" t="s">
        <v>8337</v>
      </c>
      <c r="S1189" s="12">
        <f t="shared" si="74"/>
        <v>42109.894942129627</v>
      </c>
      <c r="T1189" s="14">
        <v>42109</v>
      </c>
      <c r="U1189" s="12">
        <f t="shared" si="75"/>
        <v>42141.416666666664</v>
      </c>
    </row>
    <row r="1190" spans="1:21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>
        <f t="shared" si="73"/>
        <v>37.776470588235291</v>
      </c>
      <c r="Q1190" t="s">
        <v>8336</v>
      </c>
      <c r="R1190" t="s">
        <v>8337</v>
      </c>
      <c r="S1190" s="12">
        <f t="shared" si="74"/>
        <v>42711.700694444444</v>
      </c>
      <c r="T1190" s="14">
        <v>42711</v>
      </c>
      <c r="U1190" s="12">
        <f t="shared" si="75"/>
        <v>42732.367361111108</v>
      </c>
    </row>
    <row r="1191" spans="1:21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>
        <f t="shared" si="73"/>
        <v>112.79069767441861</v>
      </c>
      <c r="Q1191" t="s">
        <v>8336</v>
      </c>
      <c r="R1191" t="s">
        <v>8337</v>
      </c>
      <c r="S1191" s="12">
        <f t="shared" si="74"/>
        <v>42529.979108796295</v>
      </c>
      <c r="T1191" s="14">
        <v>42529</v>
      </c>
      <c r="U1191" s="12">
        <f t="shared" si="75"/>
        <v>42550.645775462959</v>
      </c>
    </row>
    <row r="1192" spans="1:21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>
        <f t="shared" si="73"/>
        <v>51.92307692307692</v>
      </c>
      <c r="Q1192" t="s">
        <v>8336</v>
      </c>
      <c r="R1192" t="s">
        <v>8337</v>
      </c>
      <c r="S1192" s="12">
        <f t="shared" si="74"/>
        <v>41852.665798611109</v>
      </c>
      <c r="T1192" s="14">
        <v>41852</v>
      </c>
      <c r="U1192" s="12">
        <f t="shared" si="75"/>
        <v>41882.332465277774</v>
      </c>
    </row>
    <row r="1193" spans="1:21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>
        <f t="shared" si="73"/>
        <v>89.242424242424249</v>
      </c>
      <c r="Q1193" t="s">
        <v>8336</v>
      </c>
      <c r="R1193" t="s">
        <v>8337</v>
      </c>
      <c r="S1193" s="12">
        <f t="shared" si="74"/>
        <v>42419.603703703702</v>
      </c>
      <c r="T1193" s="14">
        <v>42419</v>
      </c>
      <c r="U1193" s="12">
        <f t="shared" si="75"/>
        <v>42449.228703703695</v>
      </c>
    </row>
    <row r="1194" spans="1:21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>
        <f t="shared" si="73"/>
        <v>19.333333333333332</v>
      </c>
      <c r="Q1194" t="s">
        <v>8336</v>
      </c>
      <c r="R1194" t="s">
        <v>8337</v>
      </c>
      <c r="S1194" s="12">
        <f t="shared" si="74"/>
        <v>42747.506689814814</v>
      </c>
      <c r="T1194" s="14">
        <v>42747</v>
      </c>
      <c r="U1194" s="12">
        <f t="shared" si="75"/>
        <v>42777.173356481479</v>
      </c>
    </row>
    <row r="1195" spans="1:21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>
        <f t="shared" si="73"/>
        <v>79.967032967032964</v>
      </c>
      <c r="Q1195" t="s">
        <v>8336</v>
      </c>
      <c r="R1195" t="s">
        <v>8337</v>
      </c>
      <c r="S1195" s="12">
        <f t="shared" si="74"/>
        <v>42409.776076388895</v>
      </c>
      <c r="T1195" s="14">
        <v>42409</v>
      </c>
      <c r="U1195" s="12">
        <f t="shared" si="75"/>
        <v>42469.401076388887</v>
      </c>
    </row>
    <row r="1196" spans="1:21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>
        <f t="shared" si="73"/>
        <v>56.414565826330531</v>
      </c>
      <c r="Q1196" t="s">
        <v>8336</v>
      </c>
      <c r="R1196" t="s">
        <v>8337</v>
      </c>
      <c r="S1196" s="12">
        <f t="shared" si="74"/>
        <v>42072.488182870366</v>
      </c>
      <c r="T1196" s="14">
        <v>42072</v>
      </c>
      <c r="U1196" s="12">
        <f t="shared" si="75"/>
        <v>42102.15484953703</v>
      </c>
    </row>
    <row r="1197" spans="1:21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>
        <f t="shared" si="73"/>
        <v>79.411764705882348</v>
      </c>
      <c r="Q1197" t="s">
        <v>8336</v>
      </c>
      <c r="R1197" t="s">
        <v>8337</v>
      </c>
      <c r="S1197" s="12">
        <f t="shared" si="74"/>
        <v>42298.34783564815</v>
      </c>
      <c r="T1197" s="14">
        <v>42298</v>
      </c>
      <c r="U1197" s="12">
        <f t="shared" si="75"/>
        <v>42358.041666666664</v>
      </c>
    </row>
    <row r="1198" spans="1:21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>
        <f t="shared" si="73"/>
        <v>76.439453125</v>
      </c>
      <c r="Q1198" t="s">
        <v>8336</v>
      </c>
      <c r="R1198" t="s">
        <v>8337</v>
      </c>
      <c r="S1198" s="12">
        <f t="shared" si="74"/>
        <v>42326.818738425922</v>
      </c>
      <c r="T1198" s="14">
        <v>42326</v>
      </c>
      <c r="U1198" s="12">
        <f t="shared" si="75"/>
        <v>42356.485405092586</v>
      </c>
    </row>
    <row r="1199" spans="1:21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4">
        <v>42503</v>
      </c>
      <c r="U1199" s="12">
        <f t="shared" si="75"/>
        <v>42533.915972222218</v>
      </c>
    </row>
    <row r="1200" spans="1:21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>
        <f t="shared" si="73"/>
        <v>54.616766467065865</v>
      </c>
      <c r="Q1200" t="s">
        <v>8336</v>
      </c>
      <c r="R1200" t="s">
        <v>8337</v>
      </c>
      <c r="S1200" s="12">
        <f t="shared" si="74"/>
        <v>42333.619050925925</v>
      </c>
      <c r="T1200" s="14">
        <v>42333</v>
      </c>
      <c r="U1200" s="12">
        <f t="shared" si="75"/>
        <v>42368.791666666664</v>
      </c>
    </row>
    <row r="1201" spans="1:21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>
        <f t="shared" si="73"/>
        <v>299.22222222222223</v>
      </c>
      <c r="Q1201" t="s">
        <v>8336</v>
      </c>
      <c r="R1201" t="s">
        <v>8337</v>
      </c>
      <c r="S1201" s="12">
        <f t="shared" si="74"/>
        <v>42161.770833333328</v>
      </c>
      <c r="T1201" s="14">
        <v>42161</v>
      </c>
      <c r="U1201" s="12">
        <f t="shared" si="75"/>
        <v>42193.437499999993</v>
      </c>
    </row>
    <row r="1202" spans="1:21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>
        <f t="shared" si="73"/>
        <v>58.533980582524272</v>
      </c>
      <c r="Q1202" t="s">
        <v>8336</v>
      </c>
      <c r="R1202" t="s">
        <v>8337</v>
      </c>
      <c r="S1202" s="12">
        <f t="shared" si="74"/>
        <v>42089.477500000001</v>
      </c>
      <c r="T1202" s="14">
        <v>42089</v>
      </c>
      <c r="U1202" s="12">
        <f t="shared" si="75"/>
        <v>42110.144166666665</v>
      </c>
    </row>
    <row r="1203" spans="1:21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>
        <f t="shared" si="73"/>
        <v>55.371801801801809</v>
      </c>
      <c r="Q1203" t="s">
        <v>8336</v>
      </c>
      <c r="R1203" t="s">
        <v>8337</v>
      </c>
      <c r="S1203" s="12">
        <f t="shared" si="74"/>
        <v>42536.60701388889</v>
      </c>
      <c r="T1203" s="14">
        <v>42536</v>
      </c>
      <c r="U1203" s="12">
        <f t="shared" si="75"/>
        <v>42566.273680555554</v>
      </c>
    </row>
    <row r="1204" spans="1:21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>
        <f t="shared" si="73"/>
        <v>183.80442804428046</v>
      </c>
      <c r="Q1204" t="s">
        <v>8336</v>
      </c>
      <c r="R1204" t="s">
        <v>8337</v>
      </c>
      <c r="S1204" s="12">
        <f t="shared" si="74"/>
        <v>42152.288819444439</v>
      </c>
      <c r="T1204" s="14">
        <v>42152</v>
      </c>
      <c r="U1204" s="12">
        <f t="shared" si="75"/>
        <v>42181.955486111103</v>
      </c>
    </row>
    <row r="1205" spans="1:21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>
        <f t="shared" si="73"/>
        <v>165.34653465346534</v>
      </c>
      <c r="Q1205" t="s">
        <v>8336</v>
      </c>
      <c r="R1205" t="s">
        <v>8337</v>
      </c>
      <c r="S1205" s="12">
        <f t="shared" si="74"/>
        <v>42125.614895833336</v>
      </c>
      <c r="T1205" s="14">
        <v>42125</v>
      </c>
      <c r="U1205" s="12">
        <f t="shared" si="75"/>
        <v>42155.2815625</v>
      </c>
    </row>
    <row r="1206" spans="1:21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>
        <f t="shared" si="73"/>
        <v>234.78947368421052</v>
      </c>
      <c r="Q1206" t="s">
        <v>8336</v>
      </c>
      <c r="R1206" t="s">
        <v>8337</v>
      </c>
      <c r="S1206" s="12">
        <f t="shared" si="74"/>
        <v>42297.748067129629</v>
      </c>
      <c r="T1206" s="14">
        <v>42297</v>
      </c>
      <c r="U1206" s="12">
        <f t="shared" si="75"/>
        <v>42341.874999999993</v>
      </c>
    </row>
    <row r="1207" spans="1:21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>
        <f t="shared" si="73"/>
        <v>211.48387096774192</v>
      </c>
      <c r="Q1207" t="s">
        <v>8336</v>
      </c>
      <c r="R1207" t="s">
        <v>8337</v>
      </c>
      <c r="S1207" s="12">
        <f t="shared" si="74"/>
        <v>42138.506377314814</v>
      </c>
      <c r="T1207" s="14">
        <v>42138</v>
      </c>
      <c r="U1207" s="12">
        <f t="shared" si="75"/>
        <v>42168.173043981478</v>
      </c>
    </row>
    <row r="1208" spans="1:21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>
        <f t="shared" si="73"/>
        <v>32.34375</v>
      </c>
      <c r="Q1208" t="s">
        <v>8336</v>
      </c>
      <c r="R1208" t="s">
        <v>8337</v>
      </c>
      <c r="S1208" s="12">
        <f t="shared" si="74"/>
        <v>42772.776076388895</v>
      </c>
      <c r="T1208" s="14">
        <v>42772</v>
      </c>
      <c r="U1208" s="12">
        <f t="shared" si="75"/>
        <v>42805.228472222218</v>
      </c>
    </row>
    <row r="1209" spans="1:21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>
        <f t="shared" si="73"/>
        <v>123.37588652482269</v>
      </c>
      <c r="Q1209" t="s">
        <v>8336</v>
      </c>
      <c r="R1209" t="s">
        <v>8337</v>
      </c>
      <c r="S1209" s="12">
        <f t="shared" si="74"/>
        <v>42430.430243055554</v>
      </c>
      <c r="T1209" s="14">
        <v>42430</v>
      </c>
      <c r="U1209" s="12">
        <f t="shared" si="75"/>
        <v>42460.083333333336</v>
      </c>
    </row>
    <row r="1210" spans="1:21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>
        <f t="shared" si="73"/>
        <v>207.06666666666666</v>
      </c>
      <c r="Q1210" t="s">
        <v>8336</v>
      </c>
      <c r="R1210" t="s">
        <v>8337</v>
      </c>
      <c r="S1210" s="12">
        <f t="shared" si="74"/>
        <v>42423.709074074075</v>
      </c>
      <c r="T1210" s="14">
        <v>42423</v>
      </c>
      <c r="U1210" s="12">
        <f t="shared" si="75"/>
        <v>42453.334074074075</v>
      </c>
    </row>
    <row r="1211" spans="1:21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>
        <f t="shared" si="73"/>
        <v>138.2608695652174</v>
      </c>
      <c r="Q1211" t="s">
        <v>8336</v>
      </c>
      <c r="R1211" t="s">
        <v>8337</v>
      </c>
      <c r="S1211" s="12">
        <f t="shared" si="74"/>
        <v>42761.846122685187</v>
      </c>
      <c r="T1211" s="14">
        <v>42761</v>
      </c>
      <c r="U1211" s="12">
        <f t="shared" si="75"/>
        <v>42791.512789351851</v>
      </c>
    </row>
    <row r="1212" spans="1:21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>
        <f t="shared" si="73"/>
        <v>493.81553398058253</v>
      </c>
      <c r="Q1212" t="s">
        <v>8336</v>
      </c>
      <c r="R1212" t="s">
        <v>8337</v>
      </c>
      <c r="S1212" s="12">
        <f t="shared" si="74"/>
        <v>42132.941805555558</v>
      </c>
      <c r="T1212" s="14">
        <v>42132</v>
      </c>
      <c r="U1212" s="12">
        <f t="shared" si="75"/>
        <v>42155.541666666664</v>
      </c>
    </row>
    <row r="1213" spans="1:21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4">
        <v>42515</v>
      </c>
      <c r="U1213" s="12">
        <f t="shared" si="75"/>
        <v>42530.533113425925</v>
      </c>
    </row>
    <row r="1214" spans="1:21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>
        <f t="shared" si="73"/>
        <v>38.867469879518069</v>
      </c>
      <c r="Q1214" t="s">
        <v>8336</v>
      </c>
      <c r="R1214" t="s">
        <v>8337</v>
      </c>
      <c r="S1214" s="12">
        <f t="shared" si="74"/>
        <v>42318.950173611112</v>
      </c>
      <c r="T1214" s="14">
        <v>42318</v>
      </c>
      <c r="U1214" s="12">
        <f t="shared" si="75"/>
        <v>42334.708333333336</v>
      </c>
    </row>
    <row r="1215" spans="1:21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>
        <f t="shared" si="73"/>
        <v>61.527777777777779</v>
      </c>
      <c r="Q1215" t="s">
        <v>8336</v>
      </c>
      <c r="R1215" t="s">
        <v>8337</v>
      </c>
      <c r="S1215" s="12">
        <f t="shared" si="74"/>
        <v>42731.755787037036</v>
      </c>
      <c r="T1215" s="14">
        <v>42731</v>
      </c>
      <c r="U1215" s="12">
        <f t="shared" si="75"/>
        <v>42766.422453703701</v>
      </c>
    </row>
    <row r="1216" spans="1:21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4">
        <v>42104</v>
      </c>
      <c r="U1216" s="12">
        <f t="shared" si="75"/>
        <v>42164.507002314807</v>
      </c>
    </row>
    <row r="1217" spans="1:21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>
        <f t="shared" si="73"/>
        <v>71.592003642987251</v>
      </c>
      <c r="Q1217" t="s">
        <v>8336</v>
      </c>
      <c r="R1217" t="s">
        <v>8337</v>
      </c>
      <c r="S1217" s="12">
        <f t="shared" si="74"/>
        <v>41759.923101851848</v>
      </c>
      <c r="T1217" s="14">
        <v>41759</v>
      </c>
      <c r="U1217" s="12">
        <f t="shared" si="75"/>
        <v>41789.589768518512</v>
      </c>
    </row>
    <row r="1218" spans="1:21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>
        <f t="shared" si="73"/>
        <v>91.882882882882882</v>
      </c>
      <c r="Q1218" t="s">
        <v>8336</v>
      </c>
      <c r="R1218" t="s">
        <v>8337</v>
      </c>
      <c r="S1218" s="12">
        <f t="shared" si="74"/>
        <v>42247.616400462968</v>
      </c>
      <c r="T1218" s="14">
        <v>42247</v>
      </c>
      <c r="U1218" s="12">
        <f t="shared" si="75"/>
        <v>42279.627083333333</v>
      </c>
    </row>
    <row r="1219" spans="1:21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>
        <f t="shared" ref="P1219:P1282" si="77">IF(L1219,E1219/L1219,0)</f>
        <v>148.57377049180329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4">
        <v>42535</v>
      </c>
      <c r="U1219" s="12">
        <f t="shared" ref="U1219:U1282" si="79">(((I1219/60)/60)/24)+DATE(1970,1,1)+(-8/24)</f>
        <v>42565.4761574074</v>
      </c>
    </row>
    <row r="1220" spans="1:21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>
        <f t="shared" si="77"/>
        <v>174.2134831460674</v>
      </c>
      <c r="Q1220" t="s">
        <v>8336</v>
      </c>
      <c r="R1220" t="s">
        <v>8337</v>
      </c>
      <c r="S1220" s="12">
        <f t="shared" si="78"/>
        <v>42278.662037037036</v>
      </c>
      <c r="T1220" s="14">
        <v>42278</v>
      </c>
      <c r="U1220" s="12">
        <f t="shared" si="79"/>
        <v>42308.791666666664</v>
      </c>
    </row>
    <row r="1221" spans="1:21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>
        <f t="shared" si="77"/>
        <v>102.86166007905139</v>
      </c>
      <c r="Q1221" t="s">
        <v>8336</v>
      </c>
      <c r="R1221" t="s">
        <v>8337</v>
      </c>
      <c r="S1221" s="12">
        <f t="shared" si="78"/>
        <v>42633.461956018517</v>
      </c>
      <c r="T1221" s="14">
        <v>42633</v>
      </c>
      <c r="U1221" s="12">
        <f t="shared" si="79"/>
        <v>42663.128622685181</v>
      </c>
    </row>
    <row r="1222" spans="1:21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>
        <f t="shared" si="77"/>
        <v>111.17857142857143</v>
      </c>
      <c r="Q1222" t="s">
        <v>8336</v>
      </c>
      <c r="R1222" t="s">
        <v>8337</v>
      </c>
      <c r="S1222" s="12">
        <f t="shared" si="78"/>
        <v>42211.628611111111</v>
      </c>
      <c r="T1222" s="14">
        <v>42211</v>
      </c>
      <c r="U1222" s="12">
        <f t="shared" si="79"/>
        <v>42241.295277777775</v>
      </c>
    </row>
    <row r="1223" spans="1:21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>
        <f t="shared" si="77"/>
        <v>23.796213592233013</v>
      </c>
      <c r="Q1223" t="s">
        <v>8336</v>
      </c>
      <c r="R1223" t="s">
        <v>8337</v>
      </c>
      <c r="S1223" s="12">
        <f t="shared" si="78"/>
        <v>42680.47555555556</v>
      </c>
      <c r="T1223" s="14">
        <v>42680</v>
      </c>
      <c r="U1223" s="12">
        <f t="shared" si="79"/>
        <v>42707.666666666664</v>
      </c>
    </row>
    <row r="1224" spans="1:21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>
        <f t="shared" si="77"/>
        <v>81.268115942028984</v>
      </c>
      <c r="Q1224" t="s">
        <v>8336</v>
      </c>
      <c r="R1224" t="s">
        <v>8337</v>
      </c>
      <c r="S1224" s="12">
        <f t="shared" si="78"/>
        <v>42430.720451388886</v>
      </c>
      <c r="T1224" s="14">
        <v>42430</v>
      </c>
      <c r="U1224" s="12">
        <f t="shared" si="79"/>
        <v>42460.833333333336</v>
      </c>
    </row>
    <row r="1225" spans="1:21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>
        <f t="shared" si="77"/>
        <v>116.21465968586388</v>
      </c>
      <c r="Q1225" t="s">
        <v>8336</v>
      </c>
      <c r="R1225" t="s">
        <v>8337</v>
      </c>
      <c r="S1225" s="12">
        <f t="shared" si="78"/>
        <v>42654.177187499998</v>
      </c>
      <c r="T1225" s="14">
        <v>42654</v>
      </c>
      <c r="U1225" s="12">
        <f t="shared" si="79"/>
        <v>42683.885520833333</v>
      </c>
    </row>
    <row r="1226" spans="1:21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>
        <f t="shared" si="77"/>
        <v>58.888888888888886</v>
      </c>
      <c r="Q1226" t="s">
        <v>8323</v>
      </c>
      <c r="R1226" t="s">
        <v>8338</v>
      </c>
      <c r="S1226" s="12">
        <f t="shared" si="78"/>
        <v>41736.549791666665</v>
      </c>
      <c r="T1226" s="14">
        <v>41736</v>
      </c>
      <c r="U1226" s="12">
        <f t="shared" si="79"/>
        <v>41796.216458333329</v>
      </c>
    </row>
    <row r="1227" spans="1:21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4">
        <v>41509</v>
      </c>
      <c r="U1227" s="12">
        <f t="shared" si="79"/>
        <v>41569.572662037033</v>
      </c>
    </row>
    <row r="1228" spans="1:21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>
        <f t="shared" si="77"/>
        <v>48.424999999999997</v>
      </c>
      <c r="Q1228" t="s">
        <v>8323</v>
      </c>
      <c r="R1228" t="s">
        <v>8338</v>
      </c>
      <c r="S1228" s="12">
        <f t="shared" si="78"/>
        <v>41715.874780092592</v>
      </c>
      <c r="T1228" s="14">
        <v>41715</v>
      </c>
      <c r="U1228" s="12">
        <f t="shared" si="79"/>
        <v>41749.708333333328</v>
      </c>
    </row>
    <row r="1229" spans="1:21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2">
        <f t="shared" si="78"/>
        <v>41827.919166666667</v>
      </c>
      <c r="T1229" s="14">
        <v>41827</v>
      </c>
      <c r="U1229" s="12">
        <f t="shared" si="79"/>
        <v>41857.958333333328</v>
      </c>
    </row>
    <row r="1230" spans="1:21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>
        <f t="shared" si="77"/>
        <v>61.041666666666664</v>
      </c>
      <c r="Q1230" t="s">
        <v>8323</v>
      </c>
      <c r="R1230" t="s">
        <v>8338</v>
      </c>
      <c r="S1230" s="12">
        <f t="shared" si="78"/>
        <v>40754.729259259257</v>
      </c>
      <c r="T1230" s="14">
        <v>40754</v>
      </c>
      <c r="U1230" s="12">
        <f t="shared" si="79"/>
        <v>40814.395925925921</v>
      </c>
    </row>
    <row r="1231" spans="1:21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4">
        <v>40985</v>
      </c>
      <c r="U1231" s="12">
        <f t="shared" si="79"/>
        <v>41015.333333333328</v>
      </c>
    </row>
    <row r="1232" spans="1:21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2">
        <f t="shared" si="78"/>
        <v>40568.972569444442</v>
      </c>
      <c r="T1232" s="14">
        <v>40568</v>
      </c>
      <c r="U1232" s="12">
        <f t="shared" si="79"/>
        <v>40598.639236111107</v>
      </c>
    </row>
    <row r="1233" spans="1:21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2">
        <f t="shared" si="78"/>
        <v>42193.941759259258</v>
      </c>
      <c r="T1233" s="14">
        <v>42193</v>
      </c>
      <c r="U1233" s="12">
        <f t="shared" si="79"/>
        <v>42243.708333333336</v>
      </c>
    </row>
    <row r="1234" spans="1:21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4">
        <v>41506</v>
      </c>
      <c r="U1234" s="12">
        <f t="shared" si="79"/>
        <v>41553.514699074076</v>
      </c>
    </row>
    <row r="1235" spans="1:21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>
        <f t="shared" si="77"/>
        <v>19.333333333333332</v>
      </c>
      <c r="Q1235" t="s">
        <v>8323</v>
      </c>
      <c r="R1235" t="s">
        <v>8338</v>
      </c>
      <c r="S1235" s="12">
        <f t="shared" si="78"/>
        <v>40939.948773148149</v>
      </c>
      <c r="T1235" s="14">
        <v>40939</v>
      </c>
      <c r="U1235" s="12">
        <f t="shared" si="79"/>
        <v>40960.615439814814</v>
      </c>
    </row>
    <row r="1236" spans="1:21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2">
        <f t="shared" si="78"/>
        <v>42007.788680555561</v>
      </c>
      <c r="T1236" s="14">
        <v>42007</v>
      </c>
      <c r="U1236" s="12">
        <f t="shared" si="79"/>
        <v>42037.455347222225</v>
      </c>
    </row>
    <row r="1237" spans="1:21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4">
        <v>41583</v>
      </c>
      <c r="U1237" s="12">
        <f t="shared" si="79"/>
        <v>41622.802071759259</v>
      </c>
    </row>
    <row r="1238" spans="1:2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2">
        <f t="shared" si="78"/>
        <v>41110.680138888885</v>
      </c>
      <c r="T1238" s="14">
        <v>41110</v>
      </c>
      <c r="U1238" s="12">
        <f t="shared" si="79"/>
        <v>41118.333333333328</v>
      </c>
    </row>
    <row r="1239" spans="1:21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2">
        <f t="shared" si="78"/>
        <v>41125.283159722225</v>
      </c>
      <c r="T1239" s="14">
        <v>41125</v>
      </c>
      <c r="U1239" s="12">
        <f t="shared" si="79"/>
        <v>41144.949826388889</v>
      </c>
    </row>
    <row r="1240" spans="1:21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>
        <f t="shared" si="77"/>
        <v>59.333333333333336</v>
      </c>
      <c r="Q1240" t="s">
        <v>8323</v>
      </c>
      <c r="R1240" t="s">
        <v>8338</v>
      </c>
      <c r="S1240" s="12">
        <f t="shared" si="78"/>
        <v>40731.61037037037</v>
      </c>
      <c r="T1240" s="14">
        <v>40731</v>
      </c>
      <c r="U1240" s="12">
        <f t="shared" si="79"/>
        <v>40761.277037037034</v>
      </c>
    </row>
    <row r="1241" spans="1:21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2">
        <f t="shared" si="78"/>
        <v>40883.962581018517</v>
      </c>
      <c r="T1241" s="14">
        <v>40883</v>
      </c>
      <c r="U1241" s="12">
        <f t="shared" si="79"/>
        <v>40913.629247685181</v>
      </c>
    </row>
    <row r="1242" spans="1:21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>
        <f t="shared" si="77"/>
        <v>30.125</v>
      </c>
      <c r="Q1242" t="s">
        <v>8323</v>
      </c>
      <c r="R1242" t="s">
        <v>8338</v>
      </c>
      <c r="S1242" s="12">
        <f t="shared" si="78"/>
        <v>41409.040011574078</v>
      </c>
      <c r="T1242" s="14">
        <v>41409</v>
      </c>
      <c r="U1242" s="12">
        <f t="shared" si="79"/>
        <v>41467.57708333333</v>
      </c>
    </row>
    <row r="1243" spans="1:21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>
        <f t="shared" si="77"/>
        <v>74.617647058823536</v>
      </c>
      <c r="Q1243" t="s">
        <v>8323</v>
      </c>
      <c r="R1243" t="s">
        <v>8338</v>
      </c>
      <c r="S1243" s="12">
        <f t="shared" si="78"/>
        <v>41923.837731481479</v>
      </c>
      <c r="T1243" s="14">
        <v>41923</v>
      </c>
      <c r="U1243" s="12">
        <f t="shared" si="79"/>
        <v>41945.915972222218</v>
      </c>
    </row>
    <row r="1244" spans="1:21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4">
        <v>40782</v>
      </c>
      <c r="U1244" s="12">
        <f t="shared" si="79"/>
        <v>40797.220833333333</v>
      </c>
    </row>
    <row r="1245" spans="1:21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4">
        <v>40671</v>
      </c>
      <c r="U1245" s="12">
        <f t="shared" si="79"/>
        <v>40732.541666666664</v>
      </c>
    </row>
    <row r="1246" spans="1:21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>
        <f t="shared" si="77"/>
        <v>46.133333333333333</v>
      </c>
      <c r="Q1246" t="s">
        <v>8323</v>
      </c>
      <c r="R1246" t="s">
        <v>8324</v>
      </c>
      <c r="S1246" s="12">
        <f t="shared" si="78"/>
        <v>41355.825497685182</v>
      </c>
      <c r="T1246" s="14">
        <v>41355</v>
      </c>
      <c r="U1246" s="12">
        <f t="shared" si="79"/>
        <v>41386.541666666664</v>
      </c>
    </row>
    <row r="1247" spans="1:21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>
        <f t="shared" si="77"/>
        <v>141.47058823529412</v>
      </c>
      <c r="Q1247" t="s">
        <v>8323</v>
      </c>
      <c r="R1247" t="s">
        <v>8324</v>
      </c>
      <c r="S1247" s="12">
        <f t="shared" si="78"/>
        <v>41774.599930555552</v>
      </c>
      <c r="T1247" s="14">
        <v>41774</v>
      </c>
      <c r="U1247" s="12">
        <f t="shared" si="79"/>
        <v>41804.266597222217</v>
      </c>
    </row>
    <row r="1248" spans="1:21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>
        <f t="shared" si="77"/>
        <v>75.483870967741936</v>
      </c>
      <c r="Q1248" t="s">
        <v>8323</v>
      </c>
      <c r="R1248" t="s">
        <v>8324</v>
      </c>
      <c r="S1248" s="12">
        <f t="shared" si="78"/>
        <v>40838.043391203704</v>
      </c>
      <c r="T1248" s="14">
        <v>40838</v>
      </c>
      <c r="U1248" s="12">
        <f t="shared" si="79"/>
        <v>40882.751724537033</v>
      </c>
    </row>
    <row r="1249" spans="1:21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4">
        <v>41370</v>
      </c>
      <c r="U1249" s="12">
        <f t="shared" si="79"/>
        <v>41399.958969907406</v>
      </c>
    </row>
    <row r="1250" spans="1:21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>
        <f t="shared" si="77"/>
        <v>64.254237288135599</v>
      </c>
      <c r="Q1250" t="s">
        <v>8323</v>
      </c>
      <c r="R1250" t="s">
        <v>8324</v>
      </c>
      <c r="S1250" s="12">
        <f t="shared" si="78"/>
        <v>41767.656863425924</v>
      </c>
      <c r="T1250" s="14">
        <v>41767</v>
      </c>
      <c r="U1250" s="12">
        <f t="shared" si="79"/>
        <v>41802.957638888889</v>
      </c>
    </row>
    <row r="1251" spans="1:21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>
        <f t="shared" si="77"/>
        <v>64.46913580246914</v>
      </c>
      <c r="Q1251" t="s">
        <v>8323</v>
      </c>
      <c r="R1251" t="s">
        <v>8324</v>
      </c>
      <c r="S1251" s="12">
        <f t="shared" si="78"/>
        <v>41067.74086805556</v>
      </c>
      <c r="T1251" s="14">
        <v>41067</v>
      </c>
      <c r="U1251" s="12">
        <f t="shared" si="79"/>
        <v>41097.407534722224</v>
      </c>
    </row>
    <row r="1252" spans="1:21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>
        <f t="shared" si="77"/>
        <v>118.2007874015748</v>
      </c>
      <c r="Q1252" t="s">
        <v>8323</v>
      </c>
      <c r="R1252" t="s">
        <v>8324</v>
      </c>
      <c r="S1252" s="12">
        <f t="shared" si="78"/>
        <v>41843.64271990741</v>
      </c>
      <c r="T1252" s="14">
        <v>41843</v>
      </c>
      <c r="U1252" s="12">
        <f t="shared" si="79"/>
        <v>41888.309386574074</v>
      </c>
    </row>
    <row r="1253" spans="1:21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>
        <f t="shared" si="77"/>
        <v>82.540540540540547</v>
      </c>
      <c r="Q1253" t="s">
        <v>8323</v>
      </c>
      <c r="R1253" t="s">
        <v>8324</v>
      </c>
      <c r="S1253" s="12">
        <f t="shared" si="78"/>
        <v>40751.814432870371</v>
      </c>
      <c r="T1253" s="14">
        <v>40751</v>
      </c>
      <c r="U1253" s="12">
        <f t="shared" si="79"/>
        <v>40811.481099537035</v>
      </c>
    </row>
    <row r="1254" spans="1:21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>
        <f t="shared" si="77"/>
        <v>34.170212765957444</v>
      </c>
      <c r="Q1254" t="s">
        <v>8323</v>
      </c>
      <c r="R1254" t="s">
        <v>8324</v>
      </c>
      <c r="S1254" s="12">
        <f t="shared" si="78"/>
        <v>41543.988067129627</v>
      </c>
      <c r="T1254" s="14">
        <v>41543</v>
      </c>
      <c r="U1254" s="12">
        <f t="shared" si="79"/>
        <v>41571.654733796291</v>
      </c>
    </row>
    <row r="1255" spans="1:21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>
        <f t="shared" si="77"/>
        <v>42.73322081575246</v>
      </c>
      <c r="Q1255" t="s">
        <v>8323</v>
      </c>
      <c r="R1255" t="s">
        <v>8324</v>
      </c>
      <c r="S1255" s="12">
        <f t="shared" si="78"/>
        <v>41855.783645833333</v>
      </c>
      <c r="T1255" s="14">
        <v>41855</v>
      </c>
      <c r="U1255" s="12">
        <f t="shared" si="79"/>
        <v>41885.450312499997</v>
      </c>
    </row>
    <row r="1256" spans="1:21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>
        <f t="shared" si="77"/>
        <v>94.489361702127653</v>
      </c>
      <c r="Q1256" t="s">
        <v>8323</v>
      </c>
      <c r="R1256" t="s">
        <v>8324</v>
      </c>
      <c r="S1256" s="12">
        <f t="shared" si="78"/>
        <v>40487.621365740742</v>
      </c>
      <c r="T1256" s="14">
        <v>40487</v>
      </c>
      <c r="U1256" s="12">
        <f t="shared" si="79"/>
        <v>40543.874305555553</v>
      </c>
    </row>
    <row r="1257" spans="1:21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>
        <f t="shared" si="77"/>
        <v>55.697247706422019</v>
      </c>
      <c r="Q1257" t="s">
        <v>8323</v>
      </c>
      <c r="R1257" t="s">
        <v>8324</v>
      </c>
      <c r="S1257" s="12">
        <f t="shared" si="78"/>
        <v>41579.845509259263</v>
      </c>
      <c r="T1257" s="14">
        <v>41579</v>
      </c>
      <c r="U1257" s="12">
        <f t="shared" si="79"/>
        <v>41609.553842592592</v>
      </c>
    </row>
    <row r="1258" spans="1:21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>
        <f t="shared" si="77"/>
        <v>98.030831024930734</v>
      </c>
      <c r="Q1258" t="s">
        <v>8323</v>
      </c>
      <c r="R1258" t="s">
        <v>8324</v>
      </c>
      <c r="S1258" s="12">
        <f t="shared" si="78"/>
        <v>40921.919340277782</v>
      </c>
      <c r="T1258" s="14">
        <v>40921</v>
      </c>
      <c r="U1258" s="12">
        <f t="shared" si="79"/>
        <v>40951.586006944446</v>
      </c>
    </row>
    <row r="1259" spans="1:21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>
        <f t="shared" si="77"/>
        <v>92.102272727272734</v>
      </c>
      <c r="Q1259" t="s">
        <v>8323</v>
      </c>
      <c r="R1259" t="s">
        <v>8324</v>
      </c>
      <c r="S1259" s="12">
        <f t="shared" si="78"/>
        <v>40587.085532407407</v>
      </c>
      <c r="T1259" s="14">
        <v>40587</v>
      </c>
      <c r="U1259" s="12">
        <f t="shared" si="79"/>
        <v>40635.710532407407</v>
      </c>
    </row>
    <row r="1260" spans="1:21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>
        <f t="shared" si="77"/>
        <v>38.175462686567165</v>
      </c>
      <c r="Q1260" t="s">
        <v>8323</v>
      </c>
      <c r="R1260" t="s">
        <v>8324</v>
      </c>
      <c r="S1260" s="12">
        <f t="shared" si="78"/>
        <v>41487.611250000002</v>
      </c>
      <c r="T1260" s="14">
        <v>41487</v>
      </c>
      <c r="U1260" s="12">
        <f t="shared" si="79"/>
        <v>41517.277916666666</v>
      </c>
    </row>
    <row r="1261" spans="1:21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>
        <f t="shared" si="77"/>
        <v>27.145833333333332</v>
      </c>
      <c r="Q1261" t="s">
        <v>8323</v>
      </c>
      <c r="R1261" t="s">
        <v>8324</v>
      </c>
      <c r="S1261" s="12">
        <f t="shared" si="78"/>
        <v>41766.970648148148</v>
      </c>
      <c r="T1261" s="14">
        <v>41766</v>
      </c>
      <c r="U1261" s="12">
        <f t="shared" si="79"/>
        <v>41798.832638888889</v>
      </c>
    </row>
    <row r="1262" spans="1:21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>
        <f t="shared" si="77"/>
        <v>50.689189189189186</v>
      </c>
      <c r="Q1262" t="s">
        <v>8323</v>
      </c>
      <c r="R1262" t="s">
        <v>8324</v>
      </c>
      <c r="S1262" s="12">
        <f t="shared" si="78"/>
        <v>41666.842824074076</v>
      </c>
      <c r="T1262" s="14">
        <v>41666</v>
      </c>
      <c r="U1262" s="12">
        <f t="shared" si="79"/>
        <v>41696.50949074074</v>
      </c>
    </row>
    <row r="1263" spans="1:21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>
        <f t="shared" si="77"/>
        <v>38.942307692307693</v>
      </c>
      <c r="Q1263" t="s">
        <v>8323</v>
      </c>
      <c r="R1263" t="s">
        <v>8324</v>
      </c>
      <c r="S1263" s="12">
        <f t="shared" si="78"/>
        <v>41638.342905092592</v>
      </c>
      <c r="T1263" s="14">
        <v>41638</v>
      </c>
      <c r="U1263" s="12">
        <f t="shared" si="79"/>
        <v>41668.009571759256</v>
      </c>
    </row>
    <row r="1264" spans="1:21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>
        <f t="shared" si="77"/>
        <v>77.638095238095232</v>
      </c>
      <c r="Q1264" t="s">
        <v>8323</v>
      </c>
      <c r="R1264" t="s">
        <v>8324</v>
      </c>
      <c r="S1264" s="12">
        <f t="shared" si="78"/>
        <v>41656.762638888889</v>
      </c>
      <c r="T1264" s="14">
        <v>41656</v>
      </c>
      <c r="U1264" s="12">
        <f t="shared" si="79"/>
        <v>41686.429305555554</v>
      </c>
    </row>
    <row r="1265" spans="1:21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>
        <f t="shared" si="77"/>
        <v>43.536585365853661</v>
      </c>
      <c r="Q1265" t="s">
        <v>8323</v>
      </c>
      <c r="R1265" t="s">
        <v>8324</v>
      </c>
      <c r="S1265" s="12">
        <f t="shared" si="78"/>
        <v>41692.084143518521</v>
      </c>
      <c r="T1265" s="14">
        <v>41692</v>
      </c>
      <c r="U1265" s="12">
        <f t="shared" si="79"/>
        <v>41726.708333333328</v>
      </c>
    </row>
    <row r="1266" spans="1:21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>
        <f t="shared" si="77"/>
        <v>31.823529411764707</v>
      </c>
      <c r="Q1266" t="s">
        <v>8323</v>
      </c>
      <c r="R1266" t="s">
        <v>8324</v>
      </c>
      <c r="S1266" s="12">
        <f t="shared" si="78"/>
        <v>41547.662997685184</v>
      </c>
      <c r="T1266" s="14">
        <v>41547</v>
      </c>
      <c r="U1266" s="12">
        <f t="shared" si="79"/>
        <v>41576.329664351848</v>
      </c>
    </row>
    <row r="1267" spans="1:21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>
        <f t="shared" si="77"/>
        <v>63.184393939393942</v>
      </c>
      <c r="Q1267" t="s">
        <v>8323</v>
      </c>
      <c r="R1267" t="s">
        <v>8324</v>
      </c>
      <c r="S1267" s="12">
        <f t="shared" si="78"/>
        <v>40465.655266203699</v>
      </c>
      <c r="T1267" s="14">
        <v>40465</v>
      </c>
      <c r="U1267" s="12">
        <f t="shared" si="79"/>
        <v>40512.321932870364</v>
      </c>
    </row>
    <row r="1268" spans="1:21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4">
        <v>41620</v>
      </c>
      <c r="U1268" s="12">
        <f t="shared" si="79"/>
        <v>41650.543344907404</v>
      </c>
    </row>
    <row r="1269" spans="1:21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>
        <f t="shared" si="77"/>
        <v>140.85534591194968</v>
      </c>
      <c r="Q1269" t="s">
        <v>8323</v>
      </c>
      <c r="R1269" t="s">
        <v>8324</v>
      </c>
      <c r="S1269" s="12">
        <f t="shared" si="78"/>
        <v>41449.585162037038</v>
      </c>
      <c r="T1269" s="14">
        <v>41449</v>
      </c>
      <c r="U1269" s="12">
        <f t="shared" si="79"/>
        <v>41479.251828703702</v>
      </c>
    </row>
    <row r="1270" spans="1:21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>
        <f t="shared" si="77"/>
        <v>76.92307692307692</v>
      </c>
      <c r="Q1270" t="s">
        <v>8323</v>
      </c>
      <c r="R1270" t="s">
        <v>8324</v>
      </c>
      <c r="S1270" s="12">
        <f t="shared" si="78"/>
        <v>41507.845451388886</v>
      </c>
      <c r="T1270" s="14">
        <v>41507</v>
      </c>
      <c r="U1270" s="12">
        <f t="shared" si="79"/>
        <v>41537.512118055551</v>
      </c>
    </row>
    <row r="1271" spans="1:21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>
        <f t="shared" si="77"/>
        <v>99.15533980582525</v>
      </c>
      <c r="Q1271" t="s">
        <v>8323</v>
      </c>
      <c r="R1271" t="s">
        <v>8324</v>
      </c>
      <c r="S1271" s="12">
        <f t="shared" si="78"/>
        <v>42445.823055555549</v>
      </c>
      <c r="T1271" s="14">
        <v>42445</v>
      </c>
      <c r="U1271" s="12">
        <f t="shared" si="79"/>
        <v>42475.666666666664</v>
      </c>
    </row>
    <row r="1272" spans="1:21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>
        <f t="shared" si="77"/>
        <v>67.881656804733723</v>
      </c>
      <c r="Q1272" t="s">
        <v>8323</v>
      </c>
      <c r="R1272" t="s">
        <v>8324</v>
      </c>
      <c r="S1272" s="12">
        <f t="shared" si="78"/>
        <v>40933.856967592597</v>
      </c>
      <c r="T1272" s="14">
        <v>40933</v>
      </c>
      <c r="U1272" s="12">
        <f t="shared" si="79"/>
        <v>40993.48196759259</v>
      </c>
    </row>
    <row r="1273" spans="1:21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>
        <f t="shared" si="77"/>
        <v>246.29032258064515</v>
      </c>
      <c r="Q1273" t="s">
        <v>8323</v>
      </c>
      <c r="R1273" t="s">
        <v>8324</v>
      </c>
      <c r="S1273" s="12">
        <f t="shared" si="78"/>
        <v>41561.683553240742</v>
      </c>
      <c r="T1273" s="14">
        <v>41561</v>
      </c>
      <c r="U1273" s="12">
        <f t="shared" si="79"/>
        <v>41591.391886574071</v>
      </c>
    </row>
    <row r="1274" spans="1:21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>
        <f t="shared" si="77"/>
        <v>189.28571428571428</v>
      </c>
      <c r="Q1274" t="s">
        <v>8323</v>
      </c>
      <c r="R1274" t="s">
        <v>8324</v>
      </c>
      <c r="S1274" s="12">
        <f t="shared" si="78"/>
        <v>40274.745127314818</v>
      </c>
      <c r="T1274" s="14">
        <v>40274</v>
      </c>
      <c r="U1274" s="12">
        <f t="shared" si="79"/>
        <v>40343.833333333328</v>
      </c>
    </row>
    <row r="1275" spans="1:21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>
        <f t="shared" si="77"/>
        <v>76.666666666666671</v>
      </c>
      <c r="Q1275" t="s">
        <v>8323</v>
      </c>
      <c r="R1275" t="s">
        <v>8324</v>
      </c>
      <c r="S1275" s="12">
        <f t="shared" si="78"/>
        <v>41852.730219907404</v>
      </c>
      <c r="T1275" s="14">
        <v>41852</v>
      </c>
      <c r="U1275" s="12">
        <f t="shared" si="79"/>
        <v>41882.396886574068</v>
      </c>
    </row>
    <row r="1276" spans="1:21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>
        <f t="shared" si="77"/>
        <v>82.963254817987149</v>
      </c>
      <c r="Q1276" t="s">
        <v>8323</v>
      </c>
      <c r="R1276" t="s">
        <v>8324</v>
      </c>
      <c r="S1276" s="12">
        <f t="shared" si="78"/>
        <v>41116.690104166664</v>
      </c>
      <c r="T1276" s="14">
        <v>41116</v>
      </c>
      <c r="U1276" s="12">
        <f t="shared" si="79"/>
        <v>41151.356770833328</v>
      </c>
    </row>
    <row r="1277" spans="1:21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>
        <f t="shared" si="77"/>
        <v>62.522107969151669</v>
      </c>
      <c r="Q1277" t="s">
        <v>8323</v>
      </c>
      <c r="R1277" t="s">
        <v>8324</v>
      </c>
      <c r="S1277" s="12">
        <f t="shared" si="78"/>
        <v>41458.867905092593</v>
      </c>
      <c r="T1277" s="14">
        <v>41458</v>
      </c>
      <c r="U1277" s="12">
        <f t="shared" si="79"/>
        <v>41493.534571759257</v>
      </c>
    </row>
    <row r="1278" spans="1:21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>
        <f t="shared" si="77"/>
        <v>46.06808823529412</v>
      </c>
      <c r="Q1278" t="s">
        <v>8323</v>
      </c>
      <c r="R1278" t="s">
        <v>8324</v>
      </c>
      <c r="S1278" s="12">
        <f t="shared" si="78"/>
        <v>40007.704247685186</v>
      </c>
      <c r="T1278" s="14">
        <v>40007</v>
      </c>
      <c r="U1278" s="12">
        <f t="shared" si="79"/>
        <v>40056.833333333328</v>
      </c>
    </row>
    <row r="1279" spans="1:21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>
        <f t="shared" si="77"/>
        <v>38.543946731234868</v>
      </c>
      <c r="Q1279" t="s">
        <v>8323</v>
      </c>
      <c r="R1279" t="s">
        <v>8324</v>
      </c>
      <c r="S1279" s="12">
        <f t="shared" si="78"/>
        <v>41121.561886574076</v>
      </c>
      <c r="T1279" s="14">
        <v>41121</v>
      </c>
      <c r="U1279" s="12">
        <f t="shared" si="79"/>
        <v>41156.22855324074</v>
      </c>
    </row>
    <row r="1280" spans="1:21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>
        <f t="shared" si="77"/>
        <v>53.005263157894738</v>
      </c>
      <c r="Q1280" t="s">
        <v>8323</v>
      </c>
      <c r="R1280" t="s">
        <v>8324</v>
      </c>
      <c r="S1280" s="12">
        <f t="shared" si="78"/>
        <v>41786.555162037039</v>
      </c>
      <c r="T1280" s="14">
        <v>41786</v>
      </c>
      <c r="U1280" s="12">
        <f t="shared" si="79"/>
        <v>41814.75</v>
      </c>
    </row>
    <row r="1281" spans="1:21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>
        <f t="shared" si="77"/>
        <v>73.355396825396824</v>
      </c>
      <c r="Q1281" t="s">
        <v>8323</v>
      </c>
      <c r="R1281" t="s">
        <v>8324</v>
      </c>
      <c r="S1281" s="12">
        <f t="shared" si="78"/>
        <v>41682.099189814813</v>
      </c>
      <c r="T1281" s="14">
        <v>41682</v>
      </c>
      <c r="U1281" s="12">
        <f t="shared" si="79"/>
        <v>41721.724189814813</v>
      </c>
    </row>
    <row r="1282" spans="1:21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>
        <f t="shared" si="77"/>
        <v>127.97523076923076</v>
      </c>
      <c r="Q1282" t="s">
        <v>8323</v>
      </c>
      <c r="R1282" t="s">
        <v>8324</v>
      </c>
      <c r="S1282" s="12">
        <f t="shared" si="78"/>
        <v>40513.757569444446</v>
      </c>
      <c r="T1282" s="14">
        <v>40513</v>
      </c>
      <c r="U1282" s="12">
        <f t="shared" si="79"/>
        <v>40603.42423611111</v>
      </c>
    </row>
    <row r="1283" spans="1:21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>
        <f t="shared" ref="P1283:P1346" si="81">IF(L1283,E1283/L1283,0)</f>
        <v>104.72972972972973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4">
        <v>41463</v>
      </c>
      <c r="U1283" s="12">
        <f t="shared" ref="U1283:U1346" si="83">(((I1283/60)/60)/24)+DATE(1970,1,1)+(-8/24)</f>
        <v>41483.410138888888</v>
      </c>
    </row>
    <row r="1284" spans="1:21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>
        <f t="shared" si="81"/>
        <v>67.671532846715323</v>
      </c>
      <c r="Q1284" t="s">
        <v>8323</v>
      </c>
      <c r="R1284" t="s">
        <v>8324</v>
      </c>
      <c r="S1284" s="12">
        <f t="shared" si="82"/>
        <v>41586.475173611114</v>
      </c>
      <c r="T1284" s="14">
        <v>41586</v>
      </c>
      <c r="U1284" s="12">
        <f t="shared" si="83"/>
        <v>41616.874305555553</v>
      </c>
    </row>
    <row r="1285" spans="1:21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>
        <f t="shared" si="81"/>
        <v>95.931818181818187</v>
      </c>
      <c r="Q1285" t="s">
        <v>8323</v>
      </c>
      <c r="R1285" t="s">
        <v>8324</v>
      </c>
      <c r="S1285" s="12">
        <f t="shared" si="82"/>
        <v>41320.717465277776</v>
      </c>
      <c r="T1285" s="14">
        <v>41320</v>
      </c>
      <c r="U1285" s="12">
        <f t="shared" si="83"/>
        <v>41343.833333333328</v>
      </c>
    </row>
    <row r="1286" spans="1:21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>
        <f t="shared" si="81"/>
        <v>65.161290322580641</v>
      </c>
      <c r="Q1286" t="s">
        <v>8315</v>
      </c>
      <c r="R1286" t="s">
        <v>8316</v>
      </c>
      <c r="S1286" s="12">
        <f t="shared" si="82"/>
        <v>42712.23474537037</v>
      </c>
      <c r="T1286" s="14">
        <v>42712</v>
      </c>
      <c r="U1286" s="12">
        <f t="shared" si="83"/>
        <v>42735.374305555553</v>
      </c>
    </row>
    <row r="1287" spans="1:21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>
        <f t="shared" si="81"/>
        <v>32.269841269841272</v>
      </c>
      <c r="Q1287" t="s">
        <v>8315</v>
      </c>
      <c r="R1287" t="s">
        <v>8316</v>
      </c>
      <c r="S1287" s="12">
        <f t="shared" si="82"/>
        <v>42160.583043981482</v>
      </c>
      <c r="T1287" s="14">
        <v>42160</v>
      </c>
      <c r="U1287" s="12">
        <f t="shared" si="83"/>
        <v>42175.249710648146</v>
      </c>
    </row>
    <row r="1288" spans="1:21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4">
        <v>42039</v>
      </c>
      <c r="U1288" s="12">
        <f t="shared" si="83"/>
        <v>42052.249999999993</v>
      </c>
    </row>
    <row r="1289" spans="1:21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4">
        <v>42107</v>
      </c>
      <c r="U1289" s="12">
        <f t="shared" si="83"/>
        <v>42167.287685185183</v>
      </c>
    </row>
    <row r="1290" spans="1:21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>
        <f t="shared" si="81"/>
        <v>65.868852459016395</v>
      </c>
      <c r="Q1290" t="s">
        <v>8315</v>
      </c>
      <c r="R1290" t="s">
        <v>8316</v>
      </c>
      <c r="S1290" s="12">
        <f t="shared" si="82"/>
        <v>42561.154664351852</v>
      </c>
      <c r="T1290" s="14">
        <v>42561</v>
      </c>
      <c r="U1290" s="12">
        <f t="shared" si="83"/>
        <v>42591.833333333336</v>
      </c>
    </row>
    <row r="1291" spans="1:21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>
        <f t="shared" si="81"/>
        <v>36.07692307692308</v>
      </c>
      <c r="Q1291" t="s">
        <v>8315</v>
      </c>
      <c r="R1291" t="s">
        <v>8316</v>
      </c>
      <c r="S1291" s="12">
        <f t="shared" si="82"/>
        <v>42709.134780092587</v>
      </c>
      <c r="T1291" s="14">
        <v>42709</v>
      </c>
      <c r="U1291" s="12">
        <f t="shared" si="83"/>
        <v>42738.801446759251</v>
      </c>
    </row>
    <row r="1292" spans="1:21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>
        <f t="shared" si="81"/>
        <v>44.186046511627907</v>
      </c>
      <c r="Q1292" t="s">
        <v>8315</v>
      </c>
      <c r="R1292" t="s">
        <v>8316</v>
      </c>
      <c r="S1292" s="12">
        <f t="shared" si="82"/>
        <v>42086.614942129629</v>
      </c>
      <c r="T1292" s="14">
        <v>42086</v>
      </c>
      <c r="U1292" s="12">
        <f t="shared" si="83"/>
        <v>42116.957638888889</v>
      </c>
    </row>
    <row r="1293" spans="1:21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>
        <f t="shared" si="81"/>
        <v>104.07142857142857</v>
      </c>
      <c r="Q1293" t="s">
        <v>8315</v>
      </c>
      <c r="R1293" t="s">
        <v>8316</v>
      </c>
      <c r="S1293" s="12">
        <f t="shared" si="82"/>
        <v>42064.652673611112</v>
      </c>
      <c r="T1293" s="14">
        <v>42064</v>
      </c>
      <c r="U1293" s="12">
        <f t="shared" si="83"/>
        <v>42100.958333333336</v>
      </c>
    </row>
    <row r="1294" spans="1:21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>
        <f t="shared" si="81"/>
        <v>35.96153846153846</v>
      </c>
      <c r="Q1294" t="s">
        <v>8315</v>
      </c>
      <c r="R1294" t="s">
        <v>8316</v>
      </c>
      <c r="S1294" s="12">
        <f t="shared" si="82"/>
        <v>42256.764212962968</v>
      </c>
      <c r="T1294" s="14">
        <v>42256</v>
      </c>
      <c r="U1294" s="12">
        <f t="shared" si="83"/>
        <v>42283.624305555553</v>
      </c>
    </row>
    <row r="1295" spans="1:21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>
        <f t="shared" si="81"/>
        <v>127.79166666666667</v>
      </c>
      <c r="Q1295" t="s">
        <v>8315</v>
      </c>
      <c r="R1295" t="s">
        <v>8316</v>
      </c>
      <c r="S1295" s="12">
        <f t="shared" si="82"/>
        <v>42292.701053240744</v>
      </c>
      <c r="T1295" s="14">
        <v>42292</v>
      </c>
      <c r="U1295" s="12">
        <f t="shared" si="83"/>
        <v>42322.409386574065</v>
      </c>
    </row>
    <row r="1296" spans="1:21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>
        <f t="shared" si="81"/>
        <v>27.727272727272727</v>
      </c>
      <c r="Q1296" t="s">
        <v>8315</v>
      </c>
      <c r="R1296" t="s">
        <v>8316</v>
      </c>
      <c r="S1296" s="12">
        <f t="shared" si="82"/>
        <v>42278.453668981485</v>
      </c>
      <c r="T1296" s="14">
        <v>42278</v>
      </c>
      <c r="U1296" s="12">
        <f t="shared" si="83"/>
        <v>42296.124999999993</v>
      </c>
    </row>
    <row r="1297" spans="1:21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>
        <f t="shared" si="81"/>
        <v>39.828125</v>
      </c>
      <c r="Q1297" t="s">
        <v>8315</v>
      </c>
      <c r="R1297" t="s">
        <v>8316</v>
      </c>
      <c r="S1297" s="12">
        <f t="shared" si="82"/>
        <v>42184.572881944448</v>
      </c>
      <c r="T1297" s="14">
        <v>42184</v>
      </c>
      <c r="U1297" s="12">
        <f t="shared" si="83"/>
        <v>42214.374999999993</v>
      </c>
    </row>
    <row r="1298" spans="1:21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>
        <f t="shared" si="81"/>
        <v>52.173913043478258</v>
      </c>
      <c r="Q1298" t="s">
        <v>8315</v>
      </c>
      <c r="R1298" t="s">
        <v>8316</v>
      </c>
      <c r="S1298" s="12">
        <f t="shared" si="82"/>
        <v>42423.050613425927</v>
      </c>
      <c r="T1298" s="14">
        <v>42423</v>
      </c>
      <c r="U1298" s="12">
        <f t="shared" si="83"/>
        <v>42442.675613425927</v>
      </c>
    </row>
    <row r="1299" spans="1:21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>
        <f t="shared" si="81"/>
        <v>92.037815126050418</v>
      </c>
      <c r="Q1299" t="s">
        <v>8315</v>
      </c>
      <c r="R1299" t="s">
        <v>8316</v>
      </c>
      <c r="S1299" s="12">
        <f t="shared" si="82"/>
        <v>42461.747199074074</v>
      </c>
      <c r="T1299" s="14">
        <v>42461</v>
      </c>
      <c r="U1299" s="12">
        <f t="shared" si="83"/>
        <v>42491.413865740738</v>
      </c>
    </row>
    <row r="1300" spans="1:21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>
        <f t="shared" si="81"/>
        <v>63.424242424242422</v>
      </c>
      <c r="Q1300" t="s">
        <v>8315</v>
      </c>
      <c r="R1300" t="s">
        <v>8316</v>
      </c>
      <c r="S1300" s="12">
        <f t="shared" si="82"/>
        <v>42458.680925925932</v>
      </c>
      <c r="T1300" s="14">
        <v>42458</v>
      </c>
      <c r="U1300" s="12">
        <f t="shared" si="83"/>
        <v>42488.347592592596</v>
      </c>
    </row>
    <row r="1301" spans="1:21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>
        <f t="shared" si="81"/>
        <v>135.625</v>
      </c>
      <c r="Q1301" t="s">
        <v>8315</v>
      </c>
      <c r="R1301" t="s">
        <v>8316</v>
      </c>
      <c r="S1301" s="12">
        <f t="shared" si="82"/>
        <v>42169.814340277779</v>
      </c>
      <c r="T1301" s="14">
        <v>42169</v>
      </c>
      <c r="U1301" s="12">
        <f t="shared" si="83"/>
        <v>42199.481006944443</v>
      </c>
    </row>
    <row r="1302" spans="1:21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4">
        <v>42483</v>
      </c>
      <c r="U1302" s="12">
        <f t="shared" si="83"/>
        <v>42522.456249999996</v>
      </c>
    </row>
    <row r="1303" spans="1:21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>
        <f t="shared" si="81"/>
        <v>70.862068965517238</v>
      </c>
      <c r="Q1303" t="s">
        <v>8315</v>
      </c>
      <c r="R1303" t="s">
        <v>8316</v>
      </c>
      <c r="S1303" s="12">
        <f t="shared" si="82"/>
        <v>42195.749745370369</v>
      </c>
      <c r="T1303" s="14">
        <v>42195</v>
      </c>
      <c r="U1303" s="12">
        <f t="shared" si="83"/>
        <v>42205.791666666664</v>
      </c>
    </row>
    <row r="1304" spans="1:21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4">
        <v>42675</v>
      </c>
      <c r="U1304" s="12">
        <f t="shared" si="83"/>
        <v>42704.766331018516</v>
      </c>
    </row>
    <row r="1305" spans="1:21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>
        <f t="shared" si="81"/>
        <v>42.214166666666671</v>
      </c>
      <c r="Q1305" t="s">
        <v>8315</v>
      </c>
      <c r="R1305" t="s">
        <v>8316</v>
      </c>
      <c r="S1305" s="12">
        <f t="shared" si="82"/>
        <v>42566.441203703704</v>
      </c>
      <c r="T1305" s="14">
        <v>42566</v>
      </c>
      <c r="U1305" s="12">
        <f t="shared" si="83"/>
        <v>42582.124999999993</v>
      </c>
    </row>
    <row r="1306" spans="1:21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>
        <f t="shared" si="81"/>
        <v>152.41346153846155</v>
      </c>
      <c r="Q1306" t="s">
        <v>8317</v>
      </c>
      <c r="R1306" t="s">
        <v>8319</v>
      </c>
      <c r="S1306" s="12">
        <f t="shared" si="82"/>
        <v>42747.194502314815</v>
      </c>
      <c r="T1306" s="14">
        <v>42747</v>
      </c>
      <c r="U1306" s="12">
        <f t="shared" si="83"/>
        <v>42806.819502314807</v>
      </c>
    </row>
    <row r="1307" spans="1:21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>
        <f t="shared" si="81"/>
        <v>90.616279069767444</v>
      </c>
      <c r="Q1307" t="s">
        <v>8317</v>
      </c>
      <c r="R1307" t="s">
        <v>8319</v>
      </c>
      <c r="S1307" s="12">
        <f t="shared" si="82"/>
        <v>42543.665601851855</v>
      </c>
      <c r="T1307" s="14">
        <v>42543</v>
      </c>
      <c r="U1307" s="12">
        <f t="shared" si="83"/>
        <v>42572.395833333336</v>
      </c>
    </row>
    <row r="1308" spans="1:21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>
        <f t="shared" si="81"/>
        <v>201.60393258426967</v>
      </c>
      <c r="Q1308" t="s">
        <v>8317</v>
      </c>
      <c r="R1308" t="s">
        <v>8319</v>
      </c>
      <c r="S1308" s="12">
        <f t="shared" si="82"/>
        <v>41947.457569444443</v>
      </c>
      <c r="T1308" s="14">
        <v>41947</v>
      </c>
      <c r="U1308" s="12">
        <f t="shared" si="83"/>
        <v>41977.124236111107</v>
      </c>
    </row>
    <row r="1309" spans="1:21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>
        <f t="shared" si="81"/>
        <v>127.93333333333334</v>
      </c>
      <c r="Q1309" t="s">
        <v>8317</v>
      </c>
      <c r="R1309" t="s">
        <v>8319</v>
      </c>
      <c r="S1309" s="12">
        <f t="shared" si="82"/>
        <v>42387.503229166665</v>
      </c>
      <c r="T1309" s="14">
        <v>42387</v>
      </c>
      <c r="U1309" s="12">
        <f t="shared" si="83"/>
        <v>42417.169895833329</v>
      </c>
    </row>
    <row r="1310" spans="1:2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>
        <f t="shared" si="81"/>
        <v>29.894736842105264</v>
      </c>
      <c r="Q1310" t="s">
        <v>8317</v>
      </c>
      <c r="R1310" t="s">
        <v>8319</v>
      </c>
      <c r="S1310" s="12">
        <f t="shared" si="82"/>
        <v>42611.613564814819</v>
      </c>
      <c r="T1310" s="14">
        <v>42611</v>
      </c>
      <c r="U1310" s="12">
        <f t="shared" si="83"/>
        <v>42651.280231481483</v>
      </c>
    </row>
    <row r="1311" spans="1:21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>
        <f t="shared" si="81"/>
        <v>367.97142857142859</v>
      </c>
      <c r="Q1311" t="s">
        <v>8317</v>
      </c>
      <c r="R1311" t="s">
        <v>8319</v>
      </c>
      <c r="S1311" s="12">
        <f t="shared" si="82"/>
        <v>42257.882731481484</v>
      </c>
      <c r="T1311" s="14">
        <v>42257</v>
      </c>
      <c r="U1311" s="12">
        <f t="shared" si="83"/>
        <v>42292.549398148149</v>
      </c>
    </row>
    <row r="1312" spans="1:21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>
        <f t="shared" si="81"/>
        <v>129.16666666666666</v>
      </c>
      <c r="Q1312" t="s">
        <v>8317</v>
      </c>
      <c r="R1312" t="s">
        <v>8319</v>
      </c>
      <c r="S1312" s="12">
        <f t="shared" si="82"/>
        <v>42556.667245370365</v>
      </c>
      <c r="T1312" s="14">
        <v>42556</v>
      </c>
      <c r="U1312" s="12">
        <f t="shared" si="83"/>
        <v>42601.333912037029</v>
      </c>
    </row>
    <row r="1313" spans="1:21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4">
        <v>42669</v>
      </c>
      <c r="U1313" s="12">
        <f t="shared" si="83"/>
        <v>42704.510636574072</v>
      </c>
    </row>
    <row r="1314" spans="1:21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4">
        <v>42082</v>
      </c>
      <c r="U1314" s="12">
        <f t="shared" si="83"/>
        <v>42112.369467592587</v>
      </c>
    </row>
    <row r="1315" spans="1:21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>
        <f t="shared" si="81"/>
        <v>102.01639344262296</v>
      </c>
      <c r="Q1315" t="s">
        <v>8317</v>
      </c>
      <c r="R1315" t="s">
        <v>8319</v>
      </c>
      <c r="S1315" s="12">
        <f t="shared" si="82"/>
        <v>42402.709652777776</v>
      </c>
      <c r="T1315" s="14">
        <v>42402</v>
      </c>
      <c r="U1315" s="12">
        <f t="shared" si="83"/>
        <v>42432.37631944444</v>
      </c>
    </row>
    <row r="1316" spans="1:21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>
        <f t="shared" si="81"/>
        <v>184.36363636363637</v>
      </c>
      <c r="Q1316" t="s">
        <v>8317</v>
      </c>
      <c r="R1316" t="s">
        <v>8319</v>
      </c>
      <c r="S1316" s="12">
        <f t="shared" si="82"/>
        <v>42604.669675925921</v>
      </c>
      <c r="T1316" s="14">
        <v>42604</v>
      </c>
      <c r="U1316" s="12">
        <f t="shared" si="83"/>
        <v>42664.336342592585</v>
      </c>
    </row>
    <row r="1317" spans="1:21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>
        <f t="shared" si="81"/>
        <v>162.91935483870967</v>
      </c>
      <c r="Q1317" t="s">
        <v>8317</v>
      </c>
      <c r="R1317" t="s">
        <v>8319</v>
      </c>
      <c r="S1317" s="12">
        <f t="shared" si="82"/>
        <v>42278.498240740737</v>
      </c>
      <c r="T1317" s="14">
        <v>42278</v>
      </c>
      <c r="U1317" s="12">
        <f t="shared" si="83"/>
        <v>42313.708333333336</v>
      </c>
    </row>
    <row r="1318" spans="1:21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4">
        <v>42393</v>
      </c>
      <c r="U1318" s="12">
        <f t="shared" si="83"/>
        <v>42428.628576388881</v>
      </c>
    </row>
    <row r="1319" spans="1:21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>
        <f t="shared" si="81"/>
        <v>603.52631578947364</v>
      </c>
      <c r="Q1319" t="s">
        <v>8317</v>
      </c>
      <c r="R1319" t="s">
        <v>8319</v>
      </c>
      <c r="S1319" s="12">
        <f t="shared" si="82"/>
        <v>42520.235486111109</v>
      </c>
      <c r="T1319" s="14">
        <v>42520</v>
      </c>
      <c r="U1319" s="12">
        <f t="shared" si="83"/>
        <v>42572.249999999993</v>
      </c>
    </row>
    <row r="1320" spans="1:21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>
        <f t="shared" si="81"/>
        <v>45.407407407407405</v>
      </c>
      <c r="Q1320" t="s">
        <v>8317</v>
      </c>
      <c r="R1320" t="s">
        <v>8319</v>
      </c>
      <c r="S1320" s="12">
        <f t="shared" si="82"/>
        <v>41985.043657407412</v>
      </c>
      <c r="T1320" s="14">
        <v>41985</v>
      </c>
      <c r="U1320" s="12">
        <f t="shared" si="83"/>
        <v>42014.710324074076</v>
      </c>
    </row>
    <row r="1321" spans="1:21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>
        <f t="shared" si="81"/>
        <v>97.333333333333329</v>
      </c>
      <c r="Q1321" t="s">
        <v>8317</v>
      </c>
      <c r="R1321" t="s">
        <v>8319</v>
      </c>
      <c r="S1321" s="12">
        <f t="shared" si="82"/>
        <v>41816.812094907407</v>
      </c>
      <c r="T1321" s="14">
        <v>41816</v>
      </c>
      <c r="U1321" s="12">
        <f t="shared" si="83"/>
        <v>41831.333333333328</v>
      </c>
    </row>
    <row r="1322" spans="1:21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>
        <f t="shared" si="81"/>
        <v>167.66666666666666</v>
      </c>
      <c r="Q1322" t="s">
        <v>8317</v>
      </c>
      <c r="R1322" t="s">
        <v>8319</v>
      </c>
      <c r="S1322" s="12">
        <f t="shared" si="82"/>
        <v>42705.690347222218</v>
      </c>
      <c r="T1322" s="14">
        <v>42705</v>
      </c>
      <c r="U1322" s="12">
        <f t="shared" si="83"/>
        <v>42734.624999999993</v>
      </c>
    </row>
    <row r="1323" spans="1:21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>
        <f t="shared" si="81"/>
        <v>859.85714285714289</v>
      </c>
      <c r="Q1323" t="s">
        <v>8317</v>
      </c>
      <c r="R1323" t="s">
        <v>8319</v>
      </c>
      <c r="S1323" s="12">
        <f t="shared" si="82"/>
        <v>42697.74927083333</v>
      </c>
      <c r="T1323" s="14">
        <v>42697</v>
      </c>
      <c r="U1323" s="12">
        <f t="shared" si="83"/>
        <v>42727.415937499994</v>
      </c>
    </row>
    <row r="1324" spans="1:21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4">
        <v>42115</v>
      </c>
      <c r="U1324" s="12">
        <f t="shared" si="83"/>
        <v>42145.323206018518</v>
      </c>
    </row>
    <row r="1325" spans="1:21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>
        <f t="shared" si="81"/>
        <v>30.272727272727273</v>
      </c>
      <c r="Q1325" t="s">
        <v>8317</v>
      </c>
      <c r="R1325" t="s">
        <v>8319</v>
      </c>
      <c r="S1325" s="12">
        <f t="shared" si="82"/>
        <v>42451.698449074072</v>
      </c>
      <c r="T1325" s="14">
        <v>42451</v>
      </c>
      <c r="U1325" s="12">
        <f t="shared" si="83"/>
        <v>42485.954861111109</v>
      </c>
    </row>
    <row r="1326" spans="1:21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>
        <f t="shared" si="81"/>
        <v>54.666666666666664</v>
      </c>
      <c r="Q1326" t="s">
        <v>8317</v>
      </c>
      <c r="R1326" t="s">
        <v>8319</v>
      </c>
      <c r="S1326" s="12">
        <f t="shared" si="82"/>
        <v>42626.633703703701</v>
      </c>
      <c r="T1326" s="14">
        <v>42626</v>
      </c>
      <c r="U1326" s="12">
        <f t="shared" si="83"/>
        <v>42656.300370370365</v>
      </c>
    </row>
    <row r="1327" spans="1:21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4">
        <v>42704</v>
      </c>
      <c r="U1327" s="12">
        <f t="shared" si="83"/>
        <v>42733.752719907403</v>
      </c>
    </row>
    <row r="1328" spans="1:21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>
        <f t="shared" si="81"/>
        <v>102.72727272727273</v>
      </c>
      <c r="Q1328" t="s">
        <v>8317</v>
      </c>
      <c r="R1328" t="s">
        <v>8319</v>
      </c>
      <c r="S1328" s="12">
        <f t="shared" si="82"/>
        <v>41974.791990740734</v>
      </c>
      <c r="T1328" s="14">
        <v>41974</v>
      </c>
      <c r="U1328" s="12">
        <f t="shared" si="83"/>
        <v>42019.458657407398</v>
      </c>
    </row>
    <row r="1329" spans="1:21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>
        <f t="shared" si="81"/>
        <v>41.585365853658537</v>
      </c>
      <c r="Q1329" t="s">
        <v>8317</v>
      </c>
      <c r="R1329" t="s">
        <v>8319</v>
      </c>
      <c r="S1329" s="12">
        <f t="shared" si="82"/>
        <v>42123.678645833337</v>
      </c>
      <c r="T1329" s="14">
        <v>42123</v>
      </c>
      <c r="U1329" s="12">
        <f t="shared" si="83"/>
        <v>42153.345312500001</v>
      </c>
    </row>
    <row r="1330" spans="1:21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>
        <f t="shared" si="81"/>
        <v>116.53333333333333</v>
      </c>
      <c r="Q1330" t="s">
        <v>8317</v>
      </c>
      <c r="R1330" t="s">
        <v>8319</v>
      </c>
      <c r="S1330" s="12">
        <f t="shared" si="82"/>
        <v>42612.642754629633</v>
      </c>
      <c r="T1330" s="14">
        <v>42612</v>
      </c>
      <c r="U1330" s="12">
        <f t="shared" si="83"/>
        <v>42657.309421296297</v>
      </c>
    </row>
    <row r="1331" spans="1:21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>
        <f t="shared" si="81"/>
        <v>45.333333333333336</v>
      </c>
      <c r="Q1331" t="s">
        <v>8317</v>
      </c>
      <c r="R1331" t="s">
        <v>8319</v>
      </c>
      <c r="S1331" s="12">
        <f t="shared" si="82"/>
        <v>41935.221585648149</v>
      </c>
      <c r="T1331" s="14">
        <v>41935</v>
      </c>
      <c r="U1331" s="12">
        <f t="shared" si="83"/>
        <v>41974.929918981477</v>
      </c>
    </row>
    <row r="1332" spans="1:21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4">
        <v>42522</v>
      </c>
      <c r="U1332" s="12">
        <f t="shared" si="83"/>
        <v>42552.833333333336</v>
      </c>
    </row>
    <row r="1333" spans="1:21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4">
        <v>42569</v>
      </c>
      <c r="U1333" s="12">
        <f t="shared" si="83"/>
        <v>42599.170763888884</v>
      </c>
    </row>
    <row r="1334" spans="1:21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2">
        <f t="shared" si="82"/>
        <v>42732.060277777782</v>
      </c>
      <c r="T1334" s="14">
        <v>42732</v>
      </c>
      <c r="U1334" s="12">
        <f t="shared" si="83"/>
        <v>42761.726944444446</v>
      </c>
    </row>
    <row r="1335" spans="1:21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2">
        <f t="shared" si="82"/>
        <v>41806.106770833336</v>
      </c>
      <c r="T1335" s="14">
        <v>41806</v>
      </c>
      <c r="U1335" s="12">
        <f t="shared" si="83"/>
        <v>41835.7734375</v>
      </c>
    </row>
    <row r="1336" spans="1:21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>
        <f t="shared" si="81"/>
        <v>51.822463768115945</v>
      </c>
      <c r="Q1336" t="s">
        <v>8317</v>
      </c>
      <c r="R1336" t="s">
        <v>8319</v>
      </c>
      <c r="S1336" s="12">
        <f t="shared" si="82"/>
        <v>42410.774155092593</v>
      </c>
      <c r="T1336" s="14">
        <v>42410</v>
      </c>
      <c r="U1336" s="12">
        <f t="shared" si="83"/>
        <v>42440.440821759257</v>
      </c>
    </row>
    <row r="1337" spans="1:21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4">
        <v>42313</v>
      </c>
      <c r="U1337" s="12">
        <f t="shared" si="83"/>
        <v>42343.603032407402</v>
      </c>
    </row>
    <row r="1338" spans="1:21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>
        <f t="shared" si="81"/>
        <v>379.22767857142856</v>
      </c>
      <c r="Q1338" t="s">
        <v>8317</v>
      </c>
      <c r="R1338" t="s">
        <v>8319</v>
      </c>
      <c r="S1338" s="12">
        <f t="shared" si="82"/>
        <v>41955.863750000004</v>
      </c>
      <c r="T1338" s="14">
        <v>41955</v>
      </c>
      <c r="U1338" s="12">
        <f t="shared" si="83"/>
        <v>41990.530416666668</v>
      </c>
    </row>
    <row r="1339" spans="1:21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>
        <f t="shared" si="81"/>
        <v>176.36428571428573</v>
      </c>
      <c r="Q1339" t="s">
        <v>8317</v>
      </c>
      <c r="R1339" t="s">
        <v>8319</v>
      </c>
      <c r="S1339" s="12">
        <f t="shared" si="82"/>
        <v>42767.577303240745</v>
      </c>
      <c r="T1339" s="14">
        <v>42767</v>
      </c>
      <c r="U1339" s="12">
        <f t="shared" si="83"/>
        <v>42797.243969907409</v>
      </c>
    </row>
    <row r="1340" spans="1:21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>
        <f t="shared" si="81"/>
        <v>66.066666666666663</v>
      </c>
      <c r="Q1340" t="s">
        <v>8317</v>
      </c>
      <c r="R1340" t="s">
        <v>8319</v>
      </c>
      <c r="S1340" s="12">
        <f t="shared" si="82"/>
        <v>42188.803622685184</v>
      </c>
      <c r="T1340" s="14">
        <v>42188</v>
      </c>
      <c r="U1340" s="12">
        <f t="shared" si="83"/>
        <v>42218.470289351848</v>
      </c>
    </row>
    <row r="1341" spans="1:21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>
        <f t="shared" si="81"/>
        <v>89.648648648648646</v>
      </c>
      <c r="Q1341" t="s">
        <v>8317</v>
      </c>
      <c r="R1341" t="s">
        <v>8319</v>
      </c>
      <c r="S1341" s="12">
        <f t="shared" si="82"/>
        <v>41936.647164351853</v>
      </c>
      <c r="T1341" s="14">
        <v>41936</v>
      </c>
      <c r="U1341" s="12">
        <f t="shared" si="83"/>
        <v>41981.355497685181</v>
      </c>
    </row>
    <row r="1342" spans="1:21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2">
        <f t="shared" si="82"/>
        <v>41836.595520833333</v>
      </c>
      <c r="T1342" s="14">
        <v>41836</v>
      </c>
      <c r="U1342" s="12">
        <f t="shared" si="83"/>
        <v>41866.262187499997</v>
      </c>
    </row>
    <row r="1343" spans="1:21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>
        <f t="shared" si="81"/>
        <v>382.39130434782606</v>
      </c>
      <c r="Q1343" t="s">
        <v>8317</v>
      </c>
      <c r="R1343" t="s">
        <v>8319</v>
      </c>
      <c r="S1343" s="12">
        <f t="shared" si="82"/>
        <v>42612.624039351853</v>
      </c>
      <c r="T1343" s="14">
        <v>42612</v>
      </c>
      <c r="U1343" s="12">
        <f t="shared" si="83"/>
        <v>42644.290706018517</v>
      </c>
    </row>
    <row r="1344" spans="1:21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4">
        <v>42172</v>
      </c>
      <c r="U1344" s="12">
        <f t="shared" si="83"/>
        <v>42202.483090277768</v>
      </c>
    </row>
    <row r="1345" spans="1:21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>
        <f t="shared" si="81"/>
        <v>158.35603715170279</v>
      </c>
      <c r="Q1345" t="s">
        <v>8317</v>
      </c>
      <c r="R1345" t="s">
        <v>8319</v>
      </c>
      <c r="S1345" s="12">
        <f t="shared" si="82"/>
        <v>42542.526423611111</v>
      </c>
      <c r="T1345" s="14">
        <v>42542</v>
      </c>
      <c r="U1345" s="12">
        <f t="shared" si="83"/>
        <v>42600.832638888889</v>
      </c>
    </row>
    <row r="1346" spans="1:21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>
        <f t="shared" si="81"/>
        <v>40.762589928057551</v>
      </c>
      <c r="Q1346" t="s">
        <v>8320</v>
      </c>
      <c r="R1346" t="s">
        <v>8321</v>
      </c>
      <c r="S1346" s="12">
        <f t="shared" si="82"/>
        <v>42522.789803240739</v>
      </c>
      <c r="T1346" s="14">
        <v>42522</v>
      </c>
      <c r="U1346" s="12">
        <f t="shared" si="83"/>
        <v>42551.456469907404</v>
      </c>
    </row>
    <row r="1347" spans="1:21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>
        <f t="shared" ref="P1347:P1410" si="85">IF(L1347,E1347/L1347,0)</f>
        <v>53.571428571428569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4">
        <v>41799</v>
      </c>
      <c r="U1347" s="12">
        <f t="shared" ref="U1347:U1410" si="87">(((I1347/60)/60)/24)+DATE(1970,1,1)+(-8/24)</f>
        <v>41834.481006944443</v>
      </c>
    </row>
    <row r="1348" spans="1:21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>
        <f t="shared" si="85"/>
        <v>48.449664429530202</v>
      </c>
      <c r="Q1348" t="s">
        <v>8320</v>
      </c>
      <c r="R1348" t="s">
        <v>8321</v>
      </c>
      <c r="S1348" s="12">
        <f t="shared" si="86"/>
        <v>41422.075821759259</v>
      </c>
      <c r="T1348" s="14">
        <v>41422</v>
      </c>
      <c r="U1348" s="12">
        <f t="shared" si="87"/>
        <v>41451.742488425924</v>
      </c>
    </row>
    <row r="1349" spans="1:21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>
        <f t="shared" si="85"/>
        <v>82.41935483870968</v>
      </c>
      <c r="Q1349" t="s">
        <v>8320</v>
      </c>
      <c r="R1349" t="s">
        <v>8321</v>
      </c>
      <c r="S1349" s="12">
        <f t="shared" si="86"/>
        <v>42040.638020833328</v>
      </c>
      <c r="T1349" s="14">
        <v>42040</v>
      </c>
      <c r="U1349" s="12">
        <f t="shared" si="87"/>
        <v>42070.304687499993</v>
      </c>
    </row>
    <row r="1350" spans="1:21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>
        <f t="shared" si="85"/>
        <v>230.19230769230768</v>
      </c>
      <c r="Q1350" t="s">
        <v>8320</v>
      </c>
      <c r="R1350" t="s">
        <v>8321</v>
      </c>
      <c r="S1350" s="12">
        <f t="shared" si="86"/>
        <v>41963.506168981476</v>
      </c>
      <c r="T1350" s="14">
        <v>41963</v>
      </c>
      <c r="U1350" s="12">
        <f t="shared" si="87"/>
        <v>41991.17283564814</v>
      </c>
    </row>
    <row r="1351" spans="1:21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>
        <f t="shared" si="85"/>
        <v>59.360465116279073</v>
      </c>
      <c r="Q1351" t="s">
        <v>8320</v>
      </c>
      <c r="R1351" t="s">
        <v>8321</v>
      </c>
      <c r="S1351" s="12">
        <f t="shared" si="86"/>
        <v>42317.33258101852</v>
      </c>
      <c r="T1351" s="14">
        <v>42317</v>
      </c>
      <c r="U1351" s="12">
        <f t="shared" si="87"/>
        <v>42353.957638888889</v>
      </c>
    </row>
    <row r="1352" spans="1:21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>
        <f t="shared" si="85"/>
        <v>66.698717948717942</v>
      </c>
      <c r="Q1352" t="s">
        <v>8320</v>
      </c>
      <c r="R1352" t="s">
        <v>8321</v>
      </c>
      <c r="S1352" s="12">
        <f t="shared" si="86"/>
        <v>42334.013124999998</v>
      </c>
      <c r="T1352" s="14">
        <v>42334</v>
      </c>
      <c r="U1352" s="12">
        <f t="shared" si="87"/>
        <v>42363.679791666662</v>
      </c>
    </row>
    <row r="1353" spans="1:21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>
        <f t="shared" si="85"/>
        <v>168.77500000000001</v>
      </c>
      <c r="Q1353" t="s">
        <v>8320</v>
      </c>
      <c r="R1353" t="s">
        <v>8321</v>
      </c>
      <c r="S1353" s="12">
        <f t="shared" si="86"/>
        <v>42382.74009259259</v>
      </c>
      <c r="T1353" s="14">
        <v>42382</v>
      </c>
      <c r="U1353" s="12">
        <f t="shared" si="87"/>
        <v>42412.406759259255</v>
      </c>
    </row>
    <row r="1354" spans="1:21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>
        <f t="shared" si="85"/>
        <v>59.973568281938327</v>
      </c>
      <c r="Q1354" t="s">
        <v>8320</v>
      </c>
      <c r="R1354" t="s">
        <v>8321</v>
      </c>
      <c r="S1354" s="12">
        <f t="shared" si="86"/>
        <v>42200.578310185185</v>
      </c>
      <c r="T1354" s="14">
        <v>42200</v>
      </c>
      <c r="U1354" s="12">
        <f t="shared" si="87"/>
        <v>42251.832638888889</v>
      </c>
    </row>
    <row r="1355" spans="1:21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>
        <f t="shared" si="85"/>
        <v>31.80952380952381</v>
      </c>
      <c r="Q1355" t="s">
        <v>8320</v>
      </c>
      <c r="R1355" t="s">
        <v>8321</v>
      </c>
      <c r="S1355" s="12">
        <f t="shared" si="86"/>
        <v>41309.11791666667</v>
      </c>
      <c r="T1355" s="14">
        <v>41309</v>
      </c>
      <c r="U1355" s="12">
        <f t="shared" si="87"/>
        <v>41343.666666666664</v>
      </c>
    </row>
    <row r="1356" spans="1:21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>
        <f t="shared" si="85"/>
        <v>24.421875</v>
      </c>
      <c r="Q1356" t="s">
        <v>8320</v>
      </c>
      <c r="R1356" t="s">
        <v>8321</v>
      </c>
      <c r="S1356" s="12">
        <f t="shared" si="86"/>
        <v>42502.807627314818</v>
      </c>
      <c r="T1356" s="14">
        <v>42502</v>
      </c>
      <c r="U1356" s="12">
        <f t="shared" si="87"/>
        <v>42532.474293981482</v>
      </c>
    </row>
    <row r="1357" spans="1:21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>
        <f t="shared" si="85"/>
        <v>25.347107438016529</v>
      </c>
      <c r="Q1357" t="s">
        <v>8320</v>
      </c>
      <c r="R1357" t="s">
        <v>8321</v>
      </c>
      <c r="S1357" s="12">
        <f t="shared" si="86"/>
        <v>41213.254687499997</v>
      </c>
      <c r="T1357" s="14">
        <v>41213</v>
      </c>
      <c r="U1357" s="12">
        <f t="shared" si="87"/>
        <v>41243.083333333328</v>
      </c>
    </row>
    <row r="1358" spans="1:21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>
        <f t="shared" si="85"/>
        <v>71.443218390804603</v>
      </c>
      <c r="Q1358" t="s">
        <v>8320</v>
      </c>
      <c r="R1358" t="s">
        <v>8321</v>
      </c>
      <c r="S1358" s="12">
        <f t="shared" si="86"/>
        <v>41430.038888888892</v>
      </c>
      <c r="T1358" s="14">
        <v>41430</v>
      </c>
      <c r="U1358" s="12">
        <f t="shared" si="87"/>
        <v>41459.705555555556</v>
      </c>
    </row>
    <row r="1359" spans="1:21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>
        <f t="shared" si="85"/>
        <v>38.553846153846152</v>
      </c>
      <c r="Q1359" t="s">
        <v>8320</v>
      </c>
      <c r="R1359" t="s">
        <v>8321</v>
      </c>
      <c r="S1359" s="12">
        <f t="shared" si="86"/>
        <v>41304.962233796294</v>
      </c>
      <c r="T1359" s="14">
        <v>41304</v>
      </c>
      <c r="U1359" s="12">
        <f t="shared" si="87"/>
        <v>41333.915972222218</v>
      </c>
    </row>
    <row r="1360" spans="1:21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>
        <f t="shared" si="85"/>
        <v>68.367346938775512</v>
      </c>
      <c r="Q1360" t="s">
        <v>8320</v>
      </c>
      <c r="R1360" t="s">
        <v>8321</v>
      </c>
      <c r="S1360" s="12">
        <f t="shared" si="86"/>
        <v>40689.570868055554</v>
      </c>
      <c r="T1360" s="14">
        <v>40689</v>
      </c>
      <c r="U1360" s="12">
        <f t="shared" si="87"/>
        <v>40719.237534722219</v>
      </c>
    </row>
    <row r="1361" spans="1:21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>
        <f t="shared" si="85"/>
        <v>40.210526315789473</v>
      </c>
      <c r="Q1361" t="s">
        <v>8320</v>
      </c>
      <c r="R1361" t="s">
        <v>8321</v>
      </c>
      <c r="S1361" s="12">
        <f t="shared" si="86"/>
        <v>40668.814699074072</v>
      </c>
      <c r="T1361" s="14">
        <v>40668</v>
      </c>
      <c r="U1361" s="12">
        <f t="shared" si="87"/>
        <v>40730.481365740736</v>
      </c>
    </row>
    <row r="1362" spans="1:21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>
        <f t="shared" si="85"/>
        <v>32.074074074074076</v>
      </c>
      <c r="Q1362" t="s">
        <v>8320</v>
      </c>
      <c r="R1362" t="s">
        <v>8321</v>
      </c>
      <c r="S1362" s="12">
        <f t="shared" si="86"/>
        <v>41095.900694444441</v>
      </c>
      <c r="T1362" s="14">
        <v>41095</v>
      </c>
      <c r="U1362" s="12">
        <f t="shared" si="87"/>
        <v>41123.567361111105</v>
      </c>
    </row>
    <row r="1363" spans="1:21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>
        <f t="shared" si="85"/>
        <v>28.632575757575758</v>
      </c>
      <c r="Q1363" t="s">
        <v>8320</v>
      </c>
      <c r="R1363" t="s">
        <v>8321</v>
      </c>
      <c r="S1363" s="12">
        <f t="shared" si="86"/>
        <v>41781.717268518521</v>
      </c>
      <c r="T1363" s="14">
        <v>41781</v>
      </c>
      <c r="U1363" s="12">
        <f t="shared" si="87"/>
        <v>41811.383935185186</v>
      </c>
    </row>
    <row r="1364" spans="1:21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4">
        <v>41464</v>
      </c>
      <c r="U1364" s="12">
        <f t="shared" si="87"/>
        <v>41524.601053240738</v>
      </c>
    </row>
    <row r="1365" spans="1:21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4">
        <v>42396</v>
      </c>
      <c r="U1365" s="12">
        <f t="shared" si="87"/>
        <v>42414.999305555553</v>
      </c>
    </row>
    <row r="1366" spans="1:21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>
        <f t="shared" si="85"/>
        <v>346.04166666666669</v>
      </c>
      <c r="Q1366" t="s">
        <v>8323</v>
      </c>
      <c r="R1366" t="s">
        <v>8324</v>
      </c>
      <c r="S1366" s="12">
        <f t="shared" si="86"/>
        <v>41951.695671296293</v>
      </c>
      <c r="T1366" s="14">
        <v>41951</v>
      </c>
      <c r="U1366" s="12">
        <f t="shared" si="87"/>
        <v>42011.362337962964</v>
      </c>
    </row>
    <row r="1367" spans="1:21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>
        <f t="shared" si="85"/>
        <v>81.739130434782609</v>
      </c>
      <c r="Q1367" t="s">
        <v>8323</v>
      </c>
      <c r="R1367" t="s">
        <v>8324</v>
      </c>
      <c r="S1367" s="12">
        <f t="shared" si="86"/>
        <v>42049.733240740738</v>
      </c>
      <c r="T1367" s="14">
        <v>42049</v>
      </c>
      <c r="U1367" s="12">
        <f t="shared" si="87"/>
        <v>42079.358240740738</v>
      </c>
    </row>
    <row r="1368" spans="1:2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>
        <f t="shared" si="85"/>
        <v>64.535306122448986</v>
      </c>
      <c r="Q1368" t="s">
        <v>8323</v>
      </c>
      <c r="R1368" t="s">
        <v>8324</v>
      </c>
      <c r="S1368" s="12">
        <f t="shared" si="86"/>
        <v>41924.996099537035</v>
      </c>
      <c r="T1368" s="14">
        <v>41924</v>
      </c>
      <c r="U1368" s="12">
        <f t="shared" si="87"/>
        <v>41969.704432870371</v>
      </c>
    </row>
    <row r="1369" spans="1:21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>
        <f t="shared" si="85"/>
        <v>63.477777777777774</v>
      </c>
      <c r="Q1369" t="s">
        <v>8323</v>
      </c>
      <c r="R1369" t="s">
        <v>8324</v>
      </c>
      <c r="S1369" s="12">
        <f t="shared" si="86"/>
        <v>42292.002893518518</v>
      </c>
      <c r="T1369" s="14">
        <v>42292</v>
      </c>
      <c r="U1369" s="12">
        <f t="shared" si="87"/>
        <v>42321.711226851847</v>
      </c>
    </row>
    <row r="1370" spans="1:21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>
        <f t="shared" si="85"/>
        <v>63.620689655172413</v>
      </c>
      <c r="Q1370" t="s">
        <v>8323</v>
      </c>
      <c r="R1370" t="s">
        <v>8324</v>
      </c>
      <c r="S1370" s="12">
        <f t="shared" si="86"/>
        <v>42146.190902777773</v>
      </c>
      <c r="T1370" s="14">
        <v>42146</v>
      </c>
      <c r="U1370" s="12">
        <f t="shared" si="87"/>
        <v>42169.857569444437</v>
      </c>
    </row>
    <row r="1371" spans="1:21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>
        <f t="shared" si="85"/>
        <v>83.967068965517228</v>
      </c>
      <c r="Q1371" t="s">
        <v>8323</v>
      </c>
      <c r="R1371" t="s">
        <v>8324</v>
      </c>
      <c r="S1371" s="12">
        <f t="shared" si="86"/>
        <v>41710.594282407408</v>
      </c>
      <c r="T1371" s="14">
        <v>41710</v>
      </c>
      <c r="U1371" s="12">
        <f t="shared" si="87"/>
        <v>41740.260949074072</v>
      </c>
    </row>
    <row r="1372" spans="1:21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4">
        <v>41548</v>
      </c>
      <c r="U1372" s="12">
        <f t="shared" si="87"/>
        <v>41562.670023148145</v>
      </c>
    </row>
    <row r="1373" spans="1:21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>
        <f t="shared" si="85"/>
        <v>107.07142857142857</v>
      </c>
      <c r="Q1373" t="s">
        <v>8323</v>
      </c>
      <c r="R1373" t="s">
        <v>8324</v>
      </c>
      <c r="S1373" s="12">
        <f t="shared" si="86"/>
        <v>42101.758587962962</v>
      </c>
      <c r="T1373" s="14">
        <v>42101</v>
      </c>
      <c r="U1373" s="12">
        <f t="shared" si="87"/>
        <v>42131.425254629627</v>
      </c>
    </row>
    <row r="1374" spans="1:2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4">
        <v>41072</v>
      </c>
      <c r="U1374" s="12">
        <f t="shared" si="87"/>
        <v>41102.40662037037</v>
      </c>
    </row>
    <row r="1375" spans="1:21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>
        <f t="shared" si="85"/>
        <v>201.94230769230768</v>
      </c>
      <c r="Q1375" t="s">
        <v>8323</v>
      </c>
      <c r="R1375" t="s">
        <v>8324</v>
      </c>
      <c r="S1375" s="12">
        <f t="shared" si="86"/>
        <v>42704.95177083333</v>
      </c>
      <c r="T1375" s="14">
        <v>42704</v>
      </c>
      <c r="U1375" s="12">
        <f t="shared" si="87"/>
        <v>42734.618437499994</v>
      </c>
    </row>
    <row r="1376" spans="1:21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>
        <f t="shared" si="85"/>
        <v>43.060606060606062</v>
      </c>
      <c r="Q1376" t="s">
        <v>8323</v>
      </c>
      <c r="R1376" t="s">
        <v>8324</v>
      </c>
      <c r="S1376" s="12">
        <f t="shared" si="86"/>
        <v>42424.161898148144</v>
      </c>
      <c r="T1376" s="14">
        <v>42424</v>
      </c>
      <c r="U1376" s="12">
        <f t="shared" si="87"/>
        <v>42453.786898148144</v>
      </c>
    </row>
    <row r="1377" spans="1:21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>
        <f t="shared" si="85"/>
        <v>62.871559633027523</v>
      </c>
      <c r="Q1377" t="s">
        <v>8323</v>
      </c>
      <c r="R1377" t="s">
        <v>8324</v>
      </c>
      <c r="S1377" s="12">
        <f t="shared" si="86"/>
        <v>42720.066192129627</v>
      </c>
      <c r="T1377" s="14">
        <v>42720</v>
      </c>
      <c r="U1377" s="12">
        <f t="shared" si="87"/>
        <v>42749.732858796291</v>
      </c>
    </row>
    <row r="1378" spans="1:21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>
        <f t="shared" si="85"/>
        <v>55.607142857142854</v>
      </c>
      <c r="Q1378" t="s">
        <v>8323</v>
      </c>
      <c r="R1378" t="s">
        <v>8324</v>
      </c>
      <c r="S1378" s="12">
        <f t="shared" si="86"/>
        <v>42677.669050925921</v>
      </c>
      <c r="T1378" s="14">
        <v>42677</v>
      </c>
      <c r="U1378" s="12">
        <f t="shared" si="87"/>
        <v>42707.377384259256</v>
      </c>
    </row>
    <row r="1379" spans="1:21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>
        <f t="shared" si="85"/>
        <v>48.70967741935484</v>
      </c>
      <c r="Q1379" t="s">
        <v>8323</v>
      </c>
      <c r="R1379" t="s">
        <v>8324</v>
      </c>
      <c r="S1379" s="12">
        <f t="shared" si="86"/>
        <v>42747.219560185185</v>
      </c>
      <c r="T1379" s="14">
        <v>42747</v>
      </c>
      <c r="U1379" s="12">
        <f t="shared" si="87"/>
        <v>42768.84097222222</v>
      </c>
    </row>
    <row r="1380" spans="1:2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>
        <f t="shared" si="85"/>
        <v>30.578947368421051</v>
      </c>
      <c r="Q1380" t="s">
        <v>8323</v>
      </c>
      <c r="R1380" t="s">
        <v>8324</v>
      </c>
      <c r="S1380" s="12">
        <f t="shared" si="86"/>
        <v>42568.759374999994</v>
      </c>
      <c r="T1380" s="14">
        <v>42568</v>
      </c>
      <c r="U1380" s="12">
        <f t="shared" si="87"/>
        <v>42583.426041666658</v>
      </c>
    </row>
    <row r="1381" spans="1:21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>
        <f t="shared" si="85"/>
        <v>73.907284768211923</v>
      </c>
      <c r="Q1381" t="s">
        <v>8323</v>
      </c>
      <c r="R1381" t="s">
        <v>8324</v>
      </c>
      <c r="S1381" s="12">
        <f t="shared" si="86"/>
        <v>42130.491620370376</v>
      </c>
      <c r="T1381" s="14">
        <v>42130</v>
      </c>
      <c r="U1381" s="12">
        <f t="shared" si="87"/>
        <v>42160.15828703704</v>
      </c>
    </row>
    <row r="1382" spans="1:21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4">
        <v>42141</v>
      </c>
      <c r="U1382" s="12">
        <f t="shared" si="87"/>
        <v>42163.749999999993</v>
      </c>
    </row>
    <row r="1383" spans="1:21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>
        <f t="shared" si="85"/>
        <v>73.356164383561648</v>
      </c>
      <c r="Q1383" t="s">
        <v>8323</v>
      </c>
      <c r="R1383" t="s">
        <v>8324</v>
      </c>
      <c r="S1383" s="12">
        <f t="shared" si="86"/>
        <v>42703.214409722219</v>
      </c>
      <c r="T1383" s="14">
        <v>42703</v>
      </c>
      <c r="U1383" s="12">
        <f t="shared" si="87"/>
        <v>42732.881076388883</v>
      </c>
    </row>
    <row r="1384" spans="1:21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>
        <f t="shared" si="85"/>
        <v>56.412162162162161</v>
      </c>
      <c r="Q1384" t="s">
        <v>8323</v>
      </c>
      <c r="R1384" t="s">
        <v>8324</v>
      </c>
      <c r="S1384" s="12">
        <f t="shared" si="86"/>
        <v>41370.800185185188</v>
      </c>
      <c r="T1384" s="14">
        <v>41370</v>
      </c>
      <c r="U1384" s="12">
        <f t="shared" si="87"/>
        <v>41400.466851851852</v>
      </c>
    </row>
    <row r="1385" spans="1:21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>
        <f t="shared" si="85"/>
        <v>50.247311827956992</v>
      </c>
      <c r="Q1385" t="s">
        <v>8323</v>
      </c>
      <c r="R1385" t="s">
        <v>8324</v>
      </c>
      <c r="S1385" s="12">
        <f t="shared" si="86"/>
        <v>42707.074976851851</v>
      </c>
      <c r="T1385" s="14">
        <v>42707</v>
      </c>
      <c r="U1385" s="12">
        <f t="shared" si="87"/>
        <v>42726.741643518515</v>
      </c>
    </row>
    <row r="1386" spans="1:21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>
        <f t="shared" si="85"/>
        <v>68.936507936507937</v>
      </c>
      <c r="Q1386" t="s">
        <v>8323</v>
      </c>
      <c r="R1386" t="s">
        <v>8324</v>
      </c>
      <c r="S1386" s="12">
        <f t="shared" si="86"/>
        <v>42160.735208333332</v>
      </c>
      <c r="T1386" s="14">
        <v>42160</v>
      </c>
      <c r="U1386" s="12">
        <f t="shared" si="87"/>
        <v>42190.401874999996</v>
      </c>
    </row>
    <row r="1387" spans="1:21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>
        <f t="shared" si="85"/>
        <v>65.914104477611943</v>
      </c>
      <c r="Q1387" t="s">
        <v>8323</v>
      </c>
      <c r="R1387" t="s">
        <v>8324</v>
      </c>
      <c r="S1387" s="12">
        <f t="shared" si="86"/>
        <v>42433.688900462963</v>
      </c>
      <c r="T1387" s="14">
        <v>42433</v>
      </c>
      <c r="U1387" s="12">
        <f t="shared" si="87"/>
        <v>42489.174305555549</v>
      </c>
    </row>
    <row r="1388" spans="1:21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4">
        <v>42184</v>
      </c>
      <c r="U1388" s="12">
        <f t="shared" si="87"/>
        <v>42214.313530092586</v>
      </c>
    </row>
    <row r="1389" spans="1:21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>
        <f t="shared" si="85"/>
        <v>70.064102564102569</v>
      </c>
      <c r="Q1389" t="s">
        <v>8323</v>
      </c>
      <c r="R1389" t="s">
        <v>8324</v>
      </c>
      <c r="S1389" s="12">
        <f t="shared" si="86"/>
        <v>42126.92123842593</v>
      </c>
      <c r="T1389" s="14">
        <v>42126</v>
      </c>
      <c r="U1389" s="12">
        <f t="shared" si="87"/>
        <v>42157.854166666664</v>
      </c>
    </row>
    <row r="1390" spans="1:21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>
        <f t="shared" si="85"/>
        <v>60.181874999999998</v>
      </c>
      <c r="Q1390" t="s">
        <v>8323</v>
      </c>
      <c r="R1390" t="s">
        <v>8324</v>
      </c>
      <c r="S1390" s="12">
        <f t="shared" si="86"/>
        <v>42634.614780092597</v>
      </c>
      <c r="T1390" s="14">
        <v>42634</v>
      </c>
      <c r="U1390" s="12">
        <f t="shared" si="87"/>
        <v>42660.343055555553</v>
      </c>
    </row>
    <row r="1391" spans="1:21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>
        <f t="shared" si="85"/>
        <v>21.382352941176471</v>
      </c>
      <c r="Q1391" t="s">
        <v>8323</v>
      </c>
      <c r="R1391" t="s">
        <v>8324</v>
      </c>
      <c r="S1391" s="12">
        <f t="shared" si="86"/>
        <v>42565.480983796297</v>
      </c>
      <c r="T1391" s="14">
        <v>42565</v>
      </c>
      <c r="U1391" s="12">
        <f t="shared" si="87"/>
        <v>42595.147650462961</v>
      </c>
    </row>
    <row r="1392" spans="1:21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>
        <f t="shared" si="85"/>
        <v>160.78947368421052</v>
      </c>
      <c r="Q1392" t="s">
        <v>8323</v>
      </c>
      <c r="R1392" t="s">
        <v>8324</v>
      </c>
      <c r="S1392" s="12">
        <f t="shared" si="86"/>
        <v>42087.803310185183</v>
      </c>
      <c r="T1392" s="14">
        <v>42087</v>
      </c>
      <c r="U1392" s="12">
        <f t="shared" si="87"/>
        <v>42121.383333333331</v>
      </c>
    </row>
    <row r="1393" spans="1:21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>
        <f t="shared" si="85"/>
        <v>42.384615384615387</v>
      </c>
      <c r="Q1393" t="s">
        <v>8323</v>
      </c>
      <c r="R1393" t="s">
        <v>8324</v>
      </c>
      <c r="S1393" s="12">
        <f t="shared" si="86"/>
        <v>42193.650671296295</v>
      </c>
      <c r="T1393" s="14">
        <v>42193</v>
      </c>
      <c r="U1393" s="12">
        <f t="shared" si="87"/>
        <v>42237.874305555553</v>
      </c>
    </row>
    <row r="1394" spans="1:21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>
        <f t="shared" si="85"/>
        <v>27.317307692307693</v>
      </c>
      <c r="Q1394" t="s">
        <v>8323</v>
      </c>
      <c r="R1394" t="s">
        <v>8324</v>
      </c>
      <c r="S1394" s="12">
        <f t="shared" si="86"/>
        <v>42401.154930555553</v>
      </c>
      <c r="T1394" s="14">
        <v>42401</v>
      </c>
      <c r="U1394" s="12">
        <f t="shared" si="87"/>
        <v>42431.821597222217</v>
      </c>
    </row>
    <row r="1395" spans="1:2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>
        <f t="shared" si="85"/>
        <v>196.82692307692307</v>
      </c>
      <c r="Q1395" t="s">
        <v>8323</v>
      </c>
      <c r="R1395" t="s">
        <v>8324</v>
      </c>
      <c r="S1395" s="12">
        <f t="shared" si="86"/>
        <v>42553.681979166664</v>
      </c>
      <c r="T1395" s="14">
        <v>42553</v>
      </c>
      <c r="U1395" s="12">
        <f t="shared" si="87"/>
        <v>42583.348645833328</v>
      </c>
    </row>
    <row r="1396" spans="1:21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>
        <f t="shared" si="85"/>
        <v>53.882352941176471</v>
      </c>
      <c r="Q1396" t="s">
        <v>8323</v>
      </c>
      <c r="R1396" t="s">
        <v>8324</v>
      </c>
      <c r="S1396" s="12">
        <f t="shared" si="86"/>
        <v>42752.144976851851</v>
      </c>
      <c r="T1396" s="14">
        <v>42752</v>
      </c>
      <c r="U1396" s="12">
        <f t="shared" si="87"/>
        <v>42794.791666666664</v>
      </c>
    </row>
    <row r="1397" spans="1:2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>
        <f t="shared" si="85"/>
        <v>47.756097560975611</v>
      </c>
      <c r="Q1397" t="s">
        <v>8323</v>
      </c>
      <c r="R1397" t="s">
        <v>8324</v>
      </c>
      <c r="S1397" s="12">
        <f t="shared" si="86"/>
        <v>42719.90834490741</v>
      </c>
      <c r="T1397" s="14">
        <v>42719</v>
      </c>
      <c r="U1397" s="12">
        <f t="shared" si="87"/>
        <v>42749.575011574074</v>
      </c>
    </row>
    <row r="1398" spans="1:21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>
        <f t="shared" si="85"/>
        <v>88.191780821917803</v>
      </c>
      <c r="Q1398" t="s">
        <v>8323</v>
      </c>
      <c r="R1398" t="s">
        <v>8324</v>
      </c>
      <c r="S1398" s="12">
        <f t="shared" si="86"/>
        <v>42018.99863425926</v>
      </c>
      <c r="T1398" s="14">
        <v>42018</v>
      </c>
      <c r="U1398" s="12">
        <f t="shared" si="87"/>
        <v>42048.665300925924</v>
      </c>
    </row>
    <row r="1399" spans="1:21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>
        <f t="shared" si="85"/>
        <v>72.056962025316452</v>
      </c>
      <c r="Q1399" t="s">
        <v>8323</v>
      </c>
      <c r="R1399" t="s">
        <v>8324</v>
      </c>
      <c r="S1399" s="12">
        <f t="shared" si="86"/>
        <v>42640.917939814812</v>
      </c>
      <c r="T1399" s="14">
        <v>42640</v>
      </c>
      <c r="U1399" s="12">
        <f t="shared" si="87"/>
        <v>42670.554861111108</v>
      </c>
    </row>
    <row r="1400" spans="1:21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>
        <f t="shared" si="85"/>
        <v>74.246153846153845</v>
      </c>
      <c r="Q1400" t="s">
        <v>8323</v>
      </c>
      <c r="R1400" t="s">
        <v>8324</v>
      </c>
      <c r="S1400" s="12">
        <f t="shared" si="86"/>
        <v>42526.874236111107</v>
      </c>
      <c r="T1400" s="14">
        <v>42526</v>
      </c>
      <c r="U1400" s="12">
        <f t="shared" si="87"/>
        <v>42556.540902777771</v>
      </c>
    </row>
    <row r="1401" spans="1:21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>
        <f t="shared" si="85"/>
        <v>61.701086956521742</v>
      </c>
      <c r="Q1401" t="s">
        <v>8323</v>
      </c>
      <c r="R1401" t="s">
        <v>8324</v>
      </c>
      <c r="S1401" s="12">
        <f t="shared" si="86"/>
        <v>41889.004317129627</v>
      </c>
      <c r="T1401" s="14">
        <v>41889</v>
      </c>
      <c r="U1401" s="12">
        <f t="shared" si="87"/>
        <v>41918.670983796292</v>
      </c>
    </row>
    <row r="1402" spans="1:21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>
        <f t="shared" si="85"/>
        <v>17.235294117647058</v>
      </c>
      <c r="Q1402" t="s">
        <v>8323</v>
      </c>
      <c r="R1402" t="s">
        <v>8324</v>
      </c>
      <c r="S1402" s="12">
        <f t="shared" si="86"/>
        <v>42498.341122685189</v>
      </c>
      <c r="T1402" s="14">
        <v>42498</v>
      </c>
      <c r="U1402" s="12">
        <f t="shared" si="87"/>
        <v>42532.895833333336</v>
      </c>
    </row>
    <row r="1403" spans="1:21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>
        <f t="shared" si="85"/>
        <v>51.720833333333331</v>
      </c>
      <c r="Q1403" t="s">
        <v>8323</v>
      </c>
      <c r="R1403" t="s">
        <v>8324</v>
      </c>
      <c r="S1403" s="12">
        <f t="shared" si="86"/>
        <v>41399.99622685185</v>
      </c>
      <c r="T1403" s="14">
        <v>41399</v>
      </c>
      <c r="U1403" s="12">
        <f t="shared" si="87"/>
        <v>41420.662893518514</v>
      </c>
    </row>
    <row r="1404" spans="1:21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>
        <f t="shared" si="85"/>
        <v>24.150442477876105</v>
      </c>
      <c r="Q1404" t="s">
        <v>8323</v>
      </c>
      <c r="R1404" t="s">
        <v>8324</v>
      </c>
      <c r="S1404" s="12">
        <f t="shared" si="86"/>
        <v>42065.053368055553</v>
      </c>
      <c r="T1404" s="14">
        <v>42065</v>
      </c>
      <c r="U1404" s="12">
        <f t="shared" si="87"/>
        <v>42124.67836805556</v>
      </c>
    </row>
    <row r="1405" spans="1:21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>
        <f t="shared" si="85"/>
        <v>62.166666666666664</v>
      </c>
      <c r="Q1405" t="s">
        <v>8323</v>
      </c>
      <c r="R1405" t="s">
        <v>8324</v>
      </c>
      <c r="S1405" s="12">
        <f t="shared" si="86"/>
        <v>41451.062905092593</v>
      </c>
      <c r="T1405" s="14">
        <v>41451</v>
      </c>
      <c r="U1405" s="12">
        <f t="shared" si="87"/>
        <v>41480.729571759257</v>
      </c>
    </row>
    <row r="1406" spans="1:21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4">
        <v>42032</v>
      </c>
      <c r="U1406" s="12">
        <f t="shared" si="87"/>
        <v>42057.17690972222</v>
      </c>
    </row>
    <row r="1407" spans="1:21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>
        <f t="shared" si="85"/>
        <v>6.1764705882352944</v>
      </c>
      <c r="Q1407" t="s">
        <v>8320</v>
      </c>
      <c r="R1407" t="s">
        <v>8339</v>
      </c>
      <c r="S1407" s="12">
        <f t="shared" si="86"/>
        <v>41941.680567129632</v>
      </c>
      <c r="T1407" s="14">
        <v>41941</v>
      </c>
      <c r="U1407" s="12">
        <f t="shared" si="87"/>
        <v>41971.38890046296</v>
      </c>
    </row>
    <row r="1408" spans="1:2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4">
        <v>42297</v>
      </c>
      <c r="U1408" s="12">
        <f t="shared" si="87"/>
        <v>42350.083333333336</v>
      </c>
    </row>
    <row r="1409" spans="1:21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4">
        <v>41838</v>
      </c>
      <c r="U1409" s="12">
        <f t="shared" si="87"/>
        <v>41863.20344907407</v>
      </c>
    </row>
    <row r="1410" spans="1:21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4">
        <v>42291</v>
      </c>
      <c r="U1410" s="12">
        <f t="shared" si="87"/>
        <v>42321.580509259256</v>
      </c>
    </row>
    <row r="1411" spans="1:21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>
        <f t="shared" ref="P1411:P1474" si="89">IF(L1411,E1411/L1411,0)</f>
        <v>0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4">
        <v>41945</v>
      </c>
      <c r="U1411" s="12">
        <f t="shared" ref="U1411:U1474" si="91">(((I1411/60)/60)/24)+DATE(1970,1,1)+(-8/24)</f>
        <v>42004.841840277775</v>
      </c>
    </row>
    <row r="1412" spans="1:21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4">
        <v>42479</v>
      </c>
      <c r="U1412" s="12">
        <f t="shared" si="91"/>
        <v>42523.985185185178</v>
      </c>
    </row>
    <row r="1413" spans="1:21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>
        <f t="shared" si="89"/>
        <v>2.3333333333333335</v>
      </c>
      <c r="Q1413" t="s">
        <v>8320</v>
      </c>
      <c r="R1413" t="s">
        <v>8339</v>
      </c>
      <c r="S1413" s="12">
        <f t="shared" si="90"/>
        <v>42013.059027777781</v>
      </c>
      <c r="T1413" s="14">
        <v>42013</v>
      </c>
      <c r="U1413" s="12">
        <f t="shared" si="91"/>
        <v>42040.725694444445</v>
      </c>
    </row>
    <row r="1414" spans="1:21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>
        <f t="shared" si="89"/>
        <v>24.615384615384617</v>
      </c>
      <c r="Q1414" t="s">
        <v>8320</v>
      </c>
      <c r="R1414" t="s">
        <v>8339</v>
      </c>
      <c r="S1414" s="12">
        <f t="shared" si="90"/>
        <v>41947.063645833332</v>
      </c>
      <c r="T1414" s="14">
        <v>41947</v>
      </c>
      <c r="U1414" s="12">
        <f t="shared" si="91"/>
        <v>41976.730312499996</v>
      </c>
    </row>
    <row r="1415" spans="1:21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4">
        <v>42360</v>
      </c>
      <c r="U1415" s="12">
        <f t="shared" si="91"/>
        <v>42420.103819444441</v>
      </c>
    </row>
    <row r="1416" spans="1:21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4">
        <v>42708</v>
      </c>
      <c r="U1416" s="12">
        <f t="shared" si="91"/>
        <v>42737.919756944444</v>
      </c>
    </row>
    <row r="1417" spans="1:21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>
        <f t="shared" si="89"/>
        <v>88.888888888888886</v>
      </c>
      <c r="Q1417" t="s">
        <v>8320</v>
      </c>
      <c r="R1417" t="s">
        <v>8339</v>
      </c>
      <c r="S1417" s="12">
        <f t="shared" si="90"/>
        <v>42192.675821759258</v>
      </c>
      <c r="T1417" s="14">
        <v>42192</v>
      </c>
      <c r="U1417" s="12">
        <f t="shared" si="91"/>
        <v>42232.342488425922</v>
      </c>
    </row>
    <row r="1418" spans="1:21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2">
        <f t="shared" si="90"/>
        <v>42299.926145833335</v>
      </c>
      <c r="T1418" s="14">
        <v>42299</v>
      </c>
      <c r="U1418" s="12">
        <f t="shared" si="91"/>
        <v>42329.634479166663</v>
      </c>
    </row>
    <row r="1419" spans="1:21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4">
        <v>42232</v>
      </c>
      <c r="U1419" s="12">
        <f t="shared" si="91"/>
        <v>42262.132638888892</v>
      </c>
    </row>
    <row r="1420" spans="1:21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4">
        <v>42395</v>
      </c>
      <c r="U1420" s="12">
        <f t="shared" si="91"/>
        <v>42425.123078703698</v>
      </c>
    </row>
    <row r="1421" spans="1:21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4">
        <v>42622</v>
      </c>
      <c r="U1421" s="12">
        <f t="shared" si="91"/>
        <v>42652.12290509259</v>
      </c>
    </row>
    <row r="1422" spans="1:2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4">
        <v>42524</v>
      </c>
      <c r="U1422" s="12">
        <f t="shared" si="91"/>
        <v>42549.334328703706</v>
      </c>
    </row>
    <row r="1423" spans="1:21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4">
        <v>42013</v>
      </c>
      <c r="U1423" s="12">
        <f t="shared" si="91"/>
        <v>42043.582280092589</v>
      </c>
    </row>
    <row r="1424" spans="1:21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4">
        <v>42604</v>
      </c>
      <c r="U1424" s="12">
        <f t="shared" si="91"/>
        <v>42633.906296296293</v>
      </c>
    </row>
    <row r="1425" spans="1:21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4">
        <v>42340</v>
      </c>
      <c r="U1425" s="12">
        <f t="shared" si="91"/>
        <v>42370.026979166665</v>
      </c>
    </row>
    <row r="1426" spans="1:21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>
        <f t="shared" si="89"/>
        <v>109.07142857142857</v>
      </c>
      <c r="Q1426" t="s">
        <v>8320</v>
      </c>
      <c r="R1426" t="s">
        <v>8339</v>
      </c>
      <c r="S1426" s="12">
        <f t="shared" si="90"/>
        <v>42676.717615740738</v>
      </c>
      <c r="T1426" s="14">
        <v>42676</v>
      </c>
      <c r="U1426" s="12">
        <f t="shared" si="91"/>
        <v>42689.425949074073</v>
      </c>
    </row>
    <row r="1427" spans="1:21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2">
        <f t="shared" si="90"/>
        <v>42093.131469907406</v>
      </c>
      <c r="T1427" s="14">
        <v>42093</v>
      </c>
      <c r="U1427" s="12">
        <f t="shared" si="91"/>
        <v>42122.798136574071</v>
      </c>
    </row>
    <row r="1428" spans="1:21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2">
        <f t="shared" si="90"/>
        <v>42180.390277777777</v>
      </c>
      <c r="T1428" s="14">
        <v>42180</v>
      </c>
      <c r="U1428" s="12">
        <f t="shared" si="91"/>
        <v>42240.056944444441</v>
      </c>
    </row>
    <row r="1429" spans="1:21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4">
        <v>42601</v>
      </c>
      <c r="U1429" s="12">
        <f t="shared" si="91"/>
        <v>42631.518344907403</v>
      </c>
    </row>
    <row r="1430" spans="1:21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4">
        <v>42432</v>
      </c>
      <c r="U1430" s="12">
        <f t="shared" si="91"/>
        <v>42462.004826388882</v>
      </c>
    </row>
    <row r="1431" spans="1:21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2">
        <f t="shared" si="90"/>
        <v>42074.060671296291</v>
      </c>
      <c r="T1431" s="14">
        <v>42074</v>
      </c>
      <c r="U1431" s="12">
        <f t="shared" si="91"/>
        <v>42103.727337962955</v>
      </c>
    </row>
    <row r="1432" spans="1:21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4">
        <v>41961</v>
      </c>
      <c r="U1432" s="12">
        <f t="shared" si="91"/>
        <v>41992.480185185181</v>
      </c>
    </row>
    <row r="1433" spans="1:21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>
        <f t="shared" si="89"/>
        <v>115.55319148936171</v>
      </c>
      <c r="Q1433" t="s">
        <v>8320</v>
      </c>
      <c r="R1433" t="s">
        <v>8339</v>
      </c>
      <c r="S1433" s="12">
        <f t="shared" si="90"/>
        <v>42304.210833333331</v>
      </c>
      <c r="T1433" s="14">
        <v>42304</v>
      </c>
      <c r="U1433" s="12">
        <f t="shared" si="91"/>
        <v>42333.919166666667</v>
      </c>
    </row>
    <row r="1434" spans="1:21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2">
        <f t="shared" si="90"/>
        <v>42175.780416666668</v>
      </c>
      <c r="T1434" s="14">
        <v>42175</v>
      </c>
      <c r="U1434" s="12">
        <f t="shared" si="91"/>
        <v>42205.447083333333</v>
      </c>
    </row>
    <row r="1435" spans="1:21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4">
        <v>42673</v>
      </c>
      <c r="U1435" s="12">
        <f t="shared" si="91"/>
        <v>42714.124999999993</v>
      </c>
    </row>
    <row r="1436" spans="1:21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>
        <f t="shared" si="89"/>
        <v>744.5454545454545</v>
      </c>
      <c r="Q1436" t="s">
        <v>8320</v>
      </c>
      <c r="R1436" t="s">
        <v>8339</v>
      </c>
      <c r="S1436" s="12">
        <f t="shared" si="90"/>
        <v>42142.767106481479</v>
      </c>
      <c r="T1436" s="14">
        <v>42142</v>
      </c>
      <c r="U1436" s="12">
        <f t="shared" si="91"/>
        <v>42163.291666666664</v>
      </c>
    </row>
    <row r="1437" spans="1:21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4">
        <v>42258</v>
      </c>
      <c r="U1437" s="12">
        <f t="shared" si="91"/>
        <v>42288.44699074074</v>
      </c>
    </row>
    <row r="1438" spans="1:21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4">
        <v>42391</v>
      </c>
      <c r="U1438" s="12">
        <f t="shared" si="91"/>
        <v>42421.016863425924</v>
      </c>
    </row>
    <row r="1439" spans="1:21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>
        <f t="shared" si="89"/>
        <v>36.68181818181818</v>
      </c>
      <c r="Q1439" t="s">
        <v>8320</v>
      </c>
      <c r="R1439" t="s">
        <v>8339</v>
      </c>
      <c r="S1439" s="12">
        <f t="shared" si="90"/>
        <v>41796.531701388885</v>
      </c>
      <c r="T1439" s="14">
        <v>41796</v>
      </c>
      <c r="U1439" s="12">
        <f t="shared" si="91"/>
        <v>41832.874305555553</v>
      </c>
    </row>
    <row r="1440" spans="1:21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4">
        <v>42457</v>
      </c>
      <c r="U1440" s="12">
        <f t="shared" si="91"/>
        <v>42487.246527777774</v>
      </c>
    </row>
    <row r="1441" spans="1:21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4">
        <v>42040</v>
      </c>
      <c r="U1441" s="12">
        <f t="shared" si="91"/>
        <v>42070.496539351843</v>
      </c>
    </row>
    <row r="1442" spans="1:21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4">
        <v>42486</v>
      </c>
      <c r="U1442" s="12">
        <f t="shared" si="91"/>
        <v>42516.415081018517</v>
      </c>
    </row>
    <row r="1443" spans="1:21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>
        <f t="shared" si="89"/>
        <v>673.33333333333337</v>
      </c>
      <c r="Q1443" t="s">
        <v>8320</v>
      </c>
      <c r="R1443" t="s">
        <v>8339</v>
      </c>
      <c r="S1443" s="12">
        <f t="shared" si="90"/>
        <v>42198.765844907408</v>
      </c>
      <c r="T1443" s="14">
        <v>42198</v>
      </c>
      <c r="U1443" s="12">
        <f t="shared" si="91"/>
        <v>42258.432511574072</v>
      </c>
    </row>
    <row r="1444" spans="1:21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2">
        <f t="shared" si="90"/>
        <v>42485.64534722222</v>
      </c>
      <c r="T1444" s="14">
        <v>42485</v>
      </c>
      <c r="U1444" s="12">
        <f t="shared" si="91"/>
        <v>42515.312013888884</v>
      </c>
    </row>
    <row r="1445" spans="1:21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2">
        <f t="shared" si="90"/>
        <v>42707.926030092596</v>
      </c>
      <c r="T1445" s="14">
        <v>42707</v>
      </c>
      <c r="U1445" s="12">
        <f t="shared" si="91"/>
        <v>42737.59269675926</v>
      </c>
    </row>
    <row r="1446" spans="1:21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2">
        <f t="shared" si="90"/>
        <v>42199.873402777783</v>
      </c>
      <c r="T1446" s="14">
        <v>42199</v>
      </c>
      <c r="U1446" s="12">
        <f t="shared" si="91"/>
        <v>42259.540069444447</v>
      </c>
    </row>
    <row r="1447" spans="1:21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2">
        <f t="shared" si="90"/>
        <v>42139.542303240742</v>
      </c>
      <c r="T1447" s="14">
        <v>42139</v>
      </c>
      <c r="U1447" s="12">
        <f t="shared" si="91"/>
        <v>42169.208969907406</v>
      </c>
    </row>
    <row r="1448" spans="1:21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2">
        <f t="shared" si="90"/>
        <v>42461.447662037041</v>
      </c>
      <c r="T1448" s="14">
        <v>42461</v>
      </c>
      <c r="U1448" s="12">
        <f t="shared" si="91"/>
        <v>42481.114328703705</v>
      </c>
    </row>
    <row r="1449" spans="1:21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4">
        <v>42529</v>
      </c>
      <c r="U1449" s="12">
        <f t="shared" si="91"/>
        <v>42559.39738425926</v>
      </c>
    </row>
    <row r="1450" spans="1:21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2">
        <f t="shared" si="90"/>
        <v>42115.936550925922</v>
      </c>
      <c r="T1450" s="14">
        <v>42115</v>
      </c>
      <c r="U1450" s="12">
        <f t="shared" si="91"/>
        <v>42145.892361111109</v>
      </c>
    </row>
    <row r="1451" spans="1:21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2">
        <f t="shared" si="90"/>
        <v>42086.811400462961</v>
      </c>
      <c r="T1451" s="14">
        <v>42086</v>
      </c>
      <c r="U1451" s="12">
        <f t="shared" si="91"/>
        <v>42134.478067129625</v>
      </c>
    </row>
    <row r="1452" spans="1:21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4">
        <v>42390</v>
      </c>
      <c r="U1452" s="12">
        <f t="shared" si="91"/>
        <v>42419.837928240733</v>
      </c>
    </row>
    <row r="1453" spans="1:21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4">
        <v>41931</v>
      </c>
      <c r="U1453" s="12">
        <f t="shared" si="91"/>
        <v>41961.667349537034</v>
      </c>
    </row>
    <row r="1454" spans="1:21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2">
        <f t="shared" si="90"/>
        <v>41818.703275462962</v>
      </c>
      <c r="T1454" s="14">
        <v>41818</v>
      </c>
      <c r="U1454" s="12">
        <f t="shared" si="91"/>
        <v>41848.369942129626</v>
      </c>
    </row>
    <row r="1455" spans="1:21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2">
        <f t="shared" si="90"/>
        <v>42795.696145833332</v>
      </c>
      <c r="T1455" s="14">
        <v>42795</v>
      </c>
      <c r="U1455" s="12">
        <f t="shared" si="91"/>
        <v>42840.321145833332</v>
      </c>
    </row>
    <row r="1456" spans="1:21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4">
        <v>42463</v>
      </c>
      <c r="U1456" s="12">
        <f t="shared" si="91"/>
        <v>42484.582638888889</v>
      </c>
    </row>
    <row r="1457" spans="1:21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4">
        <v>41832</v>
      </c>
      <c r="U1457" s="12">
        <f t="shared" si="91"/>
        <v>41887.235416666663</v>
      </c>
    </row>
    <row r="1458" spans="1:2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>
        <f t="shared" si="89"/>
        <v>48.333333333333336</v>
      </c>
      <c r="Q1458" t="s">
        <v>8320</v>
      </c>
      <c r="R1458" t="s">
        <v>8339</v>
      </c>
      <c r="S1458" s="12">
        <f t="shared" si="90"/>
        <v>42708.668576388889</v>
      </c>
      <c r="T1458" s="14">
        <v>42708</v>
      </c>
      <c r="U1458" s="12">
        <f t="shared" si="91"/>
        <v>42738.335243055553</v>
      </c>
    </row>
    <row r="1459" spans="1:21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2">
        <f t="shared" si="90"/>
        <v>42289.89634259259</v>
      </c>
      <c r="T1459" s="14">
        <v>42289</v>
      </c>
      <c r="U1459" s="12">
        <f t="shared" si="91"/>
        <v>42319.604675925926</v>
      </c>
    </row>
    <row r="1460" spans="1:21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2">
        <f t="shared" si="90"/>
        <v>41831.705555555556</v>
      </c>
      <c r="T1460" s="14">
        <v>41831</v>
      </c>
      <c r="U1460" s="12">
        <f t="shared" si="91"/>
        <v>41861.833333333328</v>
      </c>
    </row>
    <row r="1461" spans="1:21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2">
        <f t="shared" si="90"/>
        <v>42312.204814814817</v>
      </c>
      <c r="T1461" s="14">
        <v>42312</v>
      </c>
      <c r="U1461" s="12">
        <f t="shared" si="91"/>
        <v>42340.392361111109</v>
      </c>
    </row>
    <row r="1462" spans="1:21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2">
        <f t="shared" si="90"/>
        <v>41915.896967592591</v>
      </c>
      <c r="T1462" s="14">
        <v>41915</v>
      </c>
      <c r="U1462" s="12">
        <f t="shared" si="91"/>
        <v>41973.656249999993</v>
      </c>
    </row>
    <row r="1463" spans="1:21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>
        <f t="shared" si="89"/>
        <v>44.66673529411765</v>
      </c>
      <c r="Q1463" t="s">
        <v>8320</v>
      </c>
      <c r="R1463" t="s">
        <v>8340</v>
      </c>
      <c r="S1463" s="12">
        <f t="shared" si="90"/>
        <v>41899.645300925928</v>
      </c>
      <c r="T1463" s="14">
        <v>41899</v>
      </c>
      <c r="U1463" s="12">
        <f t="shared" si="91"/>
        <v>41932.666666666664</v>
      </c>
    </row>
    <row r="1464" spans="1:21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>
        <f t="shared" si="89"/>
        <v>28.937999999999999</v>
      </c>
      <c r="Q1464" t="s">
        <v>8320</v>
      </c>
      <c r="R1464" t="s">
        <v>8340</v>
      </c>
      <c r="S1464" s="12">
        <f t="shared" si="90"/>
        <v>41344.662858796299</v>
      </c>
      <c r="T1464" s="14">
        <v>41344</v>
      </c>
      <c r="U1464" s="12">
        <f t="shared" si="91"/>
        <v>41374.329525462963</v>
      </c>
    </row>
    <row r="1465" spans="1:21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4">
        <v>41326</v>
      </c>
      <c r="U1465" s="12">
        <f t="shared" si="91"/>
        <v>41371.536319444444</v>
      </c>
    </row>
    <row r="1466" spans="1:2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>
        <f t="shared" si="89"/>
        <v>34.871794871794869</v>
      </c>
      <c r="Q1466" t="s">
        <v>8320</v>
      </c>
      <c r="R1466" t="s">
        <v>8340</v>
      </c>
      <c r="S1466" s="12">
        <f t="shared" si="90"/>
        <v>41291.661550925928</v>
      </c>
      <c r="T1466" s="14">
        <v>41291</v>
      </c>
      <c r="U1466" s="12">
        <f t="shared" si="91"/>
        <v>41321.328217592592</v>
      </c>
    </row>
    <row r="1467" spans="1:21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>
        <f t="shared" si="89"/>
        <v>52.622732513451197</v>
      </c>
      <c r="Q1467" t="s">
        <v>8320</v>
      </c>
      <c r="R1467" t="s">
        <v>8340</v>
      </c>
      <c r="S1467" s="12">
        <f t="shared" si="90"/>
        <v>40959.734398148146</v>
      </c>
      <c r="T1467" s="14">
        <v>40959</v>
      </c>
      <c r="U1467" s="12">
        <f t="shared" si="91"/>
        <v>40989.791666666664</v>
      </c>
    </row>
    <row r="1468" spans="1:21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>
        <f t="shared" si="89"/>
        <v>69.598266129032254</v>
      </c>
      <c r="Q1468" t="s">
        <v>8320</v>
      </c>
      <c r="R1468" t="s">
        <v>8340</v>
      </c>
      <c r="S1468" s="12">
        <f t="shared" si="90"/>
        <v>42340.172060185185</v>
      </c>
      <c r="T1468" s="14">
        <v>42340</v>
      </c>
      <c r="U1468" s="12">
        <f t="shared" si="91"/>
        <v>42380.874999999993</v>
      </c>
    </row>
    <row r="1469" spans="1:21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4">
        <v>40933</v>
      </c>
      <c r="U1469" s="12">
        <f t="shared" si="91"/>
        <v>40993.42690972222</v>
      </c>
    </row>
    <row r="1470" spans="1:21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>
        <f t="shared" si="89"/>
        <v>33.191126279863482</v>
      </c>
      <c r="Q1470" t="s">
        <v>8320</v>
      </c>
      <c r="R1470" t="s">
        <v>8340</v>
      </c>
      <c r="S1470" s="12">
        <f t="shared" si="90"/>
        <v>40646.014456018522</v>
      </c>
      <c r="T1470" s="14">
        <v>40646</v>
      </c>
      <c r="U1470" s="12">
        <f t="shared" si="91"/>
        <v>40705.681122685186</v>
      </c>
    </row>
    <row r="1471" spans="1:21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>
        <f t="shared" si="89"/>
        <v>149.46417445482865</v>
      </c>
      <c r="Q1471" t="s">
        <v>8320</v>
      </c>
      <c r="R1471" t="s">
        <v>8340</v>
      </c>
      <c r="S1471" s="12">
        <f t="shared" si="90"/>
        <v>41290.598483796297</v>
      </c>
      <c r="T1471" s="14">
        <v>41290</v>
      </c>
      <c r="U1471" s="12">
        <f t="shared" si="91"/>
        <v>41320.265150462961</v>
      </c>
    </row>
    <row r="1472" spans="1:21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>
        <f t="shared" si="89"/>
        <v>23.172839506172838</v>
      </c>
      <c r="Q1472" t="s">
        <v>8320</v>
      </c>
      <c r="R1472" t="s">
        <v>8340</v>
      </c>
      <c r="S1472" s="12">
        <f t="shared" si="90"/>
        <v>41250.827118055553</v>
      </c>
      <c r="T1472" s="14">
        <v>41250</v>
      </c>
      <c r="U1472" s="12">
        <f t="shared" si="91"/>
        <v>41271.493784722217</v>
      </c>
    </row>
    <row r="1473" spans="1:21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>
        <f t="shared" si="89"/>
        <v>96.877551020408163</v>
      </c>
      <c r="Q1473" t="s">
        <v>8320</v>
      </c>
      <c r="R1473" t="s">
        <v>8340</v>
      </c>
      <c r="S1473" s="12">
        <f t="shared" si="90"/>
        <v>42073.957569444443</v>
      </c>
      <c r="T1473" s="14">
        <v>42073</v>
      </c>
      <c r="U1473" s="12">
        <f t="shared" si="91"/>
        <v>42103.624236111107</v>
      </c>
    </row>
    <row r="1474" spans="1:21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>
        <f t="shared" si="89"/>
        <v>103.20238095238095</v>
      </c>
      <c r="Q1474" t="s">
        <v>8320</v>
      </c>
      <c r="R1474" t="s">
        <v>8340</v>
      </c>
      <c r="S1474" s="12">
        <f t="shared" si="90"/>
        <v>41533.542858796296</v>
      </c>
      <c r="T1474" s="14">
        <v>41533</v>
      </c>
      <c r="U1474" s="12">
        <f t="shared" si="91"/>
        <v>41563.20952546296</v>
      </c>
    </row>
    <row r="1475" spans="1:2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>
        <f t="shared" ref="P1475:P1538" si="93">IF(L1475,E1475/L1475,0)</f>
        <v>38.462553191489363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4">
        <v>40939</v>
      </c>
      <c r="U1475" s="12">
        <f t="shared" ref="U1475:U1538" si="95">(((I1475/60)/60)/24)+DATE(1970,1,1)+(-8/24)</f>
        <v>40969.646284722221</v>
      </c>
    </row>
    <row r="1476" spans="1:21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>
        <f t="shared" si="93"/>
        <v>44.315789473684212</v>
      </c>
      <c r="Q1476" t="s">
        <v>8320</v>
      </c>
      <c r="R1476" t="s">
        <v>8340</v>
      </c>
      <c r="S1476" s="12">
        <f t="shared" si="94"/>
        <v>41500.727916666663</v>
      </c>
      <c r="T1476" s="14">
        <v>41500</v>
      </c>
      <c r="U1476" s="12">
        <f t="shared" si="95"/>
        <v>41530.394583333327</v>
      </c>
    </row>
    <row r="1477" spans="1:21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>
        <f t="shared" si="93"/>
        <v>64.173356009070289</v>
      </c>
      <c r="Q1477" t="s">
        <v>8320</v>
      </c>
      <c r="R1477" t="s">
        <v>8340</v>
      </c>
      <c r="S1477" s="12">
        <f t="shared" si="94"/>
        <v>41960.722951388889</v>
      </c>
      <c r="T1477" s="14">
        <v>41960</v>
      </c>
      <c r="U1477" s="12">
        <f t="shared" si="95"/>
        <v>41992.874305555553</v>
      </c>
    </row>
    <row r="1478" spans="1:21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>
        <f t="shared" si="93"/>
        <v>43.333275109170302</v>
      </c>
      <c r="Q1478" t="s">
        <v>8320</v>
      </c>
      <c r="R1478" t="s">
        <v>8340</v>
      </c>
      <c r="S1478" s="12">
        <f t="shared" si="94"/>
        <v>40766.041921296295</v>
      </c>
      <c r="T1478" s="14">
        <v>40766</v>
      </c>
      <c r="U1478" s="12">
        <f t="shared" si="95"/>
        <v>40795.708587962959</v>
      </c>
    </row>
    <row r="1479" spans="1:21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>
        <f t="shared" si="93"/>
        <v>90.495934959349597</v>
      </c>
      <c r="Q1479" t="s">
        <v>8320</v>
      </c>
      <c r="R1479" t="s">
        <v>8340</v>
      </c>
      <c r="S1479" s="12">
        <f t="shared" si="94"/>
        <v>40840.615787037037</v>
      </c>
      <c r="T1479" s="14">
        <v>40840</v>
      </c>
      <c r="U1479" s="12">
        <f t="shared" si="95"/>
        <v>40899.791666666664</v>
      </c>
    </row>
    <row r="1480" spans="1:21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>
        <f t="shared" si="93"/>
        <v>29.187190495010373</v>
      </c>
      <c r="Q1480" t="s">
        <v>8320</v>
      </c>
      <c r="R1480" t="s">
        <v>8340</v>
      </c>
      <c r="S1480" s="12">
        <f t="shared" si="94"/>
        <v>41394.871678240743</v>
      </c>
      <c r="T1480" s="14">
        <v>41394</v>
      </c>
      <c r="U1480" s="12">
        <f t="shared" si="95"/>
        <v>41408.538344907407</v>
      </c>
    </row>
    <row r="1481" spans="1:21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>
        <f t="shared" si="93"/>
        <v>30.95774647887324</v>
      </c>
      <c r="Q1481" t="s">
        <v>8320</v>
      </c>
      <c r="R1481" t="s">
        <v>8340</v>
      </c>
      <c r="S1481" s="12">
        <f t="shared" si="94"/>
        <v>41754.745243055557</v>
      </c>
      <c r="T1481" s="14">
        <v>41754</v>
      </c>
      <c r="U1481" s="12">
        <f t="shared" si="95"/>
        <v>41768.832638888889</v>
      </c>
    </row>
    <row r="1482" spans="1:21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>
        <f t="shared" si="93"/>
        <v>92.157795275590544</v>
      </c>
      <c r="Q1482" t="s">
        <v>8320</v>
      </c>
      <c r="R1482" t="s">
        <v>8340</v>
      </c>
      <c r="S1482" s="12">
        <f t="shared" si="94"/>
        <v>41464.934016203704</v>
      </c>
      <c r="T1482" s="14">
        <v>41464</v>
      </c>
      <c r="U1482" s="12">
        <f t="shared" si="95"/>
        <v>41481.375</v>
      </c>
    </row>
    <row r="1483" spans="1:21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4">
        <v>41550</v>
      </c>
      <c r="U1483" s="12">
        <f t="shared" si="95"/>
        <v>41580.589641203704</v>
      </c>
    </row>
    <row r="1484" spans="1:21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4">
        <v>41136</v>
      </c>
      <c r="U1484" s="12">
        <f t="shared" si="95"/>
        <v>41158.993749999994</v>
      </c>
    </row>
    <row r="1485" spans="1:21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4">
        <v>42548</v>
      </c>
      <c r="U1485" s="12">
        <f t="shared" si="95"/>
        <v>42572.859664351847</v>
      </c>
    </row>
    <row r="1486" spans="1:2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2">
        <f t="shared" si="94"/>
        <v>41053.200960648144</v>
      </c>
      <c r="T1486" s="14">
        <v>41053</v>
      </c>
      <c r="U1486" s="12">
        <f t="shared" si="95"/>
        <v>41111.285416666666</v>
      </c>
    </row>
    <row r="1487" spans="1:21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4">
        <v>42130</v>
      </c>
      <c r="U1487" s="12">
        <f t="shared" si="95"/>
        <v>42175.462650462963</v>
      </c>
    </row>
    <row r="1488" spans="1:21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4">
        <v>42032</v>
      </c>
      <c r="U1488" s="12">
        <f t="shared" si="95"/>
        <v>42061.835196759253</v>
      </c>
    </row>
    <row r="1489" spans="1:21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2">
        <f t="shared" si="94"/>
        <v>42554.917488425926</v>
      </c>
      <c r="T1489" s="14">
        <v>42554</v>
      </c>
      <c r="U1489" s="12">
        <f t="shared" si="95"/>
        <v>42584.584155092591</v>
      </c>
    </row>
    <row r="1490" spans="1:21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4">
        <v>41614</v>
      </c>
      <c r="U1490" s="12">
        <f t="shared" si="95"/>
        <v>41644.229861111111</v>
      </c>
    </row>
    <row r="1491" spans="1:21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2">
        <f t="shared" si="94"/>
        <v>41198.611712962964</v>
      </c>
      <c r="T1491" s="14">
        <v>41198</v>
      </c>
      <c r="U1491" s="12">
        <f t="shared" si="95"/>
        <v>41228.320046296292</v>
      </c>
    </row>
    <row r="1492" spans="1:21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>
        <f t="shared" si="93"/>
        <v>47.10526315789474</v>
      </c>
      <c r="Q1492" t="s">
        <v>8320</v>
      </c>
      <c r="R1492" t="s">
        <v>8322</v>
      </c>
      <c r="S1492" s="12">
        <f t="shared" si="94"/>
        <v>41520.561041666668</v>
      </c>
      <c r="T1492" s="14">
        <v>41520</v>
      </c>
      <c r="U1492" s="12">
        <f t="shared" si="95"/>
        <v>41549.227708333332</v>
      </c>
    </row>
    <row r="1493" spans="1:21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4">
        <v>41991</v>
      </c>
      <c r="U1493" s="12">
        <f t="shared" si="95"/>
        <v>42050.318055555552</v>
      </c>
    </row>
    <row r="1494" spans="1:21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4">
        <v>40682</v>
      </c>
      <c r="U1494" s="12">
        <f t="shared" si="95"/>
        <v>40712.551458333335</v>
      </c>
    </row>
    <row r="1495" spans="1:21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2">
        <f t="shared" si="94"/>
        <v>41411.866608796299</v>
      </c>
      <c r="T1495" s="14">
        <v>41411</v>
      </c>
      <c r="U1495" s="12">
        <f t="shared" si="95"/>
        <v>41441.533275462964</v>
      </c>
    </row>
    <row r="1496" spans="1:21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>
        <f t="shared" si="93"/>
        <v>40.454545454545453</v>
      </c>
      <c r="Q1496" t="s">
        <v>8320</v>
      </c>
      <c r="R1496" t="s">
        <v>8322</v>
      </c>
      <c r="S1496" s="12">
        <f t="shared" si="94"/>
        <v>42067.722372685181</v>
      </c>
      <c r="T1496" s="14">
        <v>42067</v>
      </c>
      <c r="U1496" s="12">
        <f t="shared" si="95"/>
        <v>42097.318055555552</v>
      </c>
    </row>
    <row r="1497" spans="1:21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2">
        <f t="shared" si="94"/>
        <v>40752.789710648147</v>
      </c>
      <c r="T1497" s="14">
        <v>40752</v>
      </c>
      <c r="U1497" s="12">
        <f t="shared" si="95"/>
        <v>40782.456377314811</v>
      </c>
    </row>
    <row r="1498" spans="1:21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2">
        <f t="shared" si="94"/>
        <v>41838.475219907406</v>
      </c>
      <c r="T1498" s="14">
        <v>41838</v>
      </c>
      <c r="U1498" s="12">
        <f t="shared" si="95"/>
        <v>41898.141886574071</v>
      </c>
    </row>
    <row r="1499" spans="1:21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4">
        <v>41444</v>
      </c>
      <c r="U1499" s="12">
        <f t="shared" si="95"/>
        <v>41486.488194444442</v>
      </c>
    </row>
    <row r="1500" spans="1:21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4">
        <v>41840</v>
      </c>
      <c r="U1500" s="12">
        <f t="shared" si="95"/>
        <v>41885.650208333333</v>
      </c>
    </row>
    <row r="1501" spans="1:21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4">
        <v>42527</v>
      </c>
      <c r="U1501" s="12">
        <f t="shared" si="95"/>
        <v>42586.673993055556</v>
      </c>
    </row>
    <row r="1502" spans="1:21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>
        <f t="shared" si="93"/>
        <v>46.733333333333334</v>
      </c>
      <c r="Q1502" t="s">
        <v>8320</v>
      </c>
      <c r="R1502" t="s">
        <v>8322</v>
      </c>
      <c r="S1502" s="12">
        <f t="shared" si="94"/>
        <v>41365.904594907406</v>
      </c>
      <c r="T1502" s="14">
        <v>41365</v>
      </c>
      <c r="U1502" s="12">
        <f t="shared" si="95"/>
        <v>41395.57126157407</v>
      </c>
    </row>
    <row r="1503" spans="1:21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>
        <f t="shared" si="93"/>
        <v>97.731073446327684</v>
      </c>
      <c r="Q1503" t="s">
        <v>8336</v>
      </c>
      <c r="R1503" t="s">
        <v>8337</v>
      </c>
      <c r="S1503" s="12">
        <f t="shared" si="94"/>
        <v>42163.583599537036</v>
      </c>
      <c r="T1503" s="14">
        <v>42163</v>
      </c>
      <c r="U1503" s="12">
        <f t="shared" si="95"/>
        <v>42193.2502662037</v>
      </c>
    </row>
    <row r="1504" spans="1:21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>
        <f t="shared" si="93"/>
        <v>67.835866261398181</v>
      </c>
      <c r="Q1504" t="s">
        <v>8336</v>
      </c>
      <c r="R1504" t="s">
        <v>8337</v>
      </c>
      <c r="S1504" s="12">
        <f t="shared" si="94"/>
        <v>42426.542592592596</v>
      </c>
      <c r="T1504" s="14">
        <v>42426</v>
      </c>
      <c r="U1504" s="12">
        <f t="shared" si="95"/>
        <v>42454.583333333336</v>
      </c>
    </row>
    <row r="1505" spans="1:21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>
        <f t="shared" si="93"/>
        <v>56.98492957746479</v>
      </c>
      <c r="Q1505" t="s">
        <v>8336</v>
      </c>
      <c r="R1505" t="s">
        <v>8337</v>
      </c>
      <c r="S1505" s="12">
        <f t="shared" si="94"/>
        <v>42606.347233796296</v>
      </c>
      <c r="T1505" s="14">
        <v>42606</v>
      </c>
      <c r="U1505" s="12">
        <f t="shared" si="95"/>
        <v>42666.01390046296</v>
      </c>
    </row>
    <row r="1506" spans="1:21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>
        <f t="shared" si="93"/>
        <v>67.159851301115239</v>
      </c>
      <c r="Q1506" t="s">
        <v>8336</v>
      </c>
      <c r="R1506" t="s">
        <v>8337</v>
      </c>
      <c r="S1506" s="12">
        <f t="shared" si="94"/>
        <v>41772.657685185186</v>
      </c>
      <c r="T1506" s="14">
        <v>41772</v>
      </c>
      <c r="U1506" s="12">
        <f t="shared" si="95"/>
        <v>41800.022916666661</v>
      </c>
    </row>
    <row r="1507" spans="1:21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>
        <f t="shared" si="93"/>
        <v>48.037681159420288</v>
      </c>
      <c r="Q1507" t="s">
        <v>8336</v>
      </c>
      <c r="R1507" t="s">
        <v>8337</v>
      </c>
      <c r="S1507" s="12">
        <f t="shared" si="94"/>
        <v>42414.44332175926</v>
      </c>
      <c r="T1507" s="14">
        <v>42414</v>
      </c>
      <c r="U1507" s="12">
        <f t="shared" si="95"/>
        <v>42451.500694444439</v>
      </c>
    </row>
    <row r="1508" spans="1:21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>
        <f t="shared" si="93"/>
        <v>38.860465116279073</v>
      </c>
      <c r="Q1508" t="s">
        <v>8336</v>
      </c>
      <c r="R1508" t="s">
        <v>8337</v>
      </c>
      <c r="S1508" s="12">
        <f t="shared" si="94"/>
        <v>41814.785925925928</v>
      </c>
      <c r="T1508" s="14">
        <v>41814</v>
      </c>
      <c r="U1508" s="12">
        <f t="shared" si="95"/>
        <v>41844.452592592592</v>
      </c>
    </row>
    <row r="1509" spans="1:21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>
        <f t="shared" si="93"/>
        <v>78.181818181818187</v>
      </c>
      <c r="Q1509" t="s">
        <v>8336</v>
      </c>
      <c r="R1509" t="s">
        <v>8337</v>
      </c>
      <c r="S1509" s="12">
        <f t="shared" si="94"/>
        <v>40254.450335648151</v>
      </c>
      <c r="T1509" s="14">
        <v>40254</v>
      </c>
      <c r="U1509" s="12">
        <f t="shared" si="95"/>
        <v>40313.006944444445</v>
      </c>
    </row>
    <row r="1510" spans="1:21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>
        <f t="shared" si="93"/>
        <v>97.113744075829388</v>
      </c>
      <c r="Q1510" t="s">
        <v>8336</v>
      </c>
      <c r="R1510" t="s">
        <v>8337</v>
      </c>
      <c r="S1510" s="12">
        <f t="shared" si="94"/>
        <v>41786.614363425928</v>
      </c>
      <c r="T1510" s="14">
        <v>41786</v>
      </c>
      <c r="U1510" s="12">
        <f t="shared" si="95"/>
        <v>41817.281030092592</v>
      </c>
    </row>
    <row r="1511" spans="1:21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>
        <f t="shared" si="93"/>
        <v>110.39397959183674</v>
      </c>
      <c r="Q1511" t="s">
        <v>8336</v>
      </c>
      <c r="R1511" t="s">
        <v>8337</v>
      </c>
      <c r="S1511" s="12">
        <f t="shared" si="94"/>
        <v>42751.533391203702</v>
      </c>
      <c r="T1511" s="14">
        <v>42751</v>
      </c>
      <c r="U1511" s="12">
        <f t="shared" si="95"/>
        <v>42780.624305555553</v>
      </c>
    </row>
    <row r="1512" spans="1:21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>
        <f t="shared" si="93"/>
        <v>39.91506172839506</v>
      </c>
      <c r="Q1512" t="s">
        <v>8336</v>
      </c>
      <c r="R1512" t="s">
        <v>8337</v>
      </c>
      <c r="S1512" s="12">
        <f t="shared" si="94"/>
        <v>41809.385162037033</v>
      </c>
      <c r="T1512" s="14">
        <v>41809</v>
      </c>
      <c r="U1512" s="12">
        <f t="shared" si="95"/>
        <v>41839.051828703698</v>
      </c>
    </row>
    <row r="1513" spans="1:21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>
        <f t="shared" si="93"/>
        <v>75.975728155339809</v>
      </c>
      <c r="Q1513" t="s">
        <v>8336</v>
      </c>
      <c r="R1513" t="s">
        <v>8337</v>
      </c>
      <c r="S1513" s="12">
        <f t="shared" si="94"/>
        <v>42296.583379629628</v>
      </c>
      <c r="T1513" s="14">
        <v>42296</v>
      </c>
      <c r="U1513" s="12">
        <f t="shared" si="95"/>
        <v>42326.291712962957</v>
      </c>
    </row>
    <row r="1514" spans="1:21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>
        <f t="shared" si="93"/>
        <v>58.379104477611939</v>
      </c>
      <c r="Q1514" t="s">
        <v>8336</v>
      </c>
      <c r="R1514" t="s">
        <v>8337</v>
      </c>
      <c r="S1514" s="12">
        <f t="shared" si="94"/>
        <v>42741.684479166666</v>
      </c>
      <c r="T1514" s="14">
        <v>42741</v>
      </c>
      <c r="U1514" s="12">
        <f t="shared" si="95"/>
        <v>42771.351145833331</v>
      </c>
    </row>
    <row r="1515" spans="1:21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>
        <f t="shared" si="93"/>
        <v>55.82093023255814</v>
      </c>
      <c r="Q1515" t="s">
        <v>8336</v>
      </c>
      <c r="R1515" t="s">
        <v>8337</v>
      </c>
      <c r="S1515" s="12">
        <f t="shared" si="94"/>
        <v>41806.637337962966</v>
      </c>
      <c r="T1515" s="14">
        <v>41806</v>
      </c>
      <c r="U1515" s="12">
        <f t="shared" si="95"/>
        <v>41836.30400462963</v>
      </c>
    </row>
    <row r="1516" spans="1:21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>
        <f t="shared" si="93"/>
        <v>151.24431818181819</v>
      </c>
      <c r="Q1516" t="s">
        <v>8336</v>
      </c>
      <c r="R1516" t="s">
        <v>8337</v>
      </c>
      <c r="S1516" s="12">
        <f t="shared" si="94"/>
        <v>42234.597685185188</v>
      </c>
      <c r="T1516" s="14">
        <v>42234</v>
      </c>
      <c r="U1516" s="12">
        <f t="shared" si="95"/>
        <v>42274.264351851853</v>
      </c>
    </row>
    <row r="1517" spans="1:21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>
        <f t="shared" si="93"/>
        <v>849.67027027027029</v>
      </c>
      <c r="Q1517" t="s">
        <v>8336</v>
      </c>
      <c r="R1517" t="s">
        <v>8337</v>
      </c>
      <c r="S1517" s="12">
        <f t="shared" si="94"/>
        <v>42415.253437499996</v>
      </c>
      <c r="T1517" s="14">
        <v>42415</v>
      </c>
      <c r="U1517" s="12">
        <f t="shared" si="95"/>
        <v>42444.878437499996</v>
      </c>
    </row>
    <row r="1518" spans="1:21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>
        <f t="shared" si="93"/>
        <v>159.24137931034483</v>
      </c>
      <c r="Q1518" t="s">
        <v>8336</v>
      </c>
      <c r="R1518" t="s">
        <v>8337</v>
      </c>
      <c r="S1518" s="12">
        <f t="shared" si="94"/>
        <v>42619.466342592597</v>
      </c>
      <c r="T1518" s="14">
        <v>42619</v>
      </c>
      <c r="U1518" s="12">
        <f t="shared" si="95"/>
        <v>42649.249999999993</v>
      </c>
    </row>
    <row r="1519" spans="1:21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>
        <f t="shared" si="93"/>
        <v>39.507317073170732</v>
      </c>
      <c r="Q1519" t="s">
        <v>8336</v>
      </c>
      <c r="R1519" t="s">
        <v>8337</v>
      </c>
      <c r="S1519" s="12">
        <f t="shared" si="94"/>
        <v>41948.56658564815</v>
      </c>
      <c r="T1519" s="14">
        <v>41948</v>
      </c>
      <c r="U1519" s="12">
        <f t="shared" si="95"/>
        <v>41978.916666666664</v>
      </c>
    </row>
    <row r="1520" spans="1:21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>
        <f t="shared" si="93"/>
        <v>130.52966101694915</v>
      </c>
      <c r="Q1520" t="s">
        <v>8336</v>
      </c>
      <c r="R1520" t="s">
        <v>8337</v>
      </c>
      <c r="S1520" s="12">
        <f t="shared" si="94"/>
        <v>41760.8200462963</v>
      </c>
      <c r="T1520" s="14">
        <v>41760</v>
      </c>
      <c r="U1520" s="12">
        <f t="shared" si="95"/>
        <v>41790.486712962964</v>
      </c>
    </row>
    <row r="1521" spans="1:21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>
        <f t="shared" si="93"/>
        <v>64.156896551724131</v>
      </c>
      <c r="Q1521" t="s">
        <v>8336</v>
      </c>
      <c r="R1521" t="s">
        <v>8337</v>
      </c>
      <c r="S1521" s="12">
        <f t="shared" si="94"/>
        <v>41782.741701388892</v>
      </c>
      <c r="T1521" s="14">
        <v>41782</v>
      </c>
      <c r="U1521" s="12">
        <f t="shared" si="95"/>
        <v>41810.582638888889</v>
      </c>
    </row>
    <row r="1522" spans="1:21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>
        <f t="shared" si="93"/>
        <v>111.52694610778443</v>
      </c>
      <c r="Q1522" t="s">
        <v>8336</v>
      </c>
      <c r="R1522" t="s">
        <v>8337</v>
      </c>
      <c r="S1522" s="12">
        <f t="shared" si="94"/>
        <v>41955.857789351852</v>
      </c>
      <c r="T1522" s="14">
        <v>41955</v>
      </c>
      <c r="U1522" s="12">
        <f t="shared" si="95"/>
        <v>41991.833333333336</v>
      </c>
    </row>
    <row r="1523" spans="1:21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>
        <f t="shared" si="93"/>
        <v>170.44680851063831</v>
      </c>
      <c r="Q1523" t="s">
        <v>8336</v>
      </c>
      <c r="R1523" t="s">
        <v>8337</v>
      </c>
      <c r="S1523" s="12">
        <f t="shared" si="94"/>
        <v>42493.167719907404</v>
      </c>
      <c r="T1523" s="14">
        <v>42493</v>
      </c>
      <c r="U1523" s="12">
        <f t="shared" si="95"/>
        <v>42527.834386574068</v>
      </c>
    </row>
    <row r="1524" spans="1:21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>
        <f t="shared" si="93"/>
        <v>133.7391592920354</v>
      </c>
      <c r="Q1524" t="s">
        <v>8336</v>
      </c>
      <c r="R1524" t="s">
        <v>8337</v>
      </c>
      <c r="S1524" s="12">
        <f t="shared" si="94"/>
        <v>41899.830312500002</v>
      </c>
      <c r="T1524" s="14">
        <v>41899</v>
      </c>
      <c r="U1524" s="12">
        <f t="shared" si="95"/>
        <v>41929.496979166666</v>
      </c>
    </row>
    <row r="1525" spans="1:21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>
        <f t="shared" si="93"/>
        <v>95.834024896265561</v>
      </c>
      <c r="Q1525" t="s">
        <v>8336</v>
      </c>
      <c r="R1525" t="s">
        <v>8337</v>
      </c>
      <c r="S1525" s="12">
        <f t="shared" si="94"/>
        <v>41964.751342592594</v>
      </c>
      <c r="T1525" s="14">
        <v>41964</v>
      </c>
      <c r="U1525" s="12">
        <f t="shared" si="95"/>
        <v>41995.666666666664</v>
      </c>
    </row>
    <row r="1526" spans="1:21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>
        <f t="shared" si="93"/>
        <v>221.78571428571428</v>
      </c>
      <c r="Q1526" t="s">
        <v>8336</v>
      </c>
      <c r="R1526" t="s">
        <v>8337</v>
      </c>
      <c r="S1526" s="12">
        <f t="shared" si="94"/>
        <v>42756.501041666663</v>
      </c>
      <c r="T1526" s="14">
        <v>42756</v>
      </c>
      <c r="U1526" s="12">
        <f t="shared" si="95"/>
        <v>42786.167708333327</v>
      </c>
    </row>
    <row r="1527" spans="1:21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>
        <f t="shared" si="93"/>
        <v>32.315357142857138</v>
      </c>
      <c r="Q1527" t="s">
        <v>8336</v>
      </c>
      <c r="R1527" t="s">
        <v>8337</v>
      </c>
      <c r="S1527" s="12">
        <f t="shared" si="94"/>
        <v>42570.702986111108</v>
      </c>
      <c r="T1527" s="14">
        <v>42570</v>
      </c>
      <c r="U1527" s="12">
        <f t="shared" si="95"/>
        <v>42600.369652777772</v>
      </c>
    </row>
    <row r="1528" spans="1:21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>
        <f t="shared" si="93"/>
        <v>98.839285714285708</v>
      </c>
      <c r="Q1528" t="s">
        <v>8336</v>
      </c>
      <c r="R1528" t="s">
        <v>8337</v>
      </c>
      <c r="S1528" s="12">
        <f t="shared" si="94"/>
        <v>42339.276006944448</v>
      </c>
      <c r="T1528" s="14">
        <v>42339</v>
      </c>
      <c r="U1528" s="12">
        <f t="shared" si="95"/>
        <v>42387.942673611113</v>
      </c>
    </row>
    <row r="1529" spans="1:21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>
        <f t="shared" si="93"/>
        <v>55.222142857142863</v>
      </c>
      <c r="Q1529" t="s">
        <v>8336</v>
      </c>
      <c r="R1529" t="s">
        <v>8337</v>
      </c>
      <c r="S1529" s="12">
        <f t="shared" si="94"/>
        <v>42780.600532407407</v>
      </c>
      <c r="T1529" s="14">
        <v>42780</v>
      </c>
      <c r="U1529" s="12">
        <f t="shared" si="95"/>
        <v>42808.225532407399</v>
      </c>
    </row>
    <row r="1530" spans="1:21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>
        <f t="shared" si="93"/>
        <v>52.793750000000003</v>
      </c>
      <c r="Q1530" t="s">
        <v>8336</v>
      </c>
      <c r="R1530" t="s">
        <v>8337</v>
      </c>
      <c r="S1530" s="12">
        <f t="shared" si="94"/>
        <v>42736.732893518521</v>
      </c>
      <c r="T1530" s="14">
        <v>42736</v>
      </c>
      <c r="U1530" s="12">
        <f t="shared" si="95"/>
        <v>42766.666666666664</v>
      </c>
    </row>
    <row r="1531" spans="1:21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>
        <f t="shared" si="93"/>
        <v>135.66666666666666</v>
      </c>
      <c r="Q1531" t="s">
        <v>8336</v>
      </c>
      <c r="R1531" t="s">
        <v>8337</v>
      </c>
      <c r="S1531" s="12">
        <f t="shared" si="94"/>
        <v>42052.628703703704</v>
      </c>
      <c r="T1531" s="14">
        <v>42052</v>
      </c>
      <c r="U1531" s="12">
        <f t="shared" si="95"/>
        <v>42082.253703703704</v>
      </c>
    </row>
    <row r="1532" spans="1:21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>
        <f t="shared" si="93"/>
        <v>53.991990846681922</v>
      </c>
      <c r="Q1532" t="s">
        <v>8336</v>
      </c>
      <c r="R1532" t="s">
        <v>8337</v>
      </c>
      <c r="S1532" s="12">
        <f t="shared" si="94"/>
        <v>42275.767303240747</v>
      </c>
      <c r="T1532" s="14">
        <v>42275</v>
      </c>
      <c r="U1532" s="12">
        <f t="shared" si="95"/>
        <v>42300.433969907412</v>
      </c>
    </row>
    <row r="1533" spans="1:21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>
        <f t="shared" si="93"/>
        <v>56.643835616438359</v>
      </c>
      <c r="Q1533" t="s">
        <v>8336</v>
      </c>
      <c r="R1533" t="s">
        <v>8337</v>
      </c>
      <c r="S1533" s="12">
        <f t="shared" si="94"/>
        <v>41941.802384259259</v>
      </c>
      <c r="T1533" s="14">
        <v>41941</v>
      </c>
      <c r="U1533" s="12">
        <f t="shared" si="95"/>
        <v>41973.791666666664</v>
      </c>
    </row>
    <row r="1534" spans="1:21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>
        <f t="shared" si="93"/>
        <v>82.316326530612244</v>
      </c>
      <c r="Q1534" t="s">
        <v>8336</v>
      </c>
      <c r="R1534" t="s">
        <v>8337</v>
      </c>
      <c r="S1534" s="12">
        <f t="shared" si="94"/>
        <v>42391.475289351853</v>
      </c>
      <c r="T1534" s="14">
        <v>42391</v>
      </c>
      <c r="U1534" s="12">
        <f t="shared" si="95"/>
        <v>42415.291666666664</v>
      </c>
    </row>
    <row r="1535" spans="1:21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>
        <f t="shared" si="93"/>
        <v>88.26081081081081</v>
      </c>
      <c r="Q1535" t="s">
        <v>8336</v>
      </c>
      <c r="R1535" t="s">
        <v>8337</v>
      </c>
      <c r="S1535" s="12">
        <f t="shared" si="94"/>
        <v>42443.00204861111</v>
      </c>
      <c r="T1535" s="14">
        <v>42443</v>
      </c>
      <c r="U1535" s="12">
        <f t="shared" si="95"/>
        <v>42491.832638888889</v>
      </c>
    </row>
    <row r="1536" spans="1:21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>
        <f t="shared" si="93"/>
        <v>84.905149051490511</v>
      </c>
      <c r="Q1536" t="s">
        <v>8336</v>
      </c>
      <c r="R1536" t="s">
        <v>8337</v>
      </c>
      <c r="S1536" s="12">
        <f t="shared" si="94"/>
        <v>42221.67432870371</v>
      </c>
      <c r="T1536" s="14">
        <v>42221</v>
      </c>
      <c r="U1536" s="12">
        <f t="shared" si="95"/>
        <v>42251.340995370374</v>
      </c>
    </row>
    <row r="1537" spans="1:21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>
        <f t="shared" si="93"/>
        <v>48.154545454545456</v>
      </c>
      <c r="Q1537" t="s">
        <v>8336</v>
      </c>
      <c r="R1537" t="s">
        <v>8337</v>
      </c>
      <c r="S1537" s="12">
        <f t="shared" si="94"/>
        <v>42484.829062500001</v>
      </c>
      <c r="T1537" s="14">
        <v>42484</v>
      </c>
      <c r="U1537" s="12">
        <f t="shared" si="95"/>
        <v>42513.583333333336</v>
      </c>
    </row>
    <row r="1538" spans="1:21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>
        <f t="shared" si="93"/>
        <v>66.015406593406595</v>
      </c>
      <c r="Q1538" t="s">
        <v>8336</v>
      </c>
      <c r="R1538" t="s">
        <v>8337</v>
      </c>
      <c r="S1538" s="12">
        <f t="shared" si="94"/>
        <v>42213.802199074074</v>
      </c>
      <c r="T1538" s="14">
        <v>42213</v>
      </c>
      <c r="U1538" s="12">
        <f t="shared" si="95"/>
        <v>42243.468865740739</v>
      </c>
    </row>
    <row r="1539" spans="1:21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>
        <f t="shared" ref="P1539:P1602" si="97">IF(L1539,E1539/L1539,0)</f>
        <v>96.375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4">
        <v>42552</v>
      </c>
      <c r="U1539" s="12">
        <f t="shared" ref="U1539:U1602" si="99">(((I1539/60)/60)/24)+DATE(1970,1,1)+(-8/24)</f>
        <v>42588.416666666664</v>
      </c>
    </row>
    <row r="1540" spans="1:21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>
        <f t="shared" si="97"/>
        <v>156.17391304347825</v>
      </c>
      <c r="Q1540" t="s">
        <v>8336</v>
      </c>
      <c r="R1540" t="s">
        <v>8337</v>
      </c>
      <c r="S1540" s="12">
        <f t="shared" si="98"/>
        <v>41981.782060185185</v>
      </c>
      <c r="T1540" s="14">
        <v>41981</v>
      </c>
      <c r="U1540" s="12">
        <f t="shared" si="99"/>
        <v>42026.44872685185</v>
      </c>
    </row>
    <row r="1541" spans="1:21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>
        <f t="shared" si="97"/>
        <v>95.764859154929582</v>
      </c>
      <c r="Q1541" t="s">
        <v>8336</v>
      </c>
      <c r="R1541" t="s">
        <v>8337</v>
      </c>
      <c r="S1541" s="12">
        <f t="shared" si="98"/>
        <v>42705.919201388882</v>
      </c>
      <c r="T1541" s="14">
        <v>42705</v>
      </c>
      <c r="U1541" s="12">
        <f t="shared" si="99"/>
        <v>42738.585868055547</v>
      </c>
    </row>
    <row r="1542" spans="1:21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>
        <f t="shared" si="97"/>
        <v>180.40816326530611</v>
      </c>
      <c r="Q1542" t="s">
        <v>8336</v>
      </c>
      <c r="R1542" t="s">
        <v>8337</v>
      </c>
      <c r="S1542" s="12">
        <f t="shared" si="98"/>
        <v>41939.00712962963</v>
      </c>
      <c r="T1542" s="14">
        <v>41939</v>
      </c>
      <c r="U1542" s="12">
        <f t="shared" si="99"/>
        <v>41968.718749999993</v>
      </c>
    </row>
    <row r="1543" spans="1:21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4">
        <v>41974</v>
      </c>
      <c r="U1543" s="12">
        <f t="shared" si="99"/>
        <v>42004.378912037035</v>
      </c>
    </row>
    <row r="1544" spans="1:21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4">
        <v>42170</v>
      </c>
      <c r="U1544" s="12">
        <f t="shared" si="99"/>
        <v>42185.663194444445</v>
      </c>
    </row>
    <row r="1545" spans="1:21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4">
        <v>41935</v>
      </c>
      <c r="U1545" s="12">
        <f t="shared" si="99"/>
        <v>41965.217986111107</v>
      </c>
    </row>
    <row r="1546" spans="1:21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2">
        <f t="shared" si="98"/>
        <v>42053.051203703704</v>
      </c>
      <c r="T1546" s="14">
        <v>42053</v>
      </c>
      <c r="U1546" s="12">
        <f t="shared" si="99"/>
        <v>42094.679166666661</v>
      </c>
    </row>
    <row r="1547" spans="1:21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4">
        <v>42031</v>
      </c>
      <c r="U1547" s="12">
        <f t="shared" si="99"/>
        <v>42065.552777777775</v>
      </c>
    </row>
    <row r="1548" spans="1:21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>
        <f t="shared" si="97"/>
        <v>26.272727272727273</v>
      </c>
      <c r="Q1548" t="s">
        <v>8336</v>
      </c>
      <c r="R1548" t="s">
        <v>8341</v>
      </c>
      <c r="S1548" s="12">
        <f t="shared" si="98"/>
        <v>41839.212951388887</v>
      </c>
      <c r="T1548" s="14">
        <v>41839</v>
      </c>
      <c r="U1548" s="12">
        <f t="shared" si="99"/>
        <v>41898.879618055551</v>
      </c>
    </row>
    <row r="1549" spans="1:21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2">
        <f t="shared" si="98"/>
        <v>42782.426875000005</v>
      </c>
      <c r="T1549" s="14">
        <v>42782</v>
      </c>
      <c r="U1549" s="12">
        <f t="shared" si="99"/>
        <v>42789.093541666669</v>
      </c>
    </row>
    <row r="1550" spans="1:21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4">
        <v>42286</v>
      </c>
      <c r="U1550" s="12">
        <f t="shared" si="99"/>
        <v>42316.590509259251</v>
      </c>
    </row>
    <row r="1551" spans="1:21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>
        <f t="shared" si="97"/>
        <v>28.333333333333332</v>
      </c>
      <c r="Q1551" t="s">
        <v>8336</v>
      </c>
      <c r="R1551" t="s">
        <v>8341</v>
      </c>
      <c r="S1551" s="12">
        <f t="shared" si="98"/>
        <v>42281.136099537034</v>
      </c>
      <c r="T1551" s="14">
        <v>42281</v>
      </c>
      <c r="U1551" s="12">
        <f t="shared" si="99"/>
        <v>42310.84443287037</v>
      </c>
    </row>
    <row r="1552" spans="1:21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>
        <f t="shared" si="97"/>
        <v>14.428571428571429</v>
      </c>
      <c r="Q1552" t="s">
        <v>8336</v>
      </c>
      <c r="R1552" t="s">
        <v>8341</v>
      </c>
      <c r="S1552" s="12">
        <f t="shared" si="98"/>
        <v>42472.449467592596</v>
      </c>
      <c r="T1552" s="14">
        <v>42472</v>
      </c>
      <c r="U1552" s="12">
        <f t="shared" si="99"/>
        <v>42502.11613425926</v>
      </c>
    </row>
    <row r="1553" spans="1:21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2">
        <f t="shared" si="98"/>
        <v>42121.824525462958</v>
      </c>
      <c r="T1553" s="14">
        <v>42121</v>
      </c>
      <c r="U1553" s="12">
        <f t="shared" si="99"/>
        <v>42151.491192129623</v>
      </c>
    </row>
    <row r="1554" spans="1:21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>
        <f t="shared" si="97"/>
        <v>132.1875</v>
      </c>
      <c r="Q1554" t="s">
        <v>8336</v>
      </c>
      <c r="R1554" t="s">
        <v>8341</v>
      </c>
      <c r="S1554" s="12">
        <f t="shared" si="98"/>
        <v>41892.688750000001</v>
      </c>
      <c r="T1554" s="14">
        <v>41892</v>
      </c>
      <c r="U1554" s="12">
        <f t="shared" si="99"/>
        <v>41912.832638888889</v>
      </c>
    </row>
    <row r="1555" spans="1:21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2">
        <f t="shared" si="98"/>
        <v>42219.282951388886</v>
      </c>
      <c r="T1555" s="14">
        <v>42219</v>
      </c>
      <c r="U1555" s="12">
        <f t="shared" si="99"/>
        <v>42248.949618055551</v>
      </c>
    </row>
    <row r="1556" spans="1:21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2">
        <f t="shared" si="98"/>
        <v>42188.252199074079</v>
      </c>
      <c r="T1556" s="14">
        <v>42188</v>
      </c>
      <c r="U1556" s="12">
        <f t="shared" si="99"/>
        <v>42217.918865740743</v>
      </c>
    </row>
    <row r="1557" spans="1:21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2">
        <f t="shared" si="98"/>
        <v>42241.613796296297</v>
      </c>
      <c r="T1557" s="14">
        <v>42241</v>
      </c>
      <c r="U1557" s="12">
        <f t="shared" si="99"/>
        <v>42264.374999999993</v>
      </c>
    </row>
    <row r="1558" spans="1:21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>
        <f t="shared" si="97"/>
        <v>56.416666666666664</v>
      </c>
      <c r="Q1558" t="s">
        <v>8336</v>
      </c>
      <c r="R1558" t="s">
        <v>8341</v>
      </c>
      <c r="S1558" s="12">
        <f t="shared" si="98"/>
        <v>42525.153055555551</v>
      </c>
      <c r="T1558" s="14">
        <v>42525</v>
      </c>
      <c r="U1558" s="12">
        <f t="shared" si="99"/>
        <v>42554.819722222215</v>
      </c>
    </row>
    <row r="1559" spans="1:21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4">
        <v>41871</v>
      </c>
      <c r="U1559" s="12">
        <f t="shared" si="99"/>
        <v>41902.319826388884</v>
      </c>
    </row>
    <row r="1560" spans="1:21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>
        <f t="shared" si="97"/>
        <v>11.666666666666666</v>
      </c>
      <c r="Q1560" t="s">
        <v>8336</v>
      </c>
      <c r="R1560" t="s">
        <v>8341</v>
      </c>
      <c r="S1560" s="12">
        <f t="shared" si="98"/>
        <v>42185.397673611107</v>
      </c>
      <c r="T1560" s="14">
        <v>42185</v>
      </c>
      <c r="U1560" s="12">
        <f t="shared" si="99"/>
        <v>42244.174999999996</v>
      </c>
    </row>
    <row r="1561" spans="1:21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4">
        <v>42108</v>
      </c>
      <c r="U1561" s="12">
        <f t="shared" si="99"/>
        <v>42122.719895833325</v>
      </c>
    </row>
    <row r="1562" spans="1:21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4">
        <v>41936</v>
      </c>
      <c r="U1562" s="12">
        <f t="shared" si="99"/>
        <v>41955.729085648149</v>
      </c>
    </row>
    <row r="1563" spans="1:21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4">
        <v>41555</v>
      </c>
      <c r="U1563" s="12">
        <f t="shared" si="99"/>
        <v>41584.750034722223</v>
      </c>
    </row>
    <row r="1564" spans="1:21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2">
        <f t="shared" si="98"/>
        <v>40079.566157407404</v>
      </c>
      <c r="T1564" s="14">
        <v>40079</v>
      </c>
      <c r="U1564" s="12">
        <f t="shared" si="99"/>
        <v>40148.701388888883</v>
      </c>
    </row>
    <row r="1565" spans="1:21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4">
        <v>41652</v>
      </c>
      <c r="U1565" s="12">
        <f t="shared" si="99"/>
        <v>41712.367488425924</v>
      </c>
    </row>
    <row r="1566" spans="1:21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4">
        <v>42121</v>
      </c>
      <c r="U1566" s="12">
        <f t="shared" si="99"/>
        <v>42152.503472222219</v>
      </c>
    </row>
    <row r="1567" spans="1:21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4">
        <v>40672</v>
      </c>
      <c r="U1567" s="12">
        <f t="shared" si="99"/>
        <v>40702.396539351852</v>
      </c>
    </row>
    <row r="1568" spans="1:21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>
        <f t="shared" si="97"/>
        <v>108.05084745762711</v>
      </c>
      <c r="Q1568" t="s">
        <v>8320</v>
      </c>
      <c r="R1568" t="s">
        <v>8342</v>
      </c>
      <c r="S1568" s="12">
        <f t="shared" si="98"/>
        <v>42549.916712962964</v>
      </c>
      <c r="T1568" s="14">
        <v>42549</v>
      </c>
      <c r="U1568" s="12">
        <f t="shared" si="99"/>
        <v>42578.583333333336</v>
      </c>
    </row>
    <row r="1569" spans="1:21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>
        <f t="shared" si="97"/>
        <v>26.923076923076923</v>
      </c>
      <c r="Q1569" t="s">
        <v>8320</v>
      </c>
      <c r="R1569" t="s">
        <v>8342</v>
      </c>
      <c r="S1569" s="12">
        <f t="shared" si="98"/>
        <v>41671.936863425923</v>
      </c>
      <c r="T1569" s="14">
        <v>41671</v>
      </c>
      <c r="U1569" s="12">
        <f t="shared" si="99"/>
        <v>41686.666666666664</v>
      </c>
    </row>
    <row r="1570" spans="1:21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4">
        <v>41962</v>
      </c>
      <c r="U1570" s="12">
        <f t="shared" si="99"/>
        <v>41996.728993055549</v>
      </c>
    </row>
    <row r="1571" spans="1:2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2">
        <f t="shared" si="98"/>
        <v>41389.679560185185</v>
      </c>
      <c r="T1571" s="14">
        <v>41389</v>
      </c>
      <c r="U1571" s="12">
        <f t="shared" si="99"/>
        <v>41419.346226851849</v>
      </c>
    </row>
    <row r="1572" spans="1:21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>
        <f t="shared" si="97"/>
        <v>47.769230769230766</v>
      </c>
      <c r="Q1572" t="s">
        <v>8320</v>
      </c>
      <c r="R1572" t="s">
        <v>8342</v>
      </c>
      <c r="S1572" s="12">
        <f t="shared" si="98"/>
        <v>42438.813449074078</v>
      </c>
      <c r="T1572" s="14">
        <v>42438</v>
      </c>
      <c r="U1572" s="12">
        <f t="shared" si="99"/>
        <v>42468.43844907407</v>
      </c>
    </row>
    <row r="1573" spans="1:21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4">
        <v>42144</v>
      </c>
      <c r="U1573" s="12">
        <f t="shared" si="99"/>
        <v>42174.436145833337</v>
      </c>
    </row>
    <row r="1574" spans="1:21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>
        <f t="shared" si="97"/>
        <v>41.666666666666664</v>
      </c>
      <c r="Q1574" t="s">
        <v>8320</v>
      </c>
      <c r="R1574" t="s">
        <v>8342</v>
      </c>
      <c r="S1574" s="12">
        <f t="shared" si="98"/>
        <v>42404.033090277779</v>
      </c>
      <c r="T1574" s="14">
        <v>42404</v>
      </c>
      <c r="U1574" s="12">
        <f t="shared" si="99"/>
        <v>42428.665972222218</v>
      </c>
    </row>
    <row r="1575" spans="1:21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>
        <f t="shared" si="97"/>
        <v>74.333333333333329</v>
      </c>
      <c r="Q1575" t="s">
        <v>8320</v>
      </c>
      <c r="R1575" t="s">
        <v>8342</v>
      </c>
      <c r="S1575" s="12">
        <f t="shared" si="98"/>
        <v>42786.000023148154</v>
      </c>
      <c r="T1575" s="14">
        <v>42786</v>
      </c>
      <c r="U1575" s="12">
        <f t="shared" si="99"/>
        <v>42825.832638888889</v>
      </c>
    </row>
    <row r="1576" spans="1:21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>
        <f t="shared" si="97"/>
        <v>84.333333333333329</v>
      </c>
      <c r="Q1576" t="s">
        <v>8320</v>
      </c>
      <c r="R1576" t="s">
        <v>8342</v>
      </c>
      <c r="S1576" s="12">
        <f t="shared" si="98"/>
        <v>42017.927418981482</v>
      </c>
      <c r="T1576" s="14">
        <v>42017</v>
      </c>
      <c r="U1576" s="12">
        <f t="shared" si="99"/>
        <v>42052.594085648147</v>
      </c>
    </row>
    <row r="1577" spans="1:21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>
        <f t="shared" si="97"/>
        <v>65.457142857142856</v>
      </c>
      <c r="Q1577" t="s">
        <v>8320</v>
      </c>
      <c r="R1577" t="s">
        <v>8342</v>
      </c>
      <c r="S1577" s="12">
        <f t="shared" si="98"/>
        <v>41799.524259259262</v>
      </c>
      <c r="T1577" s="14">
        <v>41799</v>
      </c>
      <c r="U1577" s="12">
        <f t="shared" si="99"/>
        <v>41829.190925925926</v>
      </c>
    </row>
    <row r="1578" spans="1:21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4">
        <v>42140</v>
      </c>
      <c r="U1578" s="12">
        <f t="shared" si="99"/>
        <v>42185.545925925922</v>
      </c>
    </row>
    <row r="1579" spans="1:21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4">
        <v>41054</v>
      </c>
      <c r="U1579" s="12">
        <f t="shared" si="99"/>
        <v>41114.514444444445</v>
      </c>
    </row>
    <row r="1580" spans="1:21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4">
        <v>40399</v>
      </c>
      <c r="U1580" s="12">
        <f t="shared" si="99"/>
        <v>40422.75</v>
      </c>
    </row>
    <row r="1581" spans="1:21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4">
        <v>41481</v>
      </c>
      <c r="U1581" s="12">
        <f t="shared" si="99"/>
        <v>41514.663090277776</v>
      </c>
    </row>
    <row r="1582" spans="1:21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2">
        <f t="shared" si="98"/>
        <v>40990.050069444449</v>
      </c>
      <c r="T1582" s="14">
        <v>40990</v>
      </c>
      <c r="U1582" s="12">
        <f t="shared" si="99"/>
        <v>41049.716736111113</v>
      </c>
    </row>
    <row r="1583" spans="1:21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4">
        <v>42325</v>
      </c>
      <c r="U1583" s="12">
        <f t="shared" si="99"/>
        <v>42357.115624999999</v>
      </c>
    </row>
    <row r="1584" spans="1:21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4">
        <v>42246</v>
      </c>
      <c r="U1584" s="12">
        <f t="shared" si="99"/>
        <v>42303.555555555555</v>
      </c>
    </row>
    <row r="1585" spans="1:21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4">
        <v>41877</v>
      </c>
      <c r="U1585" s="12">
        <f t="shared" si="99"/>
        <v>41907.571655092594</v>
      </c>
    </row>
    <row r="1586" spans="1:21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2">
        <f t="shared" si="98"/>
        <v>41779.649317129632</v>
      </c>
      <c r="T1586" s="14">
        <v>41779</v>
      </c>
      <c r="U1586" s="12">
        <f t="shared" si="99"/>
        <v>41789.315983796296</v>
      </c>
    </row>
    <row r="1587" spans="1:21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>
        <f t="shared" si="97"/>
        <v>131.66666666666666</v>
      </c>
      <c r="Q1587" t="s">
        <v>8336</v>
      </c>
      <c r="R1587" t="s">
        <v>8343</v>
      </c>
      <c r="S1587" s="12">
        <f t="shared" si="98"/>
        <v>42707.895462962959</v>
      </c>
      <c r="T1587" s="14">
        <v>42707</v>
      </c>
      <c r="U1587" s="12">
        <f t="shared" si="99"/>
        <v>42729.124999999993</v>
      </c>
    </row>
    <row r="1588" spans="1:21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2">
        <f t="shared" si="98"/>
        <v>42069.104421296302</v>
      </c>
      <c r="T1588" s="14">
        <v>42069</v>
      </c>
      <c r="U1588" s="12">
        <f t="shared" si="99"/>
        <v>42098.729421296295</v>
      </c>
    </row>
    <row r="1589" spans="1:21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4">
        <v>41956</v>
      </c>
      <c r="U1589" s="12">
        <f t="shared" si="99"/>
        <v>41986.617650462962</v>
      </c>
    </row>
    <row r="1590" spans="1:21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2">
        <f t="shared" si="98"/>
        <v>42005.24998842593</v>
      </c>
      <c r="T1590" s="14">
        <v>42005</v>
      </c>
      <c r="U1590" s="12">
        <f t="shared" si="99"/>
        <v>42035.508333333331</v>
      </c>
    </row>
    <row r="1591" spans="1:21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2">
        <f t="shared" si="98"/>
        <v>42256.984791666662</v>
      </c>
      <c r="T1591" s="14">
        <v>42256</v>
      </c>
      <c r="U1591" s="12">
        <f t="shared" si="99"/>
        <v>42286.651458333326</v>
      </c>
    </row>
    <row r="1592" spans="1:2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4">
        <v>42240</v>
      </c>
      <c r="U1592" s="12">
        <f t="shared" si="99"/>
        <v>42270.523888888885</v>
      </c>
    </row>
    <row r="1593" spans="1:21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>
        <f t="shared" si="97"/>
        <v>44.478260869565219</v>
      </c>
      <c r="Q1593" t="s">
        <v>8336</v>
      </c>
      <c r="R1593" t="s">
        <v>8343</v>
      </c>
      <c r="S1593" s="12">
        <f t="shared" si="98"/>
        <v>42433.726168981477</v>
      </c>
      <c r="T1593" s="14">
        <v>42433</v>
      </c>
      <c r="U1593" s="12">
        <f t="shared" si="99"/>
        <v>42463.351168981484</v>
      </c>
    </row>
    <row r="1594" spans="1:21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2">
        <f t="shared" si="98"/>
        <v>42046.072743055556</v>
      </c>
      <c r="T1594" s="14">
        <v>42046</v>
      </c>
      <c r="U1594" s="12">
        <f t="shared" si="99"/>
        <v>42090.697743055549</v>
      </c>
    </row>
    <row r="1595" spans="1:21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4">
        <v>42033</v>
      </c>
      <c r="U1595" s="12">
        <f t="shared" si="99"/>
        <v>42063.51221064815</v>
      </c>
    </row>
    <row r="1596" spans="1:21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4">
        <v>42445</v>
      </c>
      <c r="U1596" s="12">
        <f t="shared" si="99"/>
        <v>42505.347916666658</v>
      </c>
    </row>
    <row r="1597" spans="1:21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4">
        <v>41780</v>
      </c>
      <c r="U1597" s="12">
        <f t="shared" si="99"/>
        <v>41808.509027777778</v>
      </c>
    </row>
    <row r="1598" spans="1:21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4">
        <v>41941</v>
      </c>
      <c r="U1598" s="12">
        <f t="shared" si="99"/>
        <v>41986.13853009259</v>
      </c>
    </row>
    <row r="1599" spans="1:21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2">
        <f t="shared" si="98"/>
        <v>42603.354131944448</v>
      </c>
      <c r="T1599" s="14">
        <v>42603</v>
      </c>
      <c r="U1599" s="12">
        <f t="shared" si="99"/>
        <v>42633.020798611113</v>
      </c>
    </row>
    <row r="1600" spans="1:21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4">
        <v>42151</v>
      </c>
      <c r="U1600" s="12">
        <f t="shared" si="99"/>
        <v>42211.334004629629</v>
      </c>
    </row>
    <row r="1601" spans="1:21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2">
        <f t="shared" si="98"/>
        <v>42438.53907407407</v>
      </c>
      <c r="T1601" s="14">
        <v>42438</v>
      </c>
      <c r="U1601" s="12">
        <f t="shared" si="99"/>
        <v>42468.164074074077</v>
      </c>
    </row>
    <row r="1602" spans="1:21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>
        <f t="shared" si="97"/>
        <v>40.777777777777779</v>
      </c>
      <c r="Q1602" t="s">
        <v>8336</v>
      </c>
      <c r="R1602" t="s">
        <v>8343</v>
      </c>
      <c r="S1602" s="12">
        <f t="shared" si="98"/>
        <v>41791.057314814818</v>
      </c>
      <c r="T1602" s="14">
        <v>41791</v>
      </c>
      <c r="U1602" s="12">
        <f t="shared" si="99"/>
        <v>41834.882638888885</v>
      </c>
    </row>
    <row r="1603" spans="1:21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>
        <f t="shared" ref="P1603:P1666" si="101">IF(L1603,E1603/L1603,0)</f>
        <v>48.325535714285714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4">
        <v>40638</v>
      </c>
      <c r="U1603" s="12">
        <f t="shared" ref="U1603:U1666" si="103">(((I1603/60)/60)/24)+DATE(1970,1,1)+(-8/24)</f>
        <v>40667.759641203702</v>
      </c>
    </row>
    <row r="1604" spans="1:21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>
        <f t="shared" si="101"/>
        <v>46.953125</v>
      </c>
      <c r="Q1604" t="s">
        <v>8323</v>
      </c>
      <c r="R1604" t="s">
        <v>8324</v>
      </c>
      <c r="S1604" s="12">
        <f t="shared" si="102"/>
        <v>40788.297650462962</v>
      </c>
      <c r="T1604" s="14">
        <v>40788</v>
      </c>
      <c r="U1604" s="12">
        <f t="shared" si="103"/>
        <v>40830.625</v>
      </c>
    </row>
    <row r="1605" spans="1:21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>
        <f t="shared" si="101"/>
        <v>66.688666666666663</v>
      </c>
      <c r="Q1605" t="s">
        <v>8323</v>
      </c>
      <c r="R1605" t="s">
        <v>8324</v>
      </c>
      <c r="S1605" s="12">
        <f t="shared" si="102"/>
        <v>40876.169664351852</v>
      </c>
      <c r="T1605" s="14">
        <v>40876</v>
      </c>
      <c r="U1605" s="12">
        <f t="shared" si="103"/>
        <v>40935.836331018516</v>
      </c>
    </row>
    <row r="1606" spans="1:21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>
        <f t="shared" si="101"/>
        <v>48.842857142857142</v>
      </c>
      <c r="Q1606" t="s">
        <v>8323</v>
      </c>
      <c r="R1606" t="s">
        <v>8324</v>
      </c>
      <c r="S1606" s="12">
        <f t="shared" si="102"/>
        <v>40945.845312500001</v>
      </c>
      <c r="T1606" s="14">
        <v>40945</v>
      </c>
      <c r="U1606" s="12">
        <f t="shared" si="103"/>
        <v>40985.470312499994</v>
      </c>
    </row>
    <row r="1607" spans="1:21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>
        <f t="shared" si="101"/>
        <v>137.30909090909091</v>
      </c>
      <c r="Q1607" t="s">
        <v>8323</v>
      </c>
      <c r="R1607" t="s">
        <v>8324</v>
      </c>
      <c r="S1607" s="12">
        <f t="shared" si="102"/>
        <v>40747.012881944444</v>
      </c>
      <c r="T1607" s="14">
        <v>40747</v>
      </c>
      <c r="U1607" s="12">
        <f t="shared" si="103"/>
        <v>40755.958333333328</v>
      </c>
    </row>
    <row r="1608" spans="1:21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>
        <f t="shared" si="101"/>
        <v>87.829673913043479</v>
      </c>
      <c r="Q1608" t="s">
        <v>8323</v>
      </c>
      <c r="R1608" t="s">
        <v>8324</v>
      </c>
      <c r="S1608" s="12">
        <f t="shared" si="102"/>
        <v>40536.111550925925</v>
      </c>
      <c r="T1608" s="14">
        <v>40536</v>
      </c>
      <c r="U1608" s="12">
        <f t="shared" si="103"/>
        <v>40625.736550925925</v>
      </c>
    </row>
    <row r="1609" spans="1:21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>
        <f t="shared" si="101"/>
        <v>70.785365853658533</v>
      </c>
      <c r="Q1609" t="s">
        <v>8323</v>
      </c>
      <c r="R1609" t="s">
        <v>8324</v>
      </c>
      <c r="S1609" s="12">
        <f t="shared" si="102"/>
        <v>41053.80846064815</v>
      </c>
      <c r="T1609" s="14">
        <v>41053</v>
      </c>
      <c r="U1609" s="12">
        <f t="shared" si="103"/>
        <v>41074.475127314814</v>
      </c>
    </row>
    <row r="1610" spans="1:21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>
        <f t="shared" si="101"/>
        <v>52.826086956521742</v>
      </c>
      <c r="Q1610" t="s">
        <v>8323</v>
      </c>
      <c r="R1610" t="s">
        <v>8324</v>
      </c>
      <c r="S1610" s="12">
        <f t="shared" si="102"/>
        <v>41607.83085648148</v>
      </c>
      <c r="T1610" s="14">
        <v>41607</v>
      </c>
      <c r="U1610" s="12">
        <f t="shared" si="103"/>
        <v>41639.893055555556</v>
      </c>
    </row>
    <row r="1611" spans="1:21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4">
        <v>40796</v>
      </c>
      <c r="U1611" s="12">
        <f t="shared" si="103"/>
        <v>40849</v>
      </c>
    </row>
    <row r="1612" spans="1:21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>
        <f t="shared" si="101"/>
        <v>48.544642857142854</v>
      </c>
      <c r="Q1612" t="s">
        <v>8323</v>
      </c>
      <c r="R1612" t="s">
        <v>8324</v>
      </c>
      <c r="S1612" s="12">
        <f t="shared" si="102"/>
        <v>41228.924884259257</v>
      </c>
      <c r="T1612" s="14">
        <v>41228</v>
      </c>
      <c r="U1612" s="12">
        <f t="shared" si="103"/>
        <v>41258.591550925921</v>
      </c>
    </row>
    <row r="1613" spans="1:2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>
        <f t="shared" si="101"/>
        <v>37.074074074074076</v>
      </c>
      <c r="Q1613" t="s">
        <v>8323</v>
      </c>
      <c r="R1613" t="s">
        <v>8324</v>
      </c>
      <c r="S1613" s="12">
        <f t="shared" si="102"/>
        <v>41409.00037037037</v>
      </c>
      <c r="T1613" s="14">
        <v>41409</v>
      </c>
      <c r="U1613" s="12">
        <f t="shared" si="103"/>
        <v>41429.667037037034</v>
      </c>
    </row>
    <row r="1614" spans="1:21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4">
        <v>41246</v>
      </c>
      <c r="U1614" s="12">
        <f t="shared" si="103"/>
        <v>41276.541481481479</v>
      </c>
    </row>
    <row r="1615" spans="1:21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>
        <f t="shared" si="101"/>
        <v>39.03846153846154</v>
      </c>
      <c r="Q1615" t="s">
        <v>8323</v>
      </c>
      <c r="R1615" t="s">
        <v>8324</v>
      </c>
      <c r="S1615" s="12">
        <f t="shared" si="102"/>
        <v>41082.069467592592</v>
      </c>
      <c r="T1615" s="14">
        <v>41082</v>
      </c>
      <c r="U1615" s="12">
        <f t="shared" si="103"/>
        <v>41111.736134259256</v>
      </c>
    </row>
    <row r="1616" spans="1:21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>
        <f t="shared" si="101"/>
        <v>66.688311688311686</v>
      </c>
      <c r="Q1616" t="s">
        <v>8323</v>
      </c>
      <c r="R1616" t="s">
        <v>8324</v>
      </c>
      <c r="S1616" s="12">
        <f t="shared" si="102"/>
        <v>41794.981122685182</v>
      </c>
      <c r="T1616" s="14">
        <v>41794</v>
      </c>
      <c r="U1616" s="12">
        <f t="shared" si="103"/>
        <v>41854.375</v>
      </c>
    </row>
    <row r="1617" spans="1:21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>
        <f t="shared" si="101"/>
        <v>67.132352941176464</v>
      </c>
      <c r="Q1617" t="s">
        <v>8323</v>
      </c>
      <c r="R1617" t="s">
        <v>8324</v>
      </c>
      <c r="S1617" s="12">
        <f t="shared" si="102"/>
        <v>40845.050879629627</v>
      </c>
      <c r="T1617" s="14">
        <v>40845</v>
      </c>
      <c r="U1617" s="12">
        <f t="shared" si="103"/>
        <v>40889.759212962963</v>
      </c>
    </row>
    <row r="1618" spans="1:21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>
        <f t="shared" si="101"/>
        <v>66.369426751592357</v>
      </c>
      <c r="Q1618" t="s">
        <v>8323</v>
      </c>
      <c r="R1618" t="s">
        <v>8324</v>
      </c>
      <c r="S1618" s="12">
        <f t="shared" si="102"/>
        <v>41194.715520833335</v>
      </c>
      <c r="T1618" s="14">
        <v>41194</v>
      </c>
      <c r="U1618" s="12">
        <f t="shared" si="103"/>
        <v>41235.583333333328</v>
      </c>
    </row>
    <row r="1619" spans="1:21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>
        <f t="shared" si="101"/>
        <v>64.620253164556956</v>
      </c>
      <c r="Q1619" t="s">
        <v>8323</v>
      </c>
      <c r="R1619" t="s">
        <v>8324</v>
      </c>
      <c r="S1619" s="12">
        <f t="shared" si="102"/>
        <v>41546.664212962962</v>
      </c>
      <c r="T1619" s="14">
        <v>41546</v>
      </c>
      <c r="U1619" s="12">
        <f t="shared" si="103"/>
        <v>41579.458333333328</v>
      </c>
    </row>
    <row r="1620" spans="1:21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>
        <f t="shared" si="101"/>
        <v>58.370370370370374</v>
      </c>
      <c r="Q1620" t="s">
        <v>8323</v>
      </c>
      <c r="R1620" t="s">
        <v>8324</v>
      </c>
      <c r="S1620" s="12">
        <f t="shared" si="102"/>
        <v>41301.654340277775</v>
      </c>
      <c r="T1620" s="14">
        <v>41301</v>
      </c>
      <c r="U1620" s="12">
        <f t="shared" si="103"/>
        <v>41341.321006944439</v>
      </c>
    </row>
    <row r="1621" spans="1:21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>
        <f t="shared" si="101"/>
        <v>86.956521739130437</v>
      </c>
      <c r="Q1621" t="s">
        <v>8323</v>
      </c>
      <c r="R1621" t="s">
        <v>8324</v>
      </c>
      <c r="S1621" s="12">
        <f t="shared" si="102"/>
        <v>41876.18618055556</v>
      </c>
      <c r="T1621" s="14">
        <v>41876</v>
      </c>
      <c r="U1621" s="12">
        <f t="shared" si="103"/>
        <v>41896.852847222224</v>
      </c>
    </row>
    <row r="1622" spans="1:21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>
        <f t="shared" si="101"/>
        <v>66.470588235294116</v>
      </c>
      <c r="Q1622" t="s">
        <v>8323</v>
      </c>
      <c r="R1622" t="s">
        <v>8324</v>
      </c>
      <c r="S1622" s="12">
        <f t="shared" si="102"/>
        <v>41321.339583333334</v>
      </c>
      <c r="T1622" s="14">
        <v>41321</v>
      </c>
      <c r="U1622" s="12">
        <f t="shared" si="103"/>
        <v>41328.006249999999</v>
      </c>
    </row>
    <row r="1623" spans="1:21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>
        <f t="shared" si="101"/>
        <v>163.78378378378378</v>
      </c>
      <c r="Q1623" t="s">
        <v>8323</v>
      </c>
      <c r="R1623" t="s">
        <v>8324</v>
      </c>
      <c r="S1623" s="12">
        <f t="shared" si="102"/>
        <v>41003.60665509259</v>
      </c>
      <c r="T1623" s="14">
        <v>41003</v>
      </c>
      <c r="U1623" s="12">
        <f t="shared" si="103"/>
        <v>41056.832638888889</v>
      </c>
    </row>
    <row r="1624" spans="1:21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>
        <f t="shared" si="101"/>
        <v>107.98461538461538</v>
      </c>
      <c r="Q1624" t="s">
        <v>8323</v>
      </c>
      <c r="R1624" t="s">
        <v>8324</v>
      </c>
      <c r="S1624" s="12">
        <f t="shared" si="102"/>
        <v>41950.29483796296</v>
      </c>
      <c r="T1624" s="14">
        <v>41950</v>
      </c>
      <c r="U1624" s="12">
        <f t="shared" si="103"/>
        <v>41989.999305555553</v>
      </c>
    </row>
    <row r="1625" spans="1:21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>
        <f t="shared" si="101"/>
        <v>42.111111111111114</v>
      </c>
      <c r="Q1625" t="s">
        <v>8323</v>
      </c>
      <c r="R1625" t="s">
        <v>8324</v>
      </c>
      <c r="S1625" s="12">
        <f t="shared" si="102"/>
        <v>41453.688530092593</v>
      </c>
      <c r="T1625" s="14">
        <v>41453</v>
      </c>
      <c r="U1625" s="12">
        <f t="shared" si="103"/>
        <v>41513.355196759258</v>
      </c>
    </row>
    <row r="1626" spans="1:21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4">
        <v>41243</v>
      </c>
      <c r="U1626" s="12">
        <f t="shared" si="103"/>
        <v>41283.033969907403</v>
      </c>
    </row>
    <row r="1627" spans="1:21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>
        <f t="shared" si="101"/>
        <v>112.01923076923077</v>
      </c>
      <c r="Q1627" t="s">
        <v>8323</v>
      </c>
      <c r="R1627" t="s">
        <v>8324</v>
      </c>
      <c r="S1627" s="12">
        <f t="shared" si="102"/>
        <v>41135.699687500004</v>
      </c>
      <c r="T1627" s="14">
        <v>41135</v>
      </c>
      <c r="U1627" s="12">
        <f t="shared" si="103"/>
        <v>41163.366354166668</v>
      </c>
    </row>
    <row r="1628" spans="1:21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>
        <f t="shared" si="101"/>
        <v>74.953703703703709</v>
      </c>
      <c r="Q1628" t="s">
        <v>8323</v>
      </c>
      <c r="R1628" t="s">
        <v>8324</v>
      </c>
      <c r="S1628" s="12">
        <f t="shared" si="102"/>
        <v>41579.847997685189</v>
      </c>
      <c r="T1628" s="14">
        <v>41579</v>
      </c>
      <c r="U1628" s="12">
        <f t="shared" si="103"/>
        <v>41609.556331018517</v>
      </c>
    </row>
    <row r="1629" spans="1:21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>
        <f t="shared" si="101"/>
        <v>61.578947368421055</v>
      </c>
      <c r="Q1629" t="s">
        <v>8323</v>
      </c>
      <c r="R1629" t="s">
        <v>8324</v>
      </c>
      <c r="S1629" s="12">
        <f t="shared" si="102"/>
        <v>41205.707048611112</v>
      </c>
      <c r="T1629" s="14">
        <v>41205</v>
      </c>
      <c r="U1629" s="12">
        <f t="shared" si="103"/>
        <v>41238.874305555553</v>
      </c>
    </row>
    <row r="1630" spans="1:21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>
        <f t="shared" si="101"/>
        <v>45.875</v>
      </c>
      <c r="Q1630" t="s">
        <v>8323</v>
      </c>
      <c r="R1630" t="s">
        <v>8324</v>
      </c>
      <c r="S1630" s="12">
        <f t="shared" si="102"/>
        <v>41774.737060185187</v>
      </c>
      <c r="T1630" s="14">
        <v>41774</v>
      </c>
      <c r="U1630" s="12">
        <f t="shared" si="103"/>
        <v>41807.403726851851</v>
      </c>
    </row>
    <row r="1631" spans="1:21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>
        <f t="shared" si="101"/>
        <v>75.853658536585371</v>
      </c>
      <c r="Q1631" t="s">
        <v>8323</v>
      </c>
      <c r="R1631" t="s">
        <v>8324</v>
      </c>
      <c r="S1631" s="12">
        <f t="shared" si="102"/>
        <v>41645.867280092592</v>
      </c>
      <c r="T1631" s="14">
        <v>41645</v>
      </c>
      <c r="U1631" s="12">
        <f t="shared" si="103"/>
        <v>41690.533946759257</v>
      </c>
    </row>
    <row r="1632" spans="1:21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>
        <f t="shared" si="101"/>
        <v>84.206349206349202</v>
      </c>
      <c r="Q1632" t="s">
        <v>8323</v>
      </c>
      <c r="R1632" t="s">
        <v>8324</v>
      </c>
      <c r="S1632" s="12">
        <f t="shared" si="102"/>
        <v>40939.837673611109</v>
      </c>
      <c r="T1632" s="14">
        <v>40939</v>
      </c>
      <c r="U1632" s="12">
        <f t="shared" si="103"/>
        <v>40969.957638888889</v>
      </c>
    </row>
    <row r="1633" spans="1:21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>
        <f t="shared" si="101"/>
        <v>117.22556390977444</v>
      </c>
      <c r="Q1633" t="s">
        <v>8323</v>
      </c>
      <c r="R1633" t="s">
        <v>8324</v>
      </c>
      <c r="S1633" s="12">
        <f t="shared" si="102"/>
        <v>41164.859502314815</v>
      </c>
      <c r="T1633" s="14">
        <v>41164</v>
      </c>
      <c r="U1633" s="12">
        <f t="shared" si="103"/>
        <v>41194.52616898148</v>
      </c>
    </row>
    <row r="1634" spans="1:21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>
        <f t="shared" si="101"/>
        <v>86.489361702127653</v>
      </c>
      <c r="Q1634" t="s">
        <v>8323</v>
      </c>
      <c r="R1634" t="s">
        <v>8324</v>
      </c>
      <c r="S1634" s="12">
        <f t="shared" si="102"/>
        <v>40750.340902777774</v>
      </c>
      <c r="T1634" s="14">
        <v>40750</v>
      </c>
      <c r="U1634" s="12">
        <f t="shared" si="103"/>
        <v>40810.007569444439</v>
      </c>
    </row>
    <row r="1635" spans="1:21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>
        <f t="shared" si="101"/>
        <v>172.41379310344828</v>
      </c>
      <c r="Q1635" t="s">
        <v>8323</v>
      </c>
      <c r="R1635" t="s">
        <v>8324</v>
      </c>
      <c r="S1635" s="12">
        <f t="shared" si="102"/>
        <v>40896.883750000001</v>
      </c>
      <c r="T1635" s="14">
        <v>40896</v>
      </c>
      <c r="U1635" s="12">
        <f t="shared" si="103"/>
        <v>40923.875</v>
      </c>
    </row>
    <row r="1636" spans="1:21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>
        <f t="shared" si="101"/>
        <v>62.8125</v>
      </c>
      <c r="Q1636" t="s">
        <v>8323</v>
      </c>
      <c r="R1636" t="s">
        <v>8324</v>
      </c>
      <c r="S1636" s="12">
        <f t="shared" si="102"/>
        <v>40658.189826388887</v>
      </c>
      <c r="T1636" s="14">
        <v>40658</v>
      </c>
      <c r="U1636" s="12">
        <f t="shared" si="103"/>
        <v>40695.915972222218</v>
      </c>
    </row>
    <row r="1637" spans="1:21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>
        <f t="shared" si="101"/>
        <v>67.729729729729726</v>
      </c>
      <c r="Q1637" t="s">
        <v>8323</v>
      </c>
      <c r="R1637" t="s">
        <v>8324</v>
      </c>
      <c r="S1637" s="12">
        <f t="shared" si="102"/>
        <v>42502.868761574078</v>
      </c>
      <c r="T1637" s="14">
        <v>42502</v>
      </c>
      <c r="U1637" s="12">
        <f t="shared" si="103"/>
        <v>42562.535428240742</v>
      </c>
    </row>
    <row r="1638" spans="1:21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>
        <f t="shared" si="101"/>
        <v>53.5632183908046</v>
      </c>
      <c r="Q1638" t="s">
        <v>8323</v>
      </c>
      <c r="R1638" t="s">
        <v>8324</v>
      </c>
      <c r="S1638" s="12">
        <f t="shared" si="102"/>
        <v>40663.08666666667</v>
      </c>
      <c r="T1638" s="14">
        <v>40663</v>
      </c>
      <c r="U1638" s="12">
        <f t="shared" si="103"/>
        <v>40705.833333333328</v>
      </c>
    </row>
    <row r="1639" spans="1:21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4">
        <v>40122</v>
      </c>
      <c r="U1639" s="12">
        <f t="shared" si="103"/>
        <v>40178.652083333334</v>
      </c>
    </row>
    <row r="1640" spans="1:21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>
        <f t="shared" si="101"/>
        <v>38.888888888888886</v>
      </c>
      <c r="Q1640" t="s">
        <v>8323</v>
      </c>
      <c r="R1640" t="s">
        <v>8324</v>
      </c>
      <c r="S1640" s="12">
        <f t="shared" si="102"/>
        <v>41288.68712962963</v>
      </c>
      <c r="T1640" s="14">
        <v>41288</v>
      </c>
      <c r="U1640" s="12">
        <f t="shared" si="103"/>
        <v>41333.559027777774</v>
      </c>
    </row>
    <row r="1641" spans="1:21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>
        <f t="shared" si="101"/>
        <v>94.736842105263165</v>
      </c>
      <c r="Q1641" t="s">
        <v>8323</v>
      </c>
      <c r="R1641" t="s">
        <v>8324</v>
      </c>
      <c r="S1641" s="12">
        <f t="shared" si="102"/>
        <v>40941.652372685188</v>
      </c>
      <c r="T1641" s="14">
        <v>40941</v>
      </c>
      <c r="U1641" s="12">
        <f t="shared" si="103"/>
        <v>40971.319039351853</v>
      </c>
    </row>
    <row r="1642" spans="1:21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>
        <f t="shared" si="101"/>
        <v>39.967058823529413</v>
      </c>
      <c r="Q1642" t="s">
        <v>8323</v>
      </c>
      <c r="R1642" t="s">
        <v>8324</v>
      </c>
      <c r="S1642" s="12">
        <f t="shared" si="102"/>
        <v>40379.23096064815</v>
      </c>
      <c r="T1642" s="14">
        <v>40379</v>
      </c>
      <c r="U1642" s="12">
        <f t="shared" si="103"/>
        <v>40392.749305555553</v>
      </c>
    </row>
    <row r="1643" spans="1:21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4">
        <v>41962</v>
      </c>
      <c r="U1643" s="12">
        <f t="shared" si="103"/>
        <v>41992.263240740744</v>
      </c>
    </row>
    <row r="1644" spans="1:21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>
        <f t="shared" si="101"/>
        <v>42.857142857142854</v>
      </c>
      <c r="Q1644" t="s">
        <v>8323</v>
      </c>
      <c r="R1644" t="s">
        <v>8344</v>
      </c>
      <c r="S1644" s="12">
        <f t="shared" si="102"/>
        <v>40688.024618055555</v>
      </c>
      <c r="T1644" s="14">
        <v>40688</v>
      </c>
      <c r="U1644" s="12">
        <f t="shared" si="103"/>
        <v>40707.691284722219</v>
      </c>
    </row>
    <row r="1645" spans="1:21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>
        <f t="shared" si="101"/>
        <v>168.51351351351352</v>
      </c>
      <c r="Q1645" t="s">
        <v>8323</v>
      </c>
      <c r="R1645" t="s">
        <v>8344</v>
      </c>
      <c r="S1645" s="12">
        <f t="shared" si="102"/>
        <v>41146.824212962965</v>
      </c>
      <c r="T1645" s="14">
        <v>41146</v>
      </c>
      <c r="U1645" s="12">
        <f t="shared" si="103"/>
        <v>41176.490879629629</v>
      </c>
    </row>
    <row r="1646" spans="1:21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>
        <f t="shared" si="101"/>
        <v>85.546875</v>
      </c>
      <c r="Q1646" t="s">
        <v>8323</v>
      </c>
      <c r="R1646" t="s">
        <v>8344</v>
      </c>
      <c r="S1646" s="12">
        <f t="shared" si="102"/>
        <v>41175.05972222222</v>
      </c>
      <c r="T1646" s="14">
        <v>41175</v>
      </c>
      <c r="U1646" s="12">
        <f t="shared" si="103"/>
        <v>41234.768055555556</v>
      </c>
    </row>
    <row r="1647" spans="1:21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4">
        <v>41521</v>
      </c>
      <c r="U1647" s="12">
        <f t="shared" si="103"/>
        <v>41535.284027777772</v>
      </c>
    </row>
    <row r="1648" spans="1:21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>
        <f t="shared" si="101"/>
        <v>26.554216867469879</v>
      </c>
      <c r="Q1648" t="s">
        <v>8323</v>
      </c>
      <c r="R1648" t="s">
        <v>8344</v>
      </c>
      <c r="S1648" s="12">
        <f t="shared" si="102"/>
        <v>41833.450266203705</v>
      </c>
      <c r="T1648" s="14">
        <v>41833</v>
      </c>
      <c r="U1648" s="12">
        <f t="shared" si="103"/>
        <v>41865.424305555556</v>
      </c>
    </row>
    <row r="1649" spans="1:21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>
        <f t="shared" si="101"/>
        <v>113.82608695652173</v>
      </c>
      <c r="Q1649" t="s">
        <v>8323</v>
      </c>
      <c r="R1649" t="s">
        <v>8344</v>
      </c>
      <c r="S1649" s="12">
        <f t="shared" si="102"/>
        <v>41039.409456018519</v>
      </c>
      <c r="T1649" s="14">
        <v>41039</v>
      </c>
      <c r="U1649" s="12">
        <f t="shared" si="103"/>
        <v>41069.076122685183</v>
      </c>
    </row>
    <row r="1650" spans="1:21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>
        <f t="shared" si="101"/>
        <v>32.011111111111113</v>
      </c>
      <c r="Q1650" t="s">
        <v>8323</v>
      </c>
      <c r="R1650" t="s">
        <v>8344</v>
      </c>
      <c r="S1650" s="12">
        <f t="shared" si="102"/>
        <v>40592.704652777778</v>
      </c>
      <c r="T1650" s="14">
        <v>40592</v>
      </c>
      <c r="U1650" s="12">
        <f t="shared" si="103"/>
        <v>40622.329652777778</v>
      </c>
    </row>
    <row r="1651" spans="1:21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>
        <f t="shared" si="101"/>
        <v>47.189259259259259</v>
      </c>
      <c r="Q1651" t="s">
        <v>8323</v>
      </c>
      <c r="R1651" t="s">
        <v>8344</v>
      </c>
      <c r="S1651" s="12">
        <f t="shared" si="102"/>
        <v>41737.684664351851</v>
      </c>
      <c r="T1651" s="14">
        <v>41737</v>
      </c>
      <c r="U1651" s="12">
        <f t="shared" si="103"/>
        <v>41782.351331018515</v>
      </c>
    </row>
    <row r="1652" spans="1:21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>
        <f t="shared" si="101"/>
        <v>88.46875</v>
      </c>
      <c r="Q1652" t="s">
        <v>8323</v>
      </c>
      <c r="R1652" t="s">
        <v>8344</v>
      </c>
      <c r="S1652" s="12">
        <f t="shared" si="102"/>
        <v>41526.435613425929</v>
      </c>
      <c r="T1652" s="14">
        <v>41526</v>
      </c>
      <c r="U1652" s="12">
        <f t="shared" si="103"/>
        <v>41556.102280092593</v>
      </c>
    </row>
    <row r="1653" spans="1:21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4">
        <v>40625</v>
      </c>
      <c r="U1653" s="12">
        <f t="shared" si="103"/>
        <v>40658.957638888889</v>
      </c>
    </row>
    <row r="1654" spans="1:21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>
        <f t="shared" si="101"/>
        <v>64.714285714285708</v>
      </c>
      <c r="Q1654" t="s">
        <v>8323</v>
      </c>
      <c r="R1654" t="s">
        <v>8344</v>
      </c>
      <c r="S1654" s="12">
        <f t="shared" si="102"/>
        <v>41572.492974537039</v>
      </c>
      <c r="T1654" s="14">
        <v>41572</v>
      </c>
      <c r="U1654" s="12">
        <f t="shared" si="103"/>
        <v>41602.201307870368</v>
      </c>
    </row>
    <row r="1655" spans="1:21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>
        <f t="shared" si="101"/>
        <v>51.854285714285716</v>
      </c>
      <c r="Q1655" t="s">
        <v>8323</v>
      </c>
      <c r="R1655" t="s">
        <v>8344</v>
      </c>
      <c r="S1655" s="12">
        <f t="shared" si="102"/>
        <v>40626.834444444445</v>
      </c>
      <c r="T1655" s="14">
        <v>40626</v>
      </c>
      <c r="U1655" s="12">
        <f t="shared" si="103"/>
        <v>40657.501111111109</v>
      </c>
    </row>
    <row r="1656" spans="1:21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>
        <f t="shared" si="101"/>
        <v>38.794117647058826</v>
      </c>
      <c r="Q1656" t="s">
        <v>8323</v>
      </c>
      <c r="R1656" t="s">
        <v>8344</v>
      </c>
      <c r="S1656" s="12">
        <f t="shared" si="102"/>
        <v>40987.890740740739</v>
      </c>
      <c r="T1656" s="14">
        <v>40987</v>
      </c>
      <c r="U1656" s="12">
        <f t="shared" si="103"/>
        <v>41017.557407407403</v>
      </c>
    </row>
    <row r="1657" spans="1:21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>
        <f t="shared" si="101"/>
        <v>44.645833333333336</v>
      </c>
      <c r="Q1657" t="s">
        <v>8323</v>
      </c>
      <c r="R1657" t="s">
        <v>8344</v>
      </c>
      <c r="S1657" s="12">
        <f t="shared" si="102"/>
        <v>40974.791898148149</v>
      </c>
      <c r="T1657" s="14">
        <v>40974</v>
      </c>
      <c r="U1657" s="12">
        <f t="shared" si="103"/>
        <v>41004.416898148142</v>
      </c>
    </row>
    <row r="1658" spans="1:21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>
        <f t="shared" si="101"/>
        <v>156.77333333333334</v>
      </c>
      <c r="Q1658" t="s">
        <v>8323</v>
      </c>
      <c r="R1658" t="s">
        <v>8344</v>
      </c>
      <c r="S1658" s="12">
        <f t="shared" si="102"/>
        <v>41226.928842592592</v>
      </c>
      <c r="T1658" s="14">
        <v>41226</v>
      </c>
      <c r="U1658" s="12">
        <f t="shared" si="103"/>
        <v>41256.595509259256</v>
      </c>
    </row>
    <row r="1659" spans="1:21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>
        <f t="shared" si="101"/>
        <v>118.70339366515837</v>
      </c>
      <c r="Q1659" t="s">
        <v>8323</v>
      </c>
      <c r="R1659" t="s">
        <v>8344</v>
      </c>
      <c r="S1659" s="12">
        <f t="shared" si="102"/>
        <v>41023.782037037039</v>
      </c>
      <c r="T1659" s="14">
        <v>41023</v>
      </c>
      <c r="U1659" s="12">
        <f t="shared" si="103"/>
        <v>41053.448703703703</v>
      </c>
    </row>
    <row r="1660" spans="1:21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>
        <f t="shared" si="101"/>
        <v>74.149532710280369</v>
      </c>
      <c r="Q1660" t="s">
        <v>8323</v>
      </c>
      <c r="R1660" t="s">
        <v>8344</v>
      </c>
      <c r="S1660" s="12">
        <f t="shared" si="102"/>
        <v>41223.22184027778</v>
      </c>
      <c r="T1660" s="14">
        <v>41223</v>
      </c>
      <c r="U1660" s="12">
        <f t="shared" si="103"/>
        <v>41261.263888888883</v>
      </c>
    </row>
    <row r="1661" spans="1:21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>
        <f t="shared" si="101"/>
        <v>12.533333333333333</v>
      </c>
      <c r="Q1661" t="s">
        <v>8323</v>
      </c>
      <c r="R1661" t="s">
        <v>8344</v>
      </c>
      <c r="S1661" s="12">
        <f t="shared" si="102"/>
        <v>41596.913437499999</v>
      </c>
      <c r="T1661" s="14">
        <v>41596</v>
      </c>
      <c r="U1661" s="12">
        <f t="shared" si="103"/>
        <v>41625.166666666664</v>
      </c>
    </row>
    <row r="1662" spans="1:21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>
        <f t="shared" si="101"/>
        <v>27.861111111111111</v>
      </c>
      <c r="Q1662" t="s">
        <v>8323</v>
      </c>
      <c r="R1662" t="s">
        <v>8344</v>
      </c>
      <c r="S1662" s="12">
        <f t="shared" si="102"/>
        <v>42459.693865740745</v>
      </c>
      <c r="T1662" s="14">
        <v>42459</v>
      </c>
      <c r="U1662" s="12">
        <f t="shared" si="103"/>
        <v>42490.582638888889</v>
      </c>
    </row>
    <row r="1663" spans="1:21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>
        <f t="shared" si="101"/>
        <v>80.178217821782184</v>
      </c>
      <c r="Q1663" t="s">
        <v>8323</v>
      </c>
      <c r="R1663" t="s">
        <v>8344</v>
      </c>
      <c r="S1663" s="12">
        <f t="shared" si="102"/>
        <v>42343.998043981483</v>
      </c>
      <c r="T1663" s="14">
        <v>42343</v>
      </c>
      <c r="U1663" s="12">
        <f t="shared" si="103"/>
        <v>42386.541666666664</v>
      </c>
    </row>
    <row r="1664" spans="1:21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>
        <f t="shared" si="101"/>
        <v>132.43548387096774</v>
      </c>
      <c r="Q1664" t="s">
        <v>8323</v>
      </c>
      <c r="R1664" t="s">
        <v>8344</v>
      </c>
      <c r="S1664" s="12">
        <f t="shared" si="102"/>
        <v>40848.198333333334</v>
      </c>
      <c r="T1664" s="14">
        <v>40848</v>
      </c>
      <c r="U1664" s="12">
        <f t="shared" si="103"/>
        <v>40907.906666666662</v>
      </c>
    </row>
    <row r="1665" spans="1:21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4">
        <v>42006</v>
      </c>
      <c r="U1665" s="12">
        <f t="shared" si="103"/>
        <v>42035.688738425924</v>
      </c>
    </row>
    <row r="1666" spans="1:21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>
        <f t="shared" si="101"/>
        <v>34.384494382022467</v>
      </c>
      <c r="Q1666" t="s">
        <v>8323</v>
      </c>
      <c r="R1666" t="s">
        <v>8344</v>
      </c>
      <c r="S1666" s="12">
        <f t="shared" si="102"/>
        <v>40939.761782407404</v>
      </c>
      <c r="T1666" s="14">
        <v>40939</v>
      </c>
      <c r="U1666" s="12">
        <f t="shared" si="103"/>
        <v>40983.832638888889</v>
      </c>
    </row>
    <row r="1667" spans="1:21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>
        <f t="shared" ref="P1667:P1730" si="105">IF(L1667,E1667/L1667,0)</f>
        <v>44.956989247311824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4">
        <v>40564</v>
      </c>
      <c r="U1667" s="12">
        <f t="shared" ref="U1667:U1730" si="107">(((I1667/60)/60)/24)+DATE(1970,1,1)+(-8/24)</f>
        <v>40595.791666666664</v>
      </c>
    </row>
    <row r="1668" spans="1:21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>
        <f t="shared" si="105"/>
        <v>41.04081632653061</v>
      </c>
      <c r="Q1668" t="s">
        <v>8323</v>
      </c>
      <c r="R1668" t="s">
        <v>8344</v>
      </c>
      <c r="S1668" s="12">
        <f t="shared" si="106"/>
        <v>41331.253159722226</v>
      </c>
      <c r="T1668" s="14">
        <v>41331</v>
      </c>
      <c r="U1668" s="12">
        <f t="shared" si="107"/>
        <v>41360.878159722219</v>
      </c>
    </row>
    <row r="1669" spans="1:21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>
        <f t="shared" si="105"/>
        <v>52.597560975609753</v>
      </c>
      <c r="Q1669" t="s">
        <v>8323</v>
      </c>
      <c r="R1669" t="s">
        <v>8344</v>
      </c>
      <c r="S1669" s="12">
        <f t="shared" si="106"/>
        <v>41682.0705787037</v>
      </c>
      <c r="T1669" s="14">
        <v>41682</v>
      </c>
      <c r="U1669" s="12">
        <f t="shared" si="107"/>
        <v>41708.957638888889</v>
      </c>
    </row>
    <row r="1670" spans="1:21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>
        <f t="shared" si="105"/>
        <v>70.784482758620683</v>
      </c>
      <c r="Q1670" t="s">
        <v>8323</v>
      </c>
      <c r="R1670" t="s">
        <v>8344</v>
      </c>
      <c r="S1670" s="12">
        <f t="shared" si="106"/>
        <v>40845.14975694444</v>
      </c>
      <c r="T1670" s="14">
        <v>40845</v>
      </c>
      <c r="U1670" s="12">
        <f t="shared" si="107"/>
        <v>40874.858090277776</v>
      </c>
    </row>
    <row r="1671" spans="1:21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4">
        <v>42461</v>
      </c>
      <c r="U1671" s="12">
        <f t="shared" si="107"/>
        <v>42521.551805555551</v>
      </c>
    </row>
    <row r="1672" spans="1:21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>
        <f t="shared" si="105"/>
        <v>44.608695652173914</v>
      </c>
      <c r="Q1672" t="s">
        <v>8323</v>
      </c>
      <c r="R1672" t="s">
        <v>8344</v>
      </c>
      <c r="S1672" s="12">
        <f t="shared" si="106"/>
        <v>40313.930543981485</v>
      </c>
      <c r="T1672" s="14">
        <v>40313</v>
      </c>
      <c r="U1672" s="12">
        <f t="shared" si="107"/>
        <v>40363.833333333328</v>
      </c>
    </row>
    <row r="1673" spans="1:21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>
        <f t="shared" si="105"/>
        <v>26.148961038961041</v>
      </c>
      <c r="Q1673" t="s">
        <v>8323</v>
      </c>
      <c r="R1673" t="s">
        <v>8344</v>
      </c>
      <c r="S1673" s="12">
        <f t="shared" si="106"/>
        <v>42553.54414351852</v>
      </c>
      <c r="T1673" s="14">
        <v>42553</v>
      </c>
      <c r="U1673" s="12">
        <f t="shared" si="107"/>
        <v>42583.210810185185</v>
      </c>
    </row>
    <row r="1674" spans="1:21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>
        <f t="shared" si="105"/>
        <v>39.183673469387756</v>
      </c>
      <c r="Q1674" t="s">
        <v>8323</v>
      </c>
      <c r="R1674" t="s">
        <v>8344</v>
      </c>
      <c r="S1674" s="12">
        <f t="shared" si="106"/>
        <v>41034.656597222223</v>
      </c>
      <c r="T1674" s="14">
        <v>41034</v>
      </c>
      <c r="U1674" s="12">
        <f t="shared" si="107"/>
        <v>41064.323263888888</v>
      </c>
    </row>
    <row r="1675" spans="1:21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>
        <f t="shared" si="105"/>
        <v>45.593220338983052</v>
      </c>
      <c r="Q1675" t="s">
        <v>8323</v>
      </c>
      <c r="R1675" t="s">
        <v>8344</v>
      </c>
      <c r="S1675" s="12">
        <f t="shared" si="106"/>
        <v>42039.878379629634</v>
      </c>
      <c r="T1675" s="14">
        <v>42039</v>
      </c>
      <c r="U1675" s="12">
        <f t="shared" si="107"/>
        <v>42069.545046296298</v>
      </c>
    </row>
    <row r="1676" spans="1:21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>
        <f t="shared" si="105"/>
        <v>89.247787610619469</v>
      </c>
      <c r="Q1676" t="s">
        <v>8323</v>
      </c>
      <c r="R1676" t="s">
        <v>8344</v>
      </c>
      <c r="S1676" s="12">
        <f t="shared" si="106"/>
        <v>42569.605393518519</v>
      </c>
      <c r="T1676" s="14">
        <v>42569</v>
      </c>
      <c r="U1676" s="12">
        <f t="shared" si="107"/>
        <v>42599.957638888889</v>
      </c>
    </row>
    <row r="1677" spans="1:21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>
        <f t="shared" si="105"/>
        <v>40.416470588235299</v>
      </c>
      <c r="Q1677" t="s">
        <v>8323</v>
      </c>
      <c r="R1677" t="s">
        <v>8344</v>
      </c>
      <c r="S1677" s="12">
        <f t="shared" si="106"/>
        <v>40802.733101851853</v>
      </c>
      <c r="T1677" s="14">
        <v>40802</v>
      </c>
      <c r="U1677" s="12">
        <f t="shared" si="107"/>
        <v>40832.585416666661</v>
      </c>
    </row>
    <row r="1678" spans="1:21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>
        <f t="shared" si="105"/>
        <v>82.38095238095238</v>
      </c>
      <c r="Q1678" t="s">
        <v>8323</v>
      </c>
      <c r="R1678" t="s">
        <v>8344</v>
      </c>
      <c r="S1678" s="12">
        <f t="shared" si="106"/>
        <v>40973.72623842593</v>
      </c>
      <c r="T1678" s="14">
        <v>40973</v>
      </c>
      <c r="U1678" s="12">
        <f t="shared" si="107"/>
        <v>41019.832638888889</v>
      </c>
    </row>
    <row r="1679" spans="1:21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>
        <f t="shared" si="105"/>
        <v>159.52380952380952</v>
      </c>
      <c r="Q1679" t="s">
        <v>8323</v>
      </c>
      <c r="R1679" t="s">
        <v>8344</v>
      </c>
      <c r="S1679" s="12">
        <f t="shared" si="106"/>
        <v>42416.407129629632</v>
      </c>
      <c r="T1679" s="14">
        <v>42416</v>
      </c>
      <c r="U1679" s="12">
        <f t="shared" si="107"/>
        <v>42475.915972222218</v>
      </c>
    </row>
    <row r="1680" spans="1:21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>
        <f t="shared" si="105"/>
        <v>36.244897959183675</v>
      </c>
      <c r="Q1680" t="s">
        <v>8323</v>
      </c>
      <c r="R1680" t="s">
        <v>8344</v>
      </c>
      <c r="S1680" s="12">
        <f t="shared" si="106"/>
        <v>41662.854988425926</v>
      </c>
      <c r="T1680" s="14">
        <v>41662</v>
      </c>
      <c r="U1680" s="12">
        <f t="shared" si="107"/>
        <v>41676.521655092591</v>
      </c>
    </row>
    <row r="1681" spans="1:21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4">
        <v>40723</v>
      </c>
      <c r="U1681" s="12">
        <f t="shared" si="107"/>
        <v>40745.735474537032</v>
      </c>
    </row>
    <row r="1682" spans="1:21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4">
        <v>41802</v>
      </c>
      <c r="U1682" s="12">
        <f t="shared" si="107"/>
        <v>41832.424386574072</v>
      </c>
    </row>
    <row r="1683" spans="1:21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>
        <f t="shared" si="105"/>
        <v>74.575090497737563</v>
      </c>
      <c r="Q1683" t="s">
        <v>8323</v>
      </c>
      <c r="R1683" t="s">
        <v>8345</v>
      </c>
      <c r="S1683" s="12">
        <f t="shared" si="106"/>
        <v>42774.121342592596</v>
      </c>
      <c r="T1683" s="14">
        <v>42774</v>
      </c>
      <c r="U1683" s="12">
        <f t="shared" si="107"/>
        <v>42822.749999999993</v>
      </c>
    </row>
    <row r="1684" spans="1:21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2">
        <f t="shared" si="106"/>
        <v>42779.21365740741</v>
      </c>
      <c r="T1684" s="14">
        <v>42779</v>
      </c>
      <c r="U1684" s="12">
        <f t="shared" si="107"/>
        <v>42838.838657407403</v>
      </c>
    </row>
    <row r="1685" spans="1:21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4">
        <v>42808</v>
      </c>
      <c r="U1685" s="12">
        <f t="shared" si="107"/>
        <v>42832.44835648148</v>
      </c>
    </row>
    <row r="1686" spans="1:21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>
        <f t="shared" si="105"/>
        <v>86.43564356435644</v>
      </c>
      <c r="Q1686" t="s">
        <v>8323</v>
      </c>
      <c r="R1686" t="s">
        <v>8345</v>
      </c>
      <c r="S1686" s="12">
        <f t="shared" si="106"/>
        <v>42783.815289351856</v>
      </c>
      <c r="T1686" s="14">
        <v>42783</v>
      </c>
      <c r="U1686" s="12">
        <f t="shared" si="107"/>
        <v>42811.440289351849</v>
      </c>
    </row>
    <row r="1687" spans="1:21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4">
        <v>42788</v>
      </c>
      <c r="U1687" s="12">
        <f t="shared" si="107"/>
        <v>42817.8752662037</v>
      </c>
    </row>
    <row r="1688" spans="1:21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4">
        <v>42792</v>
      </c>
      <c r="U1688" s="12">
        <f t="shared" si="107"/>
        <v>42852.468969907401</v>
      </c>
    </row>
    <row r="1689" spans="1:21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>
        <f t="shared" si="105"/>
        <v>80.128205128205124</v>
      </c>
      <c r="Q1689" t="s">
        <v>8323</v>
      </c>
      <c r="R1689" t="s">
        <v>8345</v>
      </c>
      <c r="S1689" s="12">
        <f t="shared" si="106"/>
        <v>42802.046817129631</v>
      </c>
      <c r="T1689" s="14">
        <v>42802</v>
      </c>
      <c r="U1689" s="12">
        <f t="shared" si="107"/>
        <v>42835.510416666664</v>
      </c>
    </row>
    <row r="1690" spans="1:21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>
        <f t="shared" si="105"/>
        <v>253.14285714285714</v>
      </c>
      <c r="Q1690" t="s">
        <v>8323</v>
      </c>
      <c r="R1690" t="s">
        <v>8345</v>
      </c>
      <c r="S1690" s="12">
        <f t="shared" si="106"/>
        <v>42804.534652777773</v>
      </c>
      <c r="T1690" s="14">
        <v>42804</v>
      </c>
      <c r="U1690" s="12">
        <f t="shared" si="107"/>
        <v>42834.15965277778</v>
      </c>
    </row>
    <row r="1691" spans="1:2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>
        <f t="shared" si="105"/>
        <v>171.42857142857142</v>
      </c>
      <c r="Q1691" t="s">
        <v>8323</v>
      </c>
      <c r="R1691" t="s">
        <v>8345</v>
      </c>
      <c r="S1691" s="12">
        <f t="shared" si="106"/>
        <v>42780.942476851851</v>
      </c>
      <c r="T1691" s="14">
        <v>42780</v>
      </c>
      <c r="U1691" s="12">
        <f t="shared" si="107"/>
        <v>42810.567476851851</v>
      </c>
    </row>
    <row r="1692" spans="1:21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>
        <f t="shared" si="105"/>
        <v>57.727272727272727</v>
      </c>
      <c r="Q1692" t="s">
        <v>8323</v>
      </c>
      <c r="R1692" t="s">
        <v>8345</v>
      </c>
      <c r="S1692" s="12">
        <f t="shared" si="106"/>
        <v>42801.43104166667</v>
      </c>
      <c r="T1692" s="14">
        <v>42801</v>
      </c>
      <c r="U1692" s="12">
        <f t="shared" si="107"/>
        <v>42831.056041666663</v>
      </c>
    </row>
    <row r="1693" spans="1:21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>
        <f t="shared" si="105"/>
        <v>264.26315789473682</v>
      </c>
      <c r="Q1693" t="s">
        <v>8323</v>
      </c>
      <c r="R1693" t="s">
        <v>8345</v>
      </c>
      <c r="S1693" s="12">
        <f t="shared" si="106"/>
        <v>42795.701481481476</v>
      </c>
      <c r="T1693" s="14">
        <v>42795</v>
      </c>
      <c r="U1693" s="12">
        <f t="shared" si="107"/>
        <v>42827.708333333336</v>
      </c>
    </row>
    <row r="1694" spans="1:21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>
        <f t="shared" si="105"/>
        <v>159.33333333333334</v>
      </c>
      <c r="Q1694" t="s">
        <v>8323</v>
      </c>
      <c r="R1694" t="s">
        <v>8345</v>
      </c>
      <c r="S1694" s="12">
        <f t="shared" si="106"/>
        <v>42788.151238425926</v>
      </c>
      <c r="T1694" s="14">
        <v>42788</v>
      </c>
      <c r="U1694" s="12">
        <f t="shared" si="107"/>
        <v>42820.665972222218</v>
      </c>
    </row>
    <row r="1695" spans="1:21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4">
        <v>42803</v>
      </c>
      <c r="U1695" s="12">
        <f t="shared" si="107"/>
        <v>42834.499999999993</v>
      </c>
    </row>
    <row r="1696" spans="1:21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4">
        <v>42791</v>
      </c>
      <c r="U1696" s="12">
        <f t="shared" si="107"/>
        <v>42820.85833333333</v>
      </c>
    </row>
    <row r="1697" spans="1:21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>
        <f t="shared" si="105"/>
        <v>61.086956521739133</v>
      </c>
      <c r="Q1697" t="s">
        <v>8323</v>
      </c>
      <c r="R1697" t="s">
        <v>8345</v>
      </c>
      <c r="S1697" s="12">
        <f t="shared" si="106"/>
        <v>42801.031412037039</v>
      </c>
      <c r="T1697" s="14">
        <v>42801</v>
      </c>
      <c r="U1697" s="12">
        <f t="shared" si="107"/>
        <v>42834.708333333336</v>
      </c>
    </row>
    <row r="1698" spans="1:21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2">
        <f t="shared" si="106"/>
        <v>42796.069571759261</v>
      </c>
      <c r="T1698" s="14">
        <v>42796</v>
      </c>
      <c r="U1698" s="12">
        <f t="shared" si="107"/>
        <v>42825.694571759253</v>
      </c>
    </row>
    <row r="1699" spans="1:21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>
        <f t="shared" si="105"/>
        <v>114.81818181818181</v>
      </c>
      <c r="Q1699" t="s">
        <v>8323</v>
      </c>
      <c r="R1699" t="s">
        <v>8345</v>
      </c>
      <c r="S1699" s="12">
        <f t="shared" si="106"/>
        <v>42805.032962962956</v>
      </c>
      <c r="T1699" s="14">
        <v>42805</v>
      </c>
      <c r="U1699" s="12">
        <f t="shared" si="107"/>
        <v>42834.657962962963</v>
      </c>
    </row>
    <row r="1700" spans="1:21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2">
        <f t="shared" si="106"/>
        <v>42796.207870370374</v>
      </c>
      <c r="T1700" s="14">
        <v>42796</v>
      </c>
      <c r="U1700" s="12">
        <f t="shared" si="107"/>
        <v>42819.814583333333</v>
      </c>
    </row>
    <row r="1701" spans="1:21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4">
        <v>42806</v>
      </c>
      <c r="U1701" s="12">
        <f t="shared" si="107"/>
        <v>42836.530613425923</v>
      </c>
    </row>
    <row r="1702" spans="1:21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>
        <f t="shared" si="105"/>
        <v>65.974683544303801</v>
      </c>
      <c r="Q1702" t="s">
        <v>8323</v>
      </c>
      <c r="R1702" t="s">
        <v>8345</v>
      </c>
      <c r="S1702" s="12">
        <f t="shared" si="106"/>
        <v>42796.071643518517</v>
      </c>
      <c r="T1702" s="14">
        <v>42796</v>
      </c>
      <c r="U1702" s="12">
        <f t="shared" si="107"/>
        <v>42825.833333333336</v>
      </c>
    </row>
    <row r="1703" spans="1:21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4">
        <v>41989</v>
      </c>
      <c r="U1703" s="12">
        <f t="shared" si="107"/>
        <v>42019.331076388888</v>
      </c>
    </row>
    <row r="1704" spans="1:2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4">
        <v>42063</v>
      </c>
      <c r="U1704" s="12">
        <f t="shared" si="107"/>
        <v>42093.494791666664</v>
      </c>
    </row>
    <row r="1705" spans="1:21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4">
        <v>42187</v>
      </c>
      <c r="U1705" s="12">
        <f t="shared" si="107"/>
        <v>42246.948344907411</v>
      </c>
    </row>
    <row r="1706" spans="1:21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>
        <f t="shared" si="105"/>
        <v>118.36363636363636</v>
      </c>
      <c r="Q1706" t="s">
        <v>8323</v>
      </c>
      <c r="R1706" t="s">
        <v>8345</v>
      </c>
      <c r="S1706" s="12">
        <f t="shared" si="106"/>
        <v>42021.139733796299</v>
      </c>
      <c r="T1706" s="14">
        <v>42021</v>
      </c>
      <c r="U1706" s="12">
        <f t="shared" si="107"/>
        <v>42050.806400462963</v>
      </c>
    </row>
    <row r="1707" spans="1:21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2">
        <f t="shared" si="106"/>
        <v>42245.016736111109</v>
      </c>
      <c r="T1707" s="14">
        <v>42245</v>
      </c>
      <c r="U1707" s="12">
        <f t="shared" si="107"/>
        <v>42256.333333333336</v>
      </c>
    </row>
    <row r="1708" spans="1:21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2">
        <f t="shared" si="106"/>
        <v>42179.306388888886</v>
      </c>
      <c r="T1708" s="14">
        <v>42179</v>
      </c>
      <c r="U1708" s="12">
        <f t="shared" si="107"/>
        <v>42238.973055555551</v>
      </c>
    </row>
    <row r="1709" spans="1:21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>
        <f t="shared" si="105"/>
        <v>54.111111111111114</v>
      </c>
      <c r="Q1709" t="s">
        <v>8323</v>
      </c>
      <c r="R1709" t="s">
        <v>8345</v>
      </c>
      <c r="S1709" s="12">
        <f t="shared" si="106"/>
        <v>42427.721006944441</v>
      </c>
      <c r="T1709" s="14">
        <v>42427</v>
      </c>
      <c r="U1709" s="12">
        <f t="shared" si="107"/>
        <v>42457.346006944441</v>
      </c>
    </row>
    <row r="1710" spans="1:21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2">
        <f t="shared" si="106"/>
        <v>42451.866967592592</v>
      </c>
      <c r="T1710" s="14">
        <v>42451</v>
      </c>
      <c r="U1710" s="12">
        <f t="shared" si="107"/>
        <v>42491.533634259256</v>
      </c>
    </row>
    <row r="1711" spans="1:21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4">
        <v>41841</v>
      </c>
      <c r="U1711" s="12">
        <f t="shared" si="107"/>
        <v>41882.485416666663</v>
      </c>
    </row>
    <row r="1712" spans="1:21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4">
        <v>42341</v>
      </c>
      <c r="U1712" s="12">
        <f t="shared" si="107"/>
        <v>42387.208333333336</v>
      </c>
    </row>
    <row r="1713" spans="1:21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4">
        <v>41852</v>
      </c>
      <c r="U1713" s="12">
        <f t="shared" si="107"/>
        <v>41883.312893518516</v>
      </c>
    </row>
    <row r="1714" spans="1:21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2">
        <f t="shared" si="106"/>
        <v>42125.913807870369</v>
      </c>
      <c r="T1714" s="14">
        <v>42125</v>
      </c>
      <c r="U1714" s="12">
        <f t="shared" si="107"/>
        <v>42185.580474537033</v>
      </c>
    </row>
    <row r="1715" spans="1:21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4">
        <v>41887</v>
      </c>
      <c r="U1715" s="12">
        <f t="shared" si="107"/>
        <v>41917.467731481483</v>
      </c>
    </row>
    <row r="1716" spans="1:21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>
        <f t="shared" si="105"/>
        <v>115.70588235294117</v>
      </c>
      <c r="Q1716" t="s">
        <v>8323</v>
      </c>
      <c r="R1716" t="s">
        <v>8345</v>
      </c>
      <c r="S1716" s="12">
        <f t="shared" si="106"/>
        <v>42095.918530092589</v>
      </c>
      <c r="T1716" s="14">
        <v>42095</v>
      </c>
      <c r="U1716" s="12">
        <f t="shared" si="107"/>
        <v>42125.585196759253</v>
      </c>
    </row>
    <row r="1717" spans="1:21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4">
        <v>42064</v>
      </c>
      <c r="U1717" s="12">
        <f t="shared" si="107"/>
        <v>42093.806944444441</v>
      </c>
    </row>
    <row r="1718" spans="1:21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4">
        <v>42673</v>
      </c>
      <c r="U1718" s="12">
        <f t="shared" si="107"/>
        <v>42713.285868055551</v>
      </c>
    </row>
    <row r="1719" spans="1:21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>
        <f t="shared" si="105"/>
        <v>34.024390243902438</v>
      </c>
      <c r="Q1719" t="s">
        <v>8323</v>
      </c>
      <c r="R1719" t="s">
        <v>8345</v>
      </c>
      <c r="S1719" s="12">
        <f t="shared" si="106"/>
        <v>42460.98192129629</v>
      </c>
      <c r="T1719" s="14">
        <v>42460</v>
      </c>
      <c r="U1719" s="12">
        <f t="shared" si="107"/>
        <v>42480.833333333336</v>
      </c>
    </row>
    <row r="1720" spans="1:2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4">
        <v>42460</v>
      </c>
      <c r="U1720" s="12">
        <f t="shared" si="107"/>
        <v>42503.874305555553</v>
      </c>
    </row>
    <row r="1721" spans="1:21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>
        <f t="shared" si="105"/>
        <v>11.666666666666666</v>
      </c>
      <c r="Q1721" t="s">
        <v>8323</v>
      </c>
      <c r="R1721" t="s">
        <v>8345</v>
      </c>
      <c r="S1721" s="12">
        <f t="shared" si="106"/>
        <v>41869.534618055557</v>
      </c>
      <c r="T1721" s="14">
        <v>41869</v>
      </c>
      <c r="U1721" s="12">
        <f t="shared" si="107"/>
        <v>41899.201284722221</v>
      </c>
    </row>
    <row r="1722" spans="1:21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>
        <f t="shared" si="105"/>
        <v>28.125</v>
      </c>
      <c r="Q1722" t="s">
        <v>8323</v>
      </c>
      <c r="R1722" t="s">
        <v>8345</v>
      </c>
      <c r="S1722" s="12">
        <f t="shared" si="106"/>
        <v>41922.783229166671</v>
      </c>
      <c r="T1722" s="14">
        <v>41922</v>
      </c>
      <c r="U1722" s="12">
        <f t="shared" si="107"/>
        <v>41952.491562499999</v>
      </c>
    </row>
    <row r="1723" spans="1:21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2">
        <f t="shared" si="106"/>
        <v>42319.461377314816</v>
      </c>
      <c r="T1723" s="14">
        <v>42319</v>
      </c>
      <c r="U1723" s="12">
        <f t="shared" si="107"/>
        <v>42349.12804398148</v>
      </c>
    </row>
    <row r="1724" spans="1:21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4">
        <v>42425</v>
      </c>
      <c r="U1724" s="12">
        <f t="shared" si="107"/>
        <v>42462.673611111109</v>
      </c>
    </row>
    <row r="1725" spans="1:21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>
        <f t="shared" si="105"/>
        <v>216.66666666666666</v>
      </c>
      <c r="Q1725" t="s">
        <v>8323</v>
      </c>
      <c r="R1725" t="s">
        <v>8345</v>
      </c>
      <c r="S1725" s="12">
        <f t="shared" si="106"/>
        <v>42129.82540509259</v>
      </c>
      <c r="T1725" s="14">
        <v>42129</v>
      </c>
      <c r="U1725" s="12">
        <f t="shared" si="107"/>
        <v>42185.916666666664</v>
      </c>
    </row>
    <row r="1726" spans="1:21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4">
        <v>41912</v>
      </c>
      <c r="U1726" s="12">
        <f t="shared" si="107"/>
        <v>41942.599097222221</v>
      </c>
    </row>
    <row r="1727" spans="1:21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>
        <f t="shared" si="105"/>
        <v>62.222222222222221</v>
      </c>
      <c r="Q1727" t="s">
        <v>8323</v>
      </c>
      <c r="R1727" t="s">
        <v>8345</v>
      </c>
      <c r="S1727" s="12">
        <f t="shared" si="106"/>
        <v>41845.968159722222</v>
      </c>
      <c r="T1727" s="14">
        <v>41845</v>
      </c>
      <c r="U1727" s="12">
        <f t="shared" si="107"/>
        <v>41875.634826388887</v>
      </c>
    </row>
    <row r="1728" spans="1:21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4">
        <v>41788</v>
      </c>
      <c r="U1728" s="12">
        <f t="shared" si="107"/>
        <v>41817.586388888885</v>
      </c>
    </row>
    <row r="1729" spans="1:21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4">
        <v>42044</v>
      </c>
      <c r="U1729" s="12">
        <f t="shared" si="107"/>
        <v>42099.124999999993</v>
      </c>
    </row>
    <row r="1730" spans="1:21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>
        <f t="shared" si="105"/>
        <v>122.14285714285714</v>
      </c>
      <c r="Q1730" t="s">
        <v>8323</v>
      </c>
      <c r="R1730" t="s">
        <v>8345</v>
      </c>
      <c r="S1730" s="12">
        <f t="shared" si="106"/>
        <v>42268.625856481478</v>
      </c>
      <c r="T1730" s="14">
        <v>42268</v>
      </c>
      <c r="U1730" s="12">
        <f t="shared" si="107"/>
        <v>42298.292523148142</v>
      </c>
    </row>
    <row r="1731" spans="1:21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>
        <f t="shared" ref="P1731:P1794" si="109">IF(L1731,E1731/L1731,0)</f>
        <v>0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4">
        <v>42471</v>
      </c>
      <c r="U1731" s="12">
        <f t="shared" ref="U1731:U1794" si="111">(((I1731/60)/60)/24)+DATE(1970,1,1)+(-8/24)</f>
        <v>42530.718819444439</v>
      </c>
    </row>
    <row r="1732" spans="1:21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2">
        <f t="shared" si="110"/>
        <v>42272.087766203709</v>
      </c>
      <c r="T1732" s="14">
        <v>42272</v>
      </c>
      <c r="U1732" s="12">
        <f t="shared" si="111"/>
        <v>42301.754432870373</v>
      </c>
    </row>
    <row r="1733" spans="1:21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2">
        <f t="shared" si="110"/>
        <v>42152.906851851847</v>
      </c>
      <c r="T1733" s="14">
        <v>42152</v>
      </c>
      <c r="U1733" s="12">
        <f t="shared" si="111"/>
        <v>42166.291666666664</v>
      </c>
    </row>
    <row r="1734" spans="1:21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2">
        <f t="shared" si="110"/>
        <v>42325.683807870373</v>
      </c>
      <c r="T1734" s="14">
        <v>42325</v>
      </c>
      <c r="U1734" s="12">
        <f t="shared" si="111"/>
        <v>42384.874999999993</v>
      </c>
    </row>
    <row r="1735" spans="1:21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2">
        <f t="shared" si="110"/>
        <v>42614.675625000003</v>
      </c>
      <c r="T1735" s="14">
        <v>42614</v>
      </c>
      <c r="U1735" s="12">
        <f t="shared" si="111"/>
        <v>42626.562499999993</v>
      </c>
    </row>
    <row r="1736" spans="1:21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4">
        <v>42102</v>
      </c>
      <c r="U1736" s="12">
        <f t="shared" si="111"/>
        <v>42131.703194444439</v>
      </c>
    </row>
    <row r="1737" spans="1:21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4">
        <v>42559</v>
      </c>
      <c r="U1737" s="12">
        <f t="shared" si="111"/>
        <v>42589.480844907412</v>
      </c>
    </row>
    <row r="1738" spans="1:21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4">
        <v>42286</v>
      </c>
      <c r="U1738" s="12">
        <f t="shared" si="111"/>
        <v>42316.569826388884</v>
      </c>
    </row>
    <row r="1739" spans="1:21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>
        <f t="shared" si="109"/>
        <v>56.666666666666664</v>
      </c>
      <c r="Q1739" t="s">
        <v>8323</v>
      </c>
      <c r="R1739" t="s">
        <v>8345</v>
      </c>
      <c r="S1739" s="12">
        <f t="shared" si="110"/>
        <v>42175.948981481488</v>
      </c>
      <c r="T1739" s="14">
        <v>42175</v>
      </c>
      <c r="U1739" s="12">
        <f t="shared" si="111"/>
        <v>42205.615648148152</v>
      </c>
    </row>
    <row r="1740" spans="1:21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4">
        <v>41884</v>
      </c>
      <c r="U1740" s="12">
        <f t="shared" si="111"/>
        <v>41914.540995370371</v>
      </c>
    </row>
    <row r="1741" spans="1:21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4">
        <v>42435</v>
      </c>
      <c r="U1741" s="12">
        <f t="shared" si="111"/>
        <v>42494.499212962961</v>
      </c>
    </row>
    <row r="1742" spans="1:21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2">
        <f t="shared" si="110"/>
        <v>42171.817384259266</v>
      </c>
      <c r="T1742" s="14">
        <v>42171</v>
      </c>
      <c r="U1742" s="12">
        <f t="shared" si="111"/>
        <v>42201.48405092593</v>
      </c>
    </row>
    <row r="1743" spans="1:21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>
        <f t="shared" si="109"/>
        <v>25.576923076923077</v>
      </c>
      <c r="Q1743" t="s">
        <v>8336</v>
      </c>
      <c r="R1743" t="s">
        <v>8337</v>
      </c>
      <c r="S1743" s="12">
        <f t="shared" si="110"/>
        <v>42120.628136574072</v>
      </c>
      <c r="T1743" s="14">
        <v>42120</v>
      </c>
      <c r="U1743" s="12">
        <f t="shared" si="111"/>
        <v>42165.294803240737</v>
      </c>
    </row>
    <row r="1744" spans="1:21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>
        <f t="shared" si="109"/>
        <v>63.970588235294116</v>
      </c>
      <c r="Q1744" t="s">
        <v>8336</v>
      </c>
      <c r="R1744" t="s">
        <v>8337</v>
      </c>
      <c r="S1744" s="12">
        <f t="shared" si="110"/>
        <v>42710.876967592587</v>
      </c>
      <c r="T1744" s="14">
        <v>42710</v>
      </c>
      <c r="U1744" s="12">
        <f t="shared" si="111"/>
        <v>42742.541666666664</v>
      </c>
    </row>
    <row r="1745" spans="1:21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>
        <f t="shared" si="109"/>
        <v>89.925373134328353</v>
      </c>
      <c r="Q1745" t="s">
        <v>8336</v>
      </c>
      <c r="R1745" t="s">
        <v>8337</v>
      </c>
      <c r="S1745" s="12">
        <f t="shared" si="110"/>
        <v>42586.925636574073</v>
      </c>
      <c r="T1745" s="14">
        <v>42586</v>
      </c>
      <c r="U1745" s="12">
        <f t="shared" si="111"/>
        <v>42608.832638888889</v>
      </c>
    </row>
    <row r="1746" spans="1:21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>
        <f t="shared" si="109"/>
        <v>93.071428571428569</v>
      </c>
      <c r="Q1746" t="s">
        <v>8336</v>
      </c>
      <c r="R1746" t="s">
        <v>8337</v>
      </c>
      <c r="S1746" s="12">
        <f t="shared" si="110"/>
        <v>42026.605057870373</v>
      </c>
      <c r="T1746" s="14">
        <v>42026</v>
      </c>
      <c r="U1746" s="12">
        <f t="shared" si="111"/>
        <v>42071.230057870365</v>
      </c>
    </row>
    <row r="1747" spans="1:21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>
        <f t="shared" si="109"/>
        <v>89.674157303370791</v>
      </c>
      <c r="Q1747" t="s">
        <v>8336</v>
      </c>
      <c r="R1747" t="s">
        <v>8337</v>
      </c>
      <c r="S1747" s="12">
        <f t="shared" si="110"/>
        <v>42690.259699074071</v>
      </c>
      <c r="T1747" s="14">
        <v>42690</v>
      </c>
      <c r="U1747" s="12">
        <f t="shared" si="111"/>
        <v>42725.749999999993</v>
      </c>
    </row>
    <row r="1748" spans="1:21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>
        <f t="shared" si="109"/>
        <v>207.61682242990653</v>
      </c>
      <c r="Q1748" t="s">
        <v>8336</v>
      </c>
      <c r="R1748" t="s">
        <v>8337</v>
      </c>
      <c r="S1748" s="12">
        <f t="shared" si="110"/>
        <v>42668.176701388889</v>
      </c>
      <c r="T1748" s="14">
        <v>42668</v>
      </c>
      <c r="U1748" s="12">
        <f t="shared" si="111"/>
        <v>42697.749999999993</v>
      </c>
    </row>
    <row r="1749" spans="1:21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>
        <f t="shared" si="109"/>
        <v>59.408805031446541</v>
      </c>
      <c r="Q1749" t="s">
        <v>8336</v>
      </c>
      <c r="R1749" t="s">
        <v>8337</v>
      </c>
      <c r="S1749" s="12">
        <f t="shared" si="110"/>
        <v>42292.435532407413</v>
      </c>
      <c r="T1749" s="14">
        <v>42292</v>
      </c>
      <c r="U1749" s="12">
        <f t="shared" si="111"/>
        <v>42321.291666666664</v>
      </c>
    </row>
    <row r="1750" spans="1:21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>
        <f t="shared" si="109"/>
        <v>358.97237569060775</v>
      </c>
      <c r="Q1750" t="s">
        <v>8336</v>
      </c>
      <c r="R1750" t="s">
        <v>8337</v>
      </c>
      <c r="S1750" s="12">
        <f t="shared" si="110"/>
        <v>42219.950729166667</v>
      </c>
      <c r="T1750" s="14">
        <v>42219</v>
      </c>
      <c r="U1750" s="12">
        <f t="shared" si="111"/>
        <v>42249.617395833331</v>
      </c>
    </row>
    <row r="1751" spans="1:21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>
        <f t="shared" si="109"/>
        <v>94.736641221374043</v>
      </c>
      <c r="Q1751" t="s">
        <v>8336</v>
      </c>
      <c r="R1751" t="s">
        <v>8337</v>
      </c>
      <c r="S1751" s="12">
        <f t="shared" si="110"/>
        <v>42758.975937499999</v>
      </c>
      <c r="T1751" s="14">
        <v>42758</v>
      </c>
      <c r="U1751" s="12">
        <f t="shared" si="111"/>
        <v>42795.458333333336</v>
      </c>
    </row>
    <row r="1752" spans="1:21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>
        <f t="shared" si="109"/>
        <v>80.647999999999996</v>
      </c>
      <c r="Q1752" t="s">
        <v>8336</v>
      </c>
      <c r="R1752" t="s">
        <v>8337</v>
      </c>
      <c r="S1752" s="12">
        <f t="shared" si="110"/>
        <v>42454.836851851855</v>
      </c>
      <c r="T1752" s="14">
        <v>42454</v>
      </c>
      <c r="U1752" s="12">
        <f t="shared" si="111"/>
        <v>42479.503518518519</v>
      </c>
    </row>
    <row r="1753" spans="1:21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>
        <f t="shared" si="109"/>
        <v>168.68852459016392</v>
      </c>
      <c r="Q1753" t="s">
        <v>8336</v>
      </c>
      <c r="R1753" t="s">
        <v>8337</v>
      </c>
      <c r="S1753" s="12">
        <f t="shared" si="110"/>
        <v>42052.7815162037</v>
      </c>
      <c r="T1753" s="14">
        <v>42052</v>
      </c>
      <c r="U1753" s="12">
        <f t="shared" si="111"/>
        <v>42082.4065162037</v>
      </c>
    </row>
    <row r="1754" spans="1:21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>
        <f t="shared" si="109"/>
        <v>34.68888888888889</v>
      </c>
      <c r="Q1754" t="s">
        <v>8336</v>
      </c>
      <c r="R1754" t="s">
        <v>8337</v>
      </c>
      <c r="S1754" s="12">
        <f t="shared" si="110"/>
        <v>42627.253263888888</v>
      </c>
      <c r="T1754" s="14">
        <v>42627</v>
      </c>
      <c r="U1754" s="12">
        <f t="shared" si="111"/>
        <v>42656.919930555552</v>
      </c>
    </row>
    <row r="1755" spans="1:21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>
        <f t="shared" si="109"/>
        <v>462.85714285714283</v>
      </c>
      <c r="Q1755" t="s">
        <v>8336</v>
      </c>
      <c r="R1755" t="s">
        <v>8337</v>
      </c>
      <c r="S1755" s="12">
        <f t="shared" si="110"/>
        <v>42420.74962962963</v>
      </c>
      <c r="T1755" s="14">
        <v>42420</v>
      </c>
      <c r="U1755" s="12">
        <f t="shared" si="111"/>
        <v>42450.374629629623</v>
      </c>
    </row>
    <row r="1756" spans="1:21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>
        <f t="shared" si="109"/>
        <v>104.38888888888889</v>
      </c>
      <c r="Q1756" t="s">
        <v>8336</v>
      </c>
      <c r="R1756" t="s">
        <v>8337</v>
      </c>
      <c r="S1756" s="12">
        <f t="shared" si="110"/>
        <v>42067.876770833333</v>
      </c>
      <c r="T1756" s="14">
        <v>42067</v>
      </c>
      <c r="U1756" s="12">
        <f t="shared" si="111"/>
        <v>42097.501770833333</v>
      </c>
    </row>
    <row r="1757" spans="1:21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4">
        <v>42252</v>
      </c>
      <c r="U1757" s="12">
        <f t="shared" si="111"/>
        <v>42282.455567129626</v>
      </c>
    </row>
    <row r="1758" spans="1:21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4">
        <v>42571</v>
      </c>
      <c r="U1758" s="12">
        <f t="shared" si="111"/>
        <v>42610.834131944437</v>
      </c>
    </row>
    <row r="1759" spans="1:21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>
        <f t="shared" si="109"/>
        <v>414.28571428571428</v>
      </c>
      <c r="Q1759" t="s">
        <v>8336</v>
      </c>
      <c r="R1759" t="s">
        <v>8337</v>
      </c>
      <c r="S1759" s="12">
        <f t="shared" si="110"/>
        <v>42733.827349537038</v>
      </c>
      <c r="T1759" s="14">
        <v>42733</v>
      </c>
      <c r="U1759" s="12">
        <f t="shared" si="111"/>
        <v>42763.478472222218</v>
      </c>
    </row>
    <row r="1760" spans="1:21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>
        <f t="shared" si="109"/>
        <v>42.481481481481481</v>
      </c>
      <c r="Q1760" t="s">
        <v>8336</v>
      </c>
      <c r="R1760" t="s">
        <v>8337</v>
      </c>
      <c r="S1760" s="12">
        <f t="shared" si="110"/>
        <v>42505.955925925926</v>
      </c>
      <c r="T1760" s="14">
        <v>42505</v>
      </c>
      <c r="U1760" s="12">
        <f t="shared" si="111"/>
        <v>42565.62259259259</v>
      </c>
    </row>
    <row r="1761" spans="1:21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>
        <f t="shared" si="109"/>
        <v>108.77551020408163</v>
      </c>
      <c r="Q1761" t="s">
        <v>8336</v>
      </c>
      <c r="R1761" t="s">
        <v>8337</v>
      </c>
      <c r="S1761" s="12">
        <f t="shared" si="110"/>
        <v>42068.829039351855</v>
      </c>
      <c r="T1761" s="14">
        <v>42068</v>
      </c>
      <c r="U1761" s="12">
        <f t="shared" si="111"/>
        <v>42088.454039351847</v>
      </c>
    </row>
    <row r="1762" spans="1:21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>
        <f t="shared" si="109"/>
        <v>81.098039215686271</v>
      </c>
      <c r="Q1762" t="s">
        <v>8336</v>
      </c>
      <c r="R1762" t="s">
        <v>8337</v>
      </c>
      <c r="S1762" s="12">
        <f t="shared" si="110"/>
        <v>42405.67260416667</v>
      </c>
      <c r="T1762" s="14">
        <v>42405</v>
      </c>
      <c r="U1762" s="12">
        <f t="shared" si="111"/>
        <v>42425.339270833334</v>
      </c>
    </row>
    <row r="1763" spans="1:21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>
        <f t="shared" si="109"/>
        <v>51.666666666666664</v>
      </c>
      <c r="Q1763" t="s">
        <v>8336</v>
      </c>
      <c r="R1763" t="s">
        <v>8337</v>
      </c>
      <c r="S1763" s="12">
        <f t="shared" si="110"/>
        <v>42209.567824074074</v>
      </c>
      <c r="T1763" s="14">
        <v>42209</v>
      </c>
      <c r="U1763" s="12">
        <f t="shared" si="111"/>
        <v>42259.234490740739</v>
      </c>
    </row>
    <row r="1764" spans="1:2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4">
        <v>42410</v>
      </c>
      <c r="U1764" s="12">
        <f t="shared" si="111"/>
        <v>42440.648668981477</v>
      </c>
    </row>
    <row r="1765" spans="1:21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>
        <f t="shared" si="109"/>
        <v>103.63559322033899</v>
      </c>
      <c r="Q1765" t="s">
        <v>8336</v>
      </c>
      <c r="R1765" t="s">
        <v>8337</v>
      </c>
      <c r="S1765" s="12">
        <f t="shared" si="110"/>
        <v>42636.868518518517</v>
      </c>
      <c r="T1765" s="14">
        <v>42636</v>
      </c>
      <c r="U1765" s="12">
        <f t="shared" si="111"/>
        <v>42666.535185185181</v>
      </c>
    </row>
    <row r="1766" spans="1:21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>
        <f t="shared" si="109"/>
        <v>55.282051282051285</v>
      </c>
      <c r="Q1766" t="s">
        <v>8336</v>
      </c>
      <c r="R1766" t="s">
        <v>8337</v>
      </c>
      <c r="S1766" s="12">
        <f t="shared" si="110"/>
        <v>41825.485868055555</v>
      </c>
      <c r="T1766" s="14">
        <v>41825</v>
      </c>
      <c r="U1766" s="12">
        <f t="shared" si="111"/>
        <v>41854.15253472222</v>
      </c>
    </row>
    <row r="1767" spans="1:21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>
        <f t="shared" si="109"/>
        <v>72.16970873786407</v>
      </c>
      <c r="Q1767" t="s">
        <v>8336</v>
      </c>
      <c r="R1767" t="s">
        <v>8337</v>
      </c>
      <c r="S1767" s="12">
        <f t="shared" si="110"/>
        <v>41834.980462962965</v>
      </c>
      <c r="T1767" s="14">
        <v>41834</v>
      </c>
      <c r="U1767" s="12">
        <f t="shared" si="111"/>
        <v>41864.647129629629</v>
      </c>
    </row>
    <row r="1768" spans="1:21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2">
        <f t="shared" si="110"/>
        <v>41855.859814814816</v>
      </c>
      <c r="T1768" s="14">
        <v>41855</v>
      </c>
      <c r="U1768" s="12">
        <f t="shared" si="111"/>
        <v>41876.52648148148</v>
      </c>
    </row>
    <row r="1769" spans="1:21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>
        <f t="shared" si="109"/>
        <v>58.615384615384613</v>
      </c>
      <c r="Q1769" t="s">
        <v>8336</v>
      </c>
      <c r="R1769" t="s">
        <v>8337</v>
      </c>
      <c r="S1769" s="12">
        <f t="shared" si="110"/>
        <v>41824.658379629633</v>
      </c>
      <c r="T1769" s="14">
        <v>41824</v>
      </c>
      <c r="U1769" s="12">
        <f t="shared" si="111"/>
        <v>41854.325046296297</v>
      </c>
    </row>
    <row r="1770" spans="1:21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>
        <f t="shared" si="109"/>
        <v>12.466666666666667</v>
      </c>
      <c r="Q1770" t="s">
        <v>8336</v>
      </c>
      <c r="R1770" t="s">
        <v>8337</v>
      </c>
      <c r="S1770" s="12">
        <f t="shared" si="110"/>
        <v>41849.560694444444</v>
      </c>
      <c r="T1770" s="14">
        <v>41849</v>
      </c>
      <c r="U1770" s="12">
        <f t="shared" si="111"/>
        <v>41909.227361111109</v>
      </c>
    </row>
    <row r="1771" spans="1:21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>
        <f t="shared" si="109"/>
        <v>49.136363636363633</v>
      </c>
      <c r="Q1771" t="s">
        <v>8336</v>
      </c>
      <c r="R1771" t="s">
        <v>8337</v>
      </c>
      <c r="S1771" s="12">
        <f t="shared" si="110"/>
        <v>41987.818969907406</v>
      </c>
      <c r="T1771" s="14">
        <v>41987</v>
      </c>
      <c r="U1771" s="12">
        <f t="shared" si="111"/>
        <v>42017.485636574071</v>
      </c>
    </row>
    <row r="1772" spans="1:21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4">
        <v>41891</v>
      </c>
      <c r="U1772" s="12">
        <f t="shared" si="111"/>
        <v>41926.446689814817</v>
      </c>
    </row>
    <row r="1773" spans="1:21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4">
        <v>41905</v>
      </c>
      <c r="U1773" s="12">
        <f t="shared" si="111"/>
        <v>41935.646296296298</v>
      </c>
    </row>
    <row r="1774" spans="1:21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>
        <f t="shared" si="109"/>
        <v>45.157894736842103</v>
      </c>
      <c r="Q1774" t="s">
        <v>8336</v>
      </c>
      <c r="R1774" t="s">
        <v>8337</v>
      </c>
      <c r="S1774" s="12">
        <f t="shared" si="110"/>
        <v>41766.718009259261</v>
      </c>
      <c r="T1774" s="14">
        <v>41766</v>
      </c>
      <c r="U1774" s="12">
        <f t="shared" si="111"/>
        <v>41826.384675925925</v>
      </c>
    </row>
    <row r="1775" spans="1:21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>
        <f t="shared" si="109"/>
        <v>98.78947368421052</v>
      </c>
      <c r="Q1775" t="s">
        <v>8336</v>
      </c>
      <c r="R1775" t="s">
        <v>8337</v>
      </c>
      <c r="S1775" s="12">
        <f t="shared" si="110"/>
        <v>41978.760393518518</v>
      </c>
      <c r="T1775" s="14">
        <v>41978</v>
      </c>
      <c r="U1775" s="12">
        <f t="shared" si="111"/>
        <v>42023.427060185182</v>
      </c>
    </row>
    <row r="1776" spans="1:21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>
        <f t="shared" si="109"/>
        <v>88.307692307692307</v>
      </c>
      <c r="Q1776" t="s">
        <v>8336</v>
      </c>
      <c r="R1776" t="s">
        <v>8337</v>
      </c>
      <c r="S1776" s="12">
        <f t="shared" si="110"/>
        <v>41930.218657407408</v>
      </c>
      <c r="T1776" s="14">
        <v>41930</v>
      </c>
      <c r="U1776" s="12">
        <f t="shared" si="111"/>
        <v>41972.290972222218</v>
      </c>
    </row>
    <row r="1777" spans="1:21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>
        <f t="shared" si="109"/>
        <v>170.62903225806451</v>
      </c>
      <c r="Q1777" t="s">
        <v>8336</v>
      </c>
      <c r="R1777" t="s">
        <v>8337</v>
      </c>
      <c r="S1777" s="12">
        <f t="shared" si="110"/>
        <v>41891.976388888892</v>
      </c>
      <c r="T1777" s="14">
        <v>41891</v>
      </c>
      <c r="U1777" s="12">
        <f t="shared" si="111"/>
        <v>41936.643055555556</v>
      </c>
    </row>
    <row r="1778" spans="1:21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4">
        <v>41905</v>
      </c>
      <c r="U1778" s="12">
        <f t="shared" si="111"/>
        <v>41941.623506944445</v>
      </c>
    </row>
    <row r="1779" spans="1:21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4">
        <v>42025</v>
      </c>
      <c r="U1779" s="12">
        <f t="shared" si="111"/>
        <v>42055.02376157407</v>
      </c>
    </row>
    <row r="1780" spans="1:21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>
        <f t="shared" si="109"/>
        <v>66.333333333333329</v>
      </c>
      <c r="Q1780" t="s">
        <v>8336</v>
      </c>
      <c r="R1780" t="s">
        <v>8337</v>
      </c>
      <c r="S1780" s="12">
        <f t="shared" si="110"/>
        <v>42045.86336805555</v>
      </c>
      <c r="T1780" s="14">
        <v>42045</v>
      </c>
      <c r="U1780" s="12">
        <f t="shared" si="111"/>
        <v>42090.488368055558</v>
      </c>
    </row>
    <row r="1781" spans="1:21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>
        <f t="shared" si="109"/>
        <v>104.89473684210526</v>
      </c>
      <c r="Q1781" t="s">
        <v>8336</v>
      </c>
      <c r="R1781" t="s">
        <v>8337</v>
      </c>
      <c r="S1781" s="12">
        <f t="shared" si="110"/>
        <v>42585.691898148143</v>
      </c>
      <c r="T1781" s="14">
        <v>42585</v>
      </c>
      <c r="U1781" s="12">
        <f t="shared" si="111"/>
        <v>42615.358564814807</v>
      </c>
    </row>
    <row r="1782" spans="1:21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>
        <f t="shared" si="109"/>
        <v>78.440789473684205</v>
      </c>
      <c r="Q1782" t="s">
        <v>8336</v>
      </c>
      <c r="R1782" t="s">
        <v>8337</v>
      </c>
      <c r="S1782" s="12">
        <f t="shared" si="110"/>
        <v>42493.600810185191</v>
      </c>
      <c r="T1782" s="14">
        <v>42493</v>
      </c>
      <c r="U1782" s="12">
        <f t="shared" si="111"/>
        <v>42553.267476851855</v>
      </c>
    </row>
    <row r="1783" spans="1:21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>
        <f t="shared" si="109"/>
        <v>59.041666666666664</v>
      </c>
      <c r="Q1783" t="s">
        <v>8336</v>
      </c>
      <c r="R1783" t="s">
        <v>8337</v>
      </c>
      <c r="S1783" s="12">
        <f t="shared" si="110"/>
        <v>42597.617418981477</v>
      </c>
      <c r="T1783" s="14">
        <v>42597</v>
      </c>
      <c r="U1783" s="12">
        <f t="shared" si="111"/>
        <v>42628.284085648142</v>
      </c>
    </row>
    <row r="1784" spans="1:21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>
        <f t="shared" si="109"/>
        <v>71.34210526315789</v>
      </c>
      <c r="Q1784" t="s">
        <v>8336</v>
      </c>
      <c r="R1784" t="s">
        <v>8337</v>
      </c>
      <c r="S1784" s="12">
        <f t="shared" si="110"/>
        <v>42388.575104166666</v>
      </c>
      <c r="T1784" s="14">
        <v>42388</v>
      </c>
      <c r="U1784" s="12">
        <f t="shared" si="111"/>
        <v>42421.241770833331</v>
      </c>
    </row>
    <row r="1785" spans="1:21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>
        <f t="shared" si="109"/>
        <v>51.227027027027027</v>
      </c>
      <c r="Q1785" t="s">
        <v>8336</v>
      </c>
      <c r="R1785" t="s">
        <v>8337</v>
      </c>
      <c r="S1785" s="12">
        <f t="shared" si="110"/>
        <v>42115.949976851851</v>
      </c>
      <c r="T1785" s="14">
        <v>42115</v>
      </c>
      <c r="U1785" s="12">
        <f t="shared" si="111"/>
        <v>42145.616643518515</v>
      </c>
    </row>
    <row r="1786" spans="1:21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>
        <f t="shared" si="109"/>
        <v>60.242424242424242</v>
      </c>
      <c r="Q1786" t="s">
        <v>8336</v>
      </c>
      <c r="R1786" t="s">
        <v>8337</v>
      </c>
      <c r="S1786" s="12">
        <f t="shared" si="110"/>
        <v>42003.655555555553</v>
      </c>
      <c r="T1786" s="14">
        <v>42003</v>
      </c>
      <c r="U1786" s="12">
        <f t="shared" si="111"/>
        <v>42034.809027777774</v>
      </c>
    </row>
    <row r="1787" spans="1:21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>
        <f t="shared" si="109"/>
        <v>44.935185185185183</v>
      </c>
      <c r="Q1787" t="s">
        <v>8336</v>
      </c>
      <c r="R1787" t="s">
        <v>8337</v>
      </c>
      <c r="S1787" s="12">
        <f t="shared" si="110"/>
        <v>41897.134895833333</v>
      </c>
      <c r="T1787" s="14">
        <v>41897</v>
      </c>
      <c r="U1787" s="12">
        <f t="shared" si="111"/>
        <v>41927.666666666664</v>
      </c>
    </row>
    <row r="1788" spans="1:21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>
        <f t="shared" si="109"/>
        <v>31.206896551724139</v>
      </c>
      <c r="Q1788" t="s">
        <v>8336</v>
      </c>
      <c r="R1788" t="s">
        <v>8337</v>
      </c>
      <c r="S1788" s="12">
        <f t="shared" si="110"/>
        <v>41958.550659722227</v>
      </c>
      <c r="T1788" s="14">
        <v>41958</v>
      </c>
      <c r="U1788" s="12">
        <f t="shared" si="111"/>
        <v>41988.217326388891</v>
      </c>
    </row>
    <row r="1789" spans="1:21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>
        <f t="shared" si="109"/>
        <v>63.875</v>
      </c>
      <c r="Q1789" t="s">
        <v>8336</v>
      </c>
      <c r="R1789" t="s">
        <v>8337</v>
      </c>
      <c r="S1789" s="12">
        <f t="shared" si="110"/>
        <v>42068.65552083333</v>
      </c>
      <c r="T1789" s="14">
        <v>42068</v>
      </c>
      <c r="U1789" s="12">
        <f t="shared" si="111"/>
        <v>42098.28052083333</v>
      </c>
    </row>
    <row r="1790" spans="1:21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4">
        <v>41913</v>
      </c>
      <c r="U1790" s="12">
        <f t="shared" si="111"/>
        <v>41943.615069444444</v>
      </c>
    </row>
    <row r="1791" spans="1:21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4">
        <v>41956</v>
      </c>
      <c r="U1791" s="12">
        <f t="shared" si="111"/>
        <v>42015.916701388887</v>
      </c>
    </row>
    <row r="1792" spans="1:21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>
        <f t="shared" si="109"/>
        <v>109.06666666666666</v>
      </c>
      <c r="Q1792" t="s">
        <v>8336</v>
      </c>
      <c r="R1792" t="s">
        <v>8337</v>
      </c>
      <c r="S1792" s="12">
        <f t="shared" si="110"/>
        <v>42010.674513888895</v>
      </c>
      <c r="T1792" s="14">
        <v>42010</v>
      </c>
      <c r="U1792" s="12">
        <f t="shared" si="111"/>
        <v>42040.341180555559</v>
      </c>
    </row>
    <row r="1793" spans="1:21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4">
        <v>41973</v>
      </c>
      <c r="U1793" s="12">
        <f t="shared" si="111"/>
        <v>42033.407002314816</v>
      </c>
    </row>
    <row r="1794" spans="1:21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>
        <f t="shared" si="109"/>
        <v>109.93525179856115</v>
      </c>
      <c r="Q1794" t="s">
        <v>8336</v>
      </c>
      <c r="R1794" t="s">
        <v>8337</v>
      </c>
      <c r="S1794" s="12">
        <f t="shared" si="110"/>
        <v>42189.031041666662</v>
      </c>
      <c r="T1794" s="14">
        <v>42189</v>
      </c>
      <c r="U1794" s="12">
        <f t="shared" si="111"/>
        <v>42225.957638888889</v>
      </c>
    </row>
    <row r="1795" spans="1:21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>
        <f t="shared" ref="P1795:P1858" si="113">IF(L1795,E1795/L1795,0)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4">
        <v>41940</v>
      </c>
      <c r="U1795" s="12">
        <f t="shared" ref="U1795:U1858" si="115">(((I1795/60)/60)/24)+DATE(1970,1,1)+(-8/24)</f>
        <v>41970.6</v>
      </c>
    </row>
    <row r="1796" spans="1:21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>
        <f t="shared" si="113"/>
        <v>55.388888888888886</v>
      </c>
      <c r="Q1796" t="s">
        <v>8336</v>
      </c>
      <c r="R1796" t="s">
        <v>8337</v>
      </c>
      <c r="S1796" s="12">
        <f t="shared" si="114"/>
        <v>42011.551180555558</v>
      </c>
      <c r="T1796" s="14">
        <v>42011</v>
      </c>
      <c r="U1796" s="12">
        <f t="shared" si="115"/>
        <v>42046.217847222222</v>
      </c>
    </row>
    <row r="1797" spans="1:21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>
        <f t="shared" si="113"/>
        <v>133.90123456790124</v>
      </c>
      <c r="Q1797" t="s">
        <v>8336</v>
      </c>
      <c r="R1797" t="s">
        <v>8337</v>
      </c>
      <c r="S1797" s="12">
        <f t="shared" si="114"/>
        <v>42628.288668981477</v>
      </c>
      <c r="T1797" s="14">
        <v>42628</v>
      </c>
      <c r="U1797" s="12">
        <f t="shared" si="115"/>
        <v>42657.333333333336</v>
      </c>
    </row>
    <row r="1798" spans="1:21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>
        <f t="shared" si="113"/>
        <v>48.720930232558139</v>
      </c>
      <c r="Q1798" t="s">
        <v>8336</v>
      </c>
      <c r="R1798" t="s">
        <v>8337</v>
      </c>
      <c r="S1798" s="12">
        <f t="shared" si="114"/>
        <v>42515.439421296294</v>
      </c>
      <c r="T1798" s="14">
        <v>42515</v>
      </c>
      <c r="U1798" s="12">
        <f t="shared" si="115"/>
        <v>42575.106087962959</v>
      </c>
    </row>
    <row r="1799" spans="1:21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4">
        <v>42689</v>
      </c>
      <c r="U1799" s="12">
        <f t="shared" si="115"/>
        <v>42719.235983796294</v>
      </c>
    </row>
    <row r="1800" spans="1:21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>
        <f t="shared" si="113"/>
        <v>58.972972972972975</v>
      </c>
      <c r="Q1800" t="s">
        <v>8336</v>
      </c>
      <c r="R1800" t="s">
        <v>8337</v>
      </c>
      <c r="S1800" s="12">
        <f t="shared" si="114"/>
        <v>42344.32677083333</v>
      </c>
      <c r="T1800" s="14">
        <v>42344</v>
      </c>
      <c r="U1800" s="12">
        <f t="shared" si="115"/>
        <v>42403.993437499994</v>
      </c>
    </row>
    <row r="1801" spans="1:21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>
        <f t="shared" si="113"/>
        <v>11.638333333333334</v>
      </c>
      <c r="Q1801" t="s">
        <v>8336</v>
      </c>
      <c r="R1801" t="s">
        <v>8337</v>
      </c>
      <c r="S1801" s="12">
        <f t="shared" si="114"/>
        <v>41934.842685185184</v>
      </c>
      <c r="T1801" s="14">
        <v>41934</v>
      </c>
      <c r="U1801" s="12">
        <f t="shared" si="115"/>
        <v>41954.551018518519</v>
      </c>
    </row>
    <row r="1802" spans="1:21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>
        <f t="shared" si="113"/>
        <v>83.716814159292042</v>
      </c>
      <c r="Q1802" t="s">
        <v>8336</v>
      </c>
      <c r="R1802" t="s">
        <v>8337</v>
      </c>
      <c r="S1802" s="12">
        <f t="shared" si="114"/>
        <v>42623.606134259258</v>
      </c>
      <c r="T1802" s="14">
        <v>42623</v>
      </c>
      <c r="U1802" s="12">
        <f t="shared" si="115"/>
        <v>42653.272800925923</v>
      </c>
    </row>
    <row r="1803" spans="1:21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>
        <f t="shared" si="113"/>
        <v>63.648648648648646</v>
      </c>
      <c r="Q1803" t="s">
        <v>8336</v>
      </c>
      <c r="R1803" t="s">
        <v>8337</v>
      </c>
      <c r="S1803" s="12">
        <f t="shared" si="114"/>
        <v>42321.660509259258</v>
      </c>
      <c r="T1803" s="14">
        <v>42321</v>
      </c>
      <c r="U1803" s="12">
        <f t="shared" si="115"/>
        <v>42353.173611111109</v>
      </c>
    </row>
    <row r="1804" spans="1:21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>
        <f t="shared" si="113"/>
        <v>94.277777777777771</v>
      </c>
      <c r="Q1804" t="s">
        <v>8336</v>
      </c>
      <c r="R1804" t="s">
        <v>8337</v>
      </c>
      <c r="S1804" s="12">
        <f t="shared" si="114"/>
        <v>42159.47256944445</v>
      </c>
      <c r="T1804" s="14">
        <v>42159</v>
      </c>
      <c r="U1804" s="12">
        <f t="shared" si="115"/>
        <v>42182.582638888889</v>
      </c>
    </row>
    <row r="1805" spans="1:21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>
        <f t="shared" si="113"/>
        <v>71.86666666666666</v>
      </c>
      <c r="Q1805" t="s">
        <v>8336</v>
      </c>
      <c r="R1805" t="s">
        <v>8337</v>
      </c>
      <c r="S1805" s="12">
        <f t="shared" si="114"/>
        <v>42018.071550925932</v>
      </c>
      <c r="T1805" s="14">
        <v>42018</v>
      </c>
      <c r="U1805" s="12">
        <f t="shared" si="115"/>
        <v>42048.738217592596</v>
      </c>
    </row>
    <row r="1806" spans="1:21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>
        <f t="shared" si="113"/>
        <v>104.84615384615384</v>
      </c>
      <c r="Q1806" t="s">
        <v>8336</v>
      </c>
      <c r="R1806" t="s">
        <v>8337</v>
      </c>
      <c r="S1806" s="12">
        <f t="shared" si="114"/>
        <v>42282.678287037037</v>
      </c>
      <c r="T1806" s="14">
        <v>42282</v>
      </c>
      <c r="U1806" s="12">
        <f t="shared" si="115"/>
        <v>42322.386620370373</v>
      </c>
    </row>
    <row r="1807" spans="1:21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>
        <f t="shared" si="113"/>
        <v>67.139344262295083</v>
      </c>
      <c r="Q1807" t="s">
        <v>8336</v>
      </c>
      <c r="R1807" t="s">
        <v>8337</v>
      </c>
      <c r="S1807" s="12">
        <f t="shared" si="114"/>
        <v>42247.803912037038</v>
      </c>
      <c r="T1807" s="14">
        <v>42247</v>
      </c>
      <c r="U1807" s="12">
        <f t="shared" si="115"/>
        <v>42279.416666666664</v>
      </c>
    </row>
    <row r="1808" spans="1:21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>
        <f t="shared" si="113"/>
        <v>73.875</v>
      </c>
      <c r="Q1808" t="s">
        <v>8336</v>
      </c>
      <c r="R1808" t="s">
        <v>8337</v>
      </c>
      <c r="S1808" s="12">
        <f t="shared" si="114"/>
        <v>41877.638298611113</v>
      </c>
      <c r="T1808" s="14">
        <v>41877</v>
      </c>
      <c r="U1808" s="12">
        <f t="shared" si="115"/>
        <v>41912.304965277777</v>
      </c>
    </row>
    <row r="1809" spans="1:21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>
        <f t="shared" si="113"/>
        <v>69.125</v>
      </c>
      <c r="Q1809" t="s">
        <v>8336</v>
      </c>
      <c r="R1809" t="s">
        <v>8337</v>
      </c>
      <c r="S1809" s="12">
        <f t="shared" si="114"/>
        <v>41880.068437499998</v>
      </c>
      <c r="T1809" s="14">
        <v>41880</v>
      </c>
      <c r="U1809" s="12">
        <f t="shared" si="115"/>
        <v>41909.735104166662</v>
      </c>
    </row>
    <row r="1810" spans="1:21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>
        <f t="shared" si="113"/>
        <v>120.77083333333333</v>
      </c>
      <c r="Q1810" t="s">
        <v>8336</v>
      </c>
      <c r="R1810" t="s">
        <v>8337</v>
      </c>
      <c r="S1810" s="12">
        <f t="shared" si="114"/>
        <v>42742.680902777778</v>
      </c>
      <c r="T1810" s="14">
        <v>42742</v>
      </c>
      <c r="U1810" s="12">
        <f t="shared" si="115"/>
        <v>42777.347569444442</v>
      </c>
    </row>
    <row r="1811" spans="1:21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>
        <f t="shared" si="113"/>
        <v>42.222222222222221</v>
      </c>
      <c r="Q1811" t="s">
        <v>8336</v>
      </c>
      <c r="R1811" t="s">
        <v>8337</v>
      </c>
      <c r="S1811" s="12">
        <f t="shared" si="114"/>
        <v>42029.907858796301</v>
      </c>
      <c r="T1811" s="14">
        <v>42029</v>
      </c>
      <c r="U1811" s="12">
        <f t="shared" si="115"/>
        <v>42064.574525462966</v>
      </c>
    </row>
    <row r="1812" spans="1:21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4">
        <v>41860</v>
      </c>
      <c r="U1812" s="12">
        <f t="shared" si="115"/>
        <v>41872.576689814814</v>
      </c>
    </row>
    <row r="1813" spans="1:21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>
        <f t="shared" si="113"/>
        <v>1.5384615384615385</v>
      </c>
      <c r="Q1813" t="s">
        <v>8336</v>
      </c>
      <c r="R1813" t="s">
        <v>8337</v>
      </c>
      <c r="S1813" s="12">
        <f t="shared" si="114"/>
        <v>41876.433680555558</v>
      </c>
      <c r="T1813" s="14">
        <v>41876</v>
      </c>
      <c r="U1813" s="12">
        <f t="shared" si="115"/>
        <v>41935.833333333328</v>
      </c>
    </row>
    <row r="1814" spans="1:21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>
        <f t="shared" si="113"/>
        <v>37.608695652173914</v>
      </c>
      <c r="Q1814" t="s">
        <v>8336</v>
      </c>
      <c r="R1814" t="s">
        <v>8337</v>
      </c>
      <c r="S1814" s="12">
        <f t="shared" si="114"/>
        <v>42524.318703703699</v>
      </c>
      <c r="T1814" s="14">
        <v>42524</v>
      </c>
      <c r="U1814" s="12">
        <f t="shared" si="115"/>
        <v>42553.985370370363</v>
      </c>
    </row>
    <row r="1815" spans="1:21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2">
        <f t="shared" si="114"/>
        <v>41829.889027777775</v>
      </c>
      <c r="T1815" s="14">
        <v>41829</v>
      </c>
      <c r="U1815" s="12">
        <f t="shared" si="115"/>
        <v>41859.55569444444</v>
      </c>
    </row>
    <row r="1816" spans="1:21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>
        <f t="shared" si="113"/>
        <v>42.157142857142858</v>
      </c>
      <c r="Q1816" t="s">
        <v>8336</v>
      </c>
      <c r="R1816" t="s">
        <v>8337</v>
      </c>
      <c r="S1816" s="12">
        <f t="shared" si="114"/>
        <v>42033.314074074078</v>
      </c>
      <c r="T1816" s="14">
        <v>42033</v>
      </c>
      <c r="U1816" s="12">
        <f t="shared" si="115"/>
        <v>42062.980740740742</v>
      </c>
    </row>
    <row r="1817" spans="1:21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2">
        <f t="shared" si="114"/>
        <v>42172.906678240746</v>
      </c>
      <c r="T1817" s="14">
        <v>42172</v>
      </c>
      <c r="U1817" s="12">
        <f t="shared" si="115"/>
        <v>42186.573344907411</v>
      </c>
    </row>
    <row r="1818" spans="1:21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>
        <f t="shared" si="113"/>
        <v>84.833333333333329</v>
      </c>
      <c r="Q1818" t="s">
        <v>8336</v>
      </c>
      <c r="R1818" t="s">
        <v>8337</v>
      </c>
      <c r="S1818" s="12">
        <f t="shared" si="114"/>
        <v>42548.876192129625</v>
      </c>
      <c r="T1818" s="14">
        <v>42548</v>
      </c>
      <c r="U1818" s="12">
        <f t="shared" si="115"/>
        <v>42576.458333333336</v>
      </c>
    </row>
    <row r="1819" spans="1:21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4">
        <v>42705</v>
      </c>
      <c r="U1819" s="12">
        <f t="shared" si="115"/>
        <v>42764.957638888889</v>
      </c>
    </row>
    <row r="1820" spans="1:21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2">
        <f t="shared" si="114"/>
        <v>42067.234375</v>
      </c>
      <c r="T1820" s="14">
        <v>42067</v>
      </c>
      <c r="U1820" s="12">
        <f t="shared" si="115"/>
        <v>42096.859374999993</v>
      </c>
    </row>
    <row r="1821" spans="1:21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4">
        <v>41820</v>
      </c>
      <c r="U1821" s="12">
        <f t="shared" si="115"/>
        <v>41850.418935185182</v>
      </c>
    </row>
    <row r="1822" spans="1:21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>
        <f t="shared" si="113"/>
        <v>213.375</v>
      </c>
      <c r="Q1822" t="s">
        <v>8336</v>
      </c>
      <c r="R1822" t="s">
        <v>8337</v>
      </c>
      <c r="S1822" s="12">
        <f t="shared" si="114"/>
        <v>42065.084375000006</v>
      </c>
      <c r="T1822" s="14">
        <v>42065</v>
      </c>
      <c r="U1822" s="12">
        <f t="shared" si="115"/>
        <v>42094.709374999999</v>
      </c>
    </row>
    <row r="1823" spans="1:21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>
        <f t="shared" si="113"/>
        <v>59.162280701754383</v>
      </c>
      <c r="Q1823" t="s">
        <v>8323</v>
      </c>
      <c r="R1823" t="s">
        <v>8324</v>
      </c>
      <c r="S1823" s="12">
        <f t="shared" si="114"/>
        <v>40926.319062499999</v>
      </c>
      <c r="T1823" s="14">
        <v>40926</v>
      </c>
      <c r="U1823" s="12">
        <f t="shared" si="115"/>
        <v>40970.985729166663</v>
      </c>
    </row>
    <row r="1824" spans="1:21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>
        <f t="shared" si="113"/>
        <v>27.272727272727273</v>
      </c>
      <c r="Q1824" t="s">
        <v>8323</v>
      </c>
      <c r="R1824" t="s">
        <v>8324</v>
      </c>
      <c r="S1824" s="12">
        <f t="shared" si="114"/>
        <v>41634.797013888885</v>
      </c>
      <c r="T1824" s="14">
        <v>41634</v>
      </c>
      <c r="U1824" s="12">
        <f t="shared" si="115"/>
        <v>41670.459027777775</v>
      </c>
    </row>
    <row r="1825" spans="1:21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>
        <f t="shared" si="113"/>
        <v>24.575757575757574</v>
      </c>
      <c r="Q1825" t="s">
        <v>8323</v>
      </c>
      <c r="R1825" t="s">
        <v>8324</v>
      </c>
      <c r="S1825" s="12">
        <f t="shared" si="114"/>
        <v>41176.684907407405</v>
      </c>
      <c r="T1825" s="14">
        <v>41176</v>
      </c>
      <c r="U1825" s="12">
        <f t="shared" si="115"/>
        <v>41206.35157407407</v>
      </c>
    </row>
    <row r="1826" spans="1:2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4">
        <v>41626</v>
      </c>
      <c r="U1826" s="12">
        <f t="shared" si="115"/>
        <v>41646.755555555552</v>
      </c>
    </row>
    <row r="1827" spans="1:21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4">
        <v>41443</v>
      </c>
      <c r="U1827" s="12">
        <f t="shared" si="115"/>
        <v>41466.501192129625</v>
      </c>
    </row>
    <row r="1828" spans="1:2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>
        <f t="shared" si="113"/>
        <v>53.157894736842103</v>
      </c>
      <c r="Q1828" t="s">
        <v>8323</v>
      </c>
      <c r="R1828" t="s">
        <v>8324</v>
      </c>
      <c r="S1828" s="12">
        <f t="shared" si="114"/>
        <v>41657.923807870371</v>
      </c>
      <c r="T1828" s="14">
        <v>41657</v>
      </c>
      <c r="U1828" s="12">
        <f t="shared" si="115"/>
        <v>41687.590474537035</v>
      </c>
    </row>
    <row r="1829" spans="1:21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>
        <f t="shared" si="113"/>
        <v>83.885416666666671</v>
      </c>
      <c r="Q1829" t="s">
        <v>8323</v>
      </c>
      <c r="R1829" t="s">
        <v>8324</v>
      </c>
      <c r="S1829" s="12">
        <f t="shared" si="114"/>
        <v>40555.325937499998</v>
      </c>
      <c r="T1829" s="14">
        <v>40555</v>
      </c>
      <c r="U1829" s="12">
        <f t="shared" si="115"/>
        <v>40604.992604166662</v>
      </c>
    </row>
    <row r="1830" spans="1:21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>
        <f t="shared" si="113"/>
        <v>417.33333333333331</v>
      </c>
      <c r="Q1830" t="s">
        <v>8323</v>
      </c>
      <c r="R1830" t="s">
        <v>8324</v>
      </c>
      <c r="S1830" s="12">
        <f t="shared" si="114"/>
        <v>41736.899652777778</v>
      </c>
      <c r="T1830" s="14">
        <v>41736</v>
      </c>
      <c r="U1830" s="12">
        <f t="shared" si="115"/>
        <v>41768.583333333328</v>
      </c>
    </row>
    <row r="1831" spans="1:21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>
        <f t="shared" si="113"/>
        <v>75.765151515151516</v>
      </c>
      <c r="Q1831" t="s">
        <v>8323</v>
      </c>
      <c r="R1831" t="s">
        <v>8324</v>
      </c>
      <c r="S1831" s="12">
        <f t="shared" si="114"/>
        <v>40516.087627314817</v>
      </c>
      <c r="T1831" s="14">
        <v>40516</v>
      </c>
      <c r="U1831" s="12">
        <f t="shared" si="115"/>
        <v>40564.583333333328</v>
      </c>
    </row>
    <row r="1832" spans="1:21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>
        <f t="shared" si="113"/>
        <v>67.389380530973455</v>
      </c>
      <c r="Q1832" t="s">
        <v>8323</v>
      </c>
      <c r="R1832" t="s">
        <v>8324</v>
      </c>
      <c r="S1832" s="12">
        <f t="shared" si="114"/>
        <v>41664.684108796297</v>
      </c>
      <c r="T1832" s="14">
        <v>41664</v>
      </c>
      <c r="U1832" s="12">
        <f t="shared" si="115"/>
        <v>41694.350775462961</v>
      </c>
    </row>
    <row r="1833" spans="1:21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>
        <f t="shared" si="113"/>
        <v>73.571428571428569</v>
      </c>
      <c r="Q1833" t="s">
        <v>8323</v>
      </c>
      <c r="R1833" t="s">
        <v>8324</v>
      </c>
      <c r="S1833" s="12">
        <f t="shared" si="114"/>
        <v>41026.996099537035</v>
      </c>
      <c r="T1833" s="14">
        <v>41026</v>
      </c>
      <c r="U1833" s="12">
        <f t="shared" si="115"/>
        <v>41041.662766203699</v>
      </c>
    </row>
    <row r="1834" spans="1:21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4">
        <v>40576</v>
      </c>
      <c r="U1834" s="12">
        <f t="shared" si="115"/>
        <v>40606.206331018519</v>
      </c>
    </row>
    <row r="1835" spans="1:21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4">
        <v>41303</v>
      </c>
      <c r="U1835" s="12">
        <f t="shared" si="115"/>
        <v>41334.999305555553</v>
      </c>
    </row>
    <row r="1836" spans="1:2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>
        <f t="shared" si="113"/>
        <v>131.16666666666666</v>
      </c>
      <c r="Q1836" t="s">
        <v>8323</v>
      </c>
      <c r="R1836" t="s">
        <v>8324</v>
      </c>
      <c r="S1836" s="12">
        <f t="shared" si="114"/>
        <v>41988.964062500003</v>
      </c>
      <c r="T1836" s="14">
        <v>41988</v>
      </c>
      <c r="U1836" s="12">
        <f t="shared" si="115"/>
        <v>42028.630729166667</v>
      </c>
    </row>
    <row r="1837" spans="1:21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>
        <f t="shared" si="113"/>
        <v>47.272727272727273</v>
      </c>
      <c r="Q1837" t="s">
        <v>8323</v>
      </c>
      <c r="R1837" t="s">
        <v>8324</v>
      </c>
      <c r="S1837" s="12">
        <f t="shared" si="114"/>
        <v>42430.702210648145</v>
      </c>
      <c r="T1837" s="14">
        <v>42430</v>
      </c>
      <c r="U1837" s="12">
        <f t="shared" si="115"/>
        <v>42460.327210648145</v>
      </c>
    </row>
    <row r="1838" spans="1:2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>
        <f t="shared" si="113"/>
        <v>182.12727272727273</v>
      </c>
      <c r="Q1838" t="s">
        <v>8323</v>
      </c>
      <c r="R1838" t="s">
        <v>8324</v>
      </c>
      <c r="S1838" s="12">
        <f t="shared" si="114"/>
        <v>41305.809363425928</v>
      </c>
      <c r="T1838" s="14">
        <v>41305</v>
      </c>
      <c r="U1838" s="12">
        <f t="shared" si="115"/>
        <v>41322.476030092592</v>
      </c>
    </row>
    <row r="1839" spans="1:21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>
        <f t="shared" si="113"/>
        <v>61.366666666666667</v>
      </c>
      <c r="Q1839" t="s">
        <v>8323</v>
      </c>
      <c r="R1839" t="s">
        <v>8324</v>
      </c>
      <c r="S1839" s="12">
        <f t="shared" si="114"/>
        <v>40926.047858796301</v>
      </c>
      <c r="T1839" s="14">
        <v>40926</v>
      </c>
      <c r="U1839" s="12">
        <f t="shared" si="115"/>
        <v>40985.672858796293</v>
      </c>
    </row>
    <row r="1840" spans="1:21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>
        <f t="shared" si="113"/>
        <v>35.767499999999998</v>
      </c>
      <c r="Q1840" t="s">
        <v>8323</v>
      </c>
      <c r="R1840" t="s">
        <v>8324</v>
      </c>
      <c r="S1840" s="12">
        <f t="shared" si="114"/>
        <v>40788.786539351851</v>
      </c>
      <c r="T1840" s="14">
        <v>40788</v>
      </c>
      <c r="U1840" s="12">
        <f t="shared" si="115"/>
        <v>40816.791666666664</v>
      </c>
    </row>
    <row r="1841" spans="1:21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>
        <f t="shared" si="113"/>
        <v>45.62222222222222</v>
      </c>
      <c r="Q1841" t="s">
        <v>8323</v>
      </c>
      <c r="R1841" t="s">
        <v>8324</v>
      </c>
      <c r="S1841" s="12">
        <f t="shared" si="114"/>
        <v>42614.722013888888</v>
      </c>
      <c r="T1841" s="14">
        <v>42614</v>
      </c>
      <c r="U1841" s="12">
        <f t="shared" si="115"/>
        <v>42644.388680555552</v>
      </c>
    </row>
    <row r="1842" spans="1:21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>
        <f t="shared" si="113"/>
        <v>75.384615384615387</v>
      </c>
      <c r="Q1842" t="s">
        <v>8323</v>
      </c>
      <c r="R1842" t="s">
        <v>8324</v>
      </c>
      <c r="S1842" s="12">
        <f t="shared" si="114"/>
        <v>41382.096180555556</v>
      </c>
      <c r="T1842" s="14">
        <v>41382</v>
      </c>
      <c r="U1842" s="12">
        <f t="shared" si="115"/>
        <v>41400.874305555553</v>
      </c>
    </row>
    <row r="1843" spans="1:21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>
        <f t="shared" si="113"/>
        <v>50.875</v>
      </c>
      <c r="Q1843" t="s">
        <v>8323</v>
      </c>
      <c r="R1843" t="s">
        <v>8324</v>
      </c>
      <c r="S1843" s="12">
        <f t="shared" si="114"/>
        <v>41745.84542824074</v>
      </c>
      <c r="T1843" s="14">
        <v>41745</v>
      </c>
      <c r="U1843" s="12">
        <f t="shared" si="115"/>
        <v>41778.874305555553</v>
      </c>
    </row>
    <row r="1844" spans="1:21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>
        <f t="shared" si="113"/>
        <v>119.28571428571429</v>
      </c>
      <c r="Q1844" t="s">
        <v>8323</v>
      </c>
      <c r="R1844" t="s">
        <v>8324</v>
      </c>
      <c r="S1844" s="12">
        <f t="shared" si="114"/>
        <v>42031.631724537037</v>
      </c>
      <c r="T1844" s="14">
        <v>42031</v>
      </c>
      <c r="U1844" s="12">
        <f t="shared" si="115"/>
        <v>42064.915972222218</v>
      </c>
    </row>
    <row r="1845" spans="1:21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>
        <f t="shared" si="113"/>
        <v>92.541865671641801</v>
      </c>
      <c r="Q1845" t="s">
        <v>8323</v>
      </c>
      <c r="R1845" t="s">
        <v>8324</v>
      </c>
      <c r="S1845" s="12">
        <f t="shared" si="114"/>
        <v>40564.994837962964</v>
      </c>
      <c r="T1845" s="14">
        <v>40564</v>
      </c>
      <c r="U1845" s="12">
        <f t="shared" si="115"/>
        <v>40594.661504629628</v>
      </c>
    </row>
    <row r="1846" spans="1:21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4">
        <v>40666</v>
      </c>
      <c r="U1846" s="12">
        <f t="shared" si="115"/>
        <v>40704.791666666664</v>
      </c>
    </row>
    <row r="1847" spans="1:21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>
        <f t="shared" si="113"/>
        <v>52.631578947368418</v>
      </c>
      <c r="Q1847" t="s">
        <v>8323</v>
      </c>
      <c r="R1847" t="s">
        <v>8324</v>
      </c>
      <c r="S1847" s="12">
        <f t="shared" si="114"/>
        <v>42523.333310185189</v>
      </c>
      <c r="T1847" s="14">
        <v>42523</v>
      </c>
      <c r="U1847" s="12">
        <f t="shared" si="115"/>
        <v>42537.871527777774</v>
      </c>
    </row>
    <row r="1848" spans="1:21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>
        <f t="shared" si="113"/>
        <v>98.990430622009569</v>
      </c>
      <c r="Q1848" t="s">
        <v>8323</v>
      </c>
      <c r="R1848" t="s">
        <v>8324</v>
      </c>
      <c r="S1848" s="12">
        <f t="shared" si="114"/>
        <v>41228.650196759263</v>
      </c>
      <c r="T1848" s="14">
        <v>41228</v>
      </c>
      <c r="U1848" s="12">
        <f t="shared" si="115"/>
        <v>41258.316863425927</v>
      </c>
    </row>
    <row r="1849" spans="1:21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>
        <f t="shared" si="113"/>
        <v>79.526315789473685</v>
      </c>
      <c r="Q1849" t="s">
        <v>8323</v>
      </c>
      <c r="R1849" t="s">
        <v>8324</v>
      </c>
      <c r="S1849" s="12">
        <f t="shared" si="114"/>
        <v>42094.236481481479</v>
      </c>
      <c r="T1849" s="14">
        <v>42094</v>
      </c>
      <c r="U1849" s="12">
        <f t="shared" si="115"/>
        <v>42114.903148148143</v>
      </c>
    </row>
    <row r="1850" spans="1:21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>
        <f t="shared" si="113"/>
        <v>134.20833333333334</v>
      </c>
      <c r="Q1850" t="s">
        <v>8323</v>
      </c>
      <c r="R1850" t="s">
        <v>8324</v>
      </c>
      <c r="S1850" s="12">
        <f t="shared" si="114"/>
        <v>40691.788055555553</v>
      </c>
      <c r="T1850" s="14">
        <v>40691</v>
      </c>
      <c r="U1850" s="12">
        <f t="shared" si="115"/>
        <v>40754.957638888889</v>
      </c>
    </row>
    <row r="1851" spans="1:21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>
        <f t="shared" si="113"/>
        <v>37.625</v>
      </c>
      <c r="Q1851" t="s">
        <v>8323</v>
      </c>
      <c r="R1851" t="s">
        <v>8324</v>
      </c>
      <c r="S1851" s="12">
        <f t="shared" si="114"/>
        <v>41169.845590277779</v>
      </c>
      <c r="T1851" s="14">
        <v>41169</v>
      </c>
      <c r="U1851" s="12">
        <f t="shared" si="115"/>
        <v>41199.512256944443</v>
      </c>
    </row>
    <row r="1852" spans="1:21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>
        <f t="shared" si="113"/>
        <v>51.044692737430168</v>
      </c>
      <c r="Q1852" t="s">
        <v>8323</v>
      </c>
      <c r="R1852" t="s">
        <v>8324</v>
      </c>
      <c r="S1852" s="12">
        <f t="shared" si="114"/>
        <v>41800.959490740745</v>
      </c>
      <c r="T1852" s="14">
        <v>41800</v>
      </c>
      <c r="U1852" s="12">
        <f t="shared" si="115"/>
        <v>41830.626157407409</v>
      </c>
    </row>
    <row r="1853" spans="1:21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>
        <f t="shared" si="113"/>
        <v>50.03846153846154</v>
      </c>
      <c r="Q1853" t="s">
        <v>8323</v>
      </c>
      <c r="R1853" t="s">
        <v>8324</v>
      </c>
      <c r="S1853" s="12">
        <f t="shared" si="114"/>
        <v>41827.906689814816</v>
      </c>
      <c r="T1853" s="14">
        <v>41827</v>
      </c>
      <c r="U1853" s="12">
        <f t="shared" si="115"/>
        <v>41847.708333333328</v>
      </c>
    </row>
    <row r="1854" spans="1:21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>
        <f t="shared" si="113"/>
        <v>133.93129770992365</v>
      </c>
      <c r="Q1854" t="s">
        <v>8323</v>
      </c>
      <c r="R1854" t="s">
        <v>8324</v>
      </c>
      <c r="S1854" s="12">
        <f t="shared" si="114"/>
        <v>42081.77143518519</v>
      </c>
      <c r="T1854" s="14">
        <v>42081</v>
      </c>
      <c r="U1854" s="12">
        <f t="shared" si="115"/>
        <v>42118.666666666664</v>
      </c>
    </row>
    <row r="1855" spans="1:21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>
        <f t="shared" si="113"/>
        <v>58.214285714285715</v>
      </c>
      <c r="Q1855" t="s">
        <v>8323</v>
      </c>
      <c r="R1855" t="s">
        <v>8324</v>
      </c>
      <c r="S1855" s="12">
        <f t="shared" si="114"/>
        <v>41177.060381944444</v>
      </c>
      <c r="T1855" s="14">
        <v>41177</v>
      </c>
      <c r="U1855" s="12">
        <f t="shared" si="115"/>
        <v>41226.768715277773</v>
      </c>
    </row>
    <row r="1856" spans="1:21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>
        <f t="shared" si="113"/>
        <v>88.037643678160919</v>
      </c>
      <c r="Q1856" t="s">
        <v>8323</v>
      </c>
      <c r="R1856" t="s">
        <v>8324</v>
      </c>
      <c r="S1856" s="12">
        <f t="shared" si="114"/>
        <v>41388.021261574075</v>
      </c>
      <c r="T1856" s="14">
        <v>41388</v>
      </c>
      <c r="U1856" s="12">
        <f t="shared" si="115"/>
        <v>41417.687928240739</v>
      </c>
    </row>
    <row r="1857" spans="1:21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>
        <f t="shared" si="113"/>
        <v>70.576753926701571</v>
      </c>
      <c r="Q1857" t="s">
        <v>8323</v>
      </c>
      <c r="R1857" t="s">
        <v>8324</v>
      </c>
      <c r="S1857" s="12">
        <f t="shared" si="114"/>
        <v>41600.538657407407</v>
      </c>
      <c r="T1857" s="14">
        <v>41600</v>
      </c>
      <c r="U1857" s="12">
        <f t="shared" si="115"/>
        <v>41645.205324074072</v>
      </c>
    </row>
    <row r="1858" spans="1:21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>
        <f t="shared" si="113"/>
        <v>53.289473684210527</v>
      </c>
      <c r="Q1858" t="s">
        <v>8323</v>
      </c>
      <c r="R1858" t="s">
        <v>8324</v>
      </c>
      <c r="S1858" s="12">
        <f t="shared" si="114"/>
        <v>41817.854999999996</v>
      </c>
      <c r="T1858" s="14">
        <v>41817</v>
      </c>
      <c r="U1858" s="12">
        <f t="shared" si="115"/>
        <v>41838.52166666666</v>
      </c>
    </row>
    <row r="1859" spans="1:21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>
        <f t="shared" ref="P1859:P1922" si="117">IF(L1859,E1859/L1859,0)</f>
        <v>136.36363636363637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4">
        <v>41864</v>
      </c>
      <c r="U1859" s="12">
        <f t="shared" ref="U1859:U1922" si="119">(((I1859/60)/60)/24)+DATE(1970,1,1)+(-8/24)</f>
        <v>41894.435335648144</v>
      </c>
    </row>
    <row r="1860" spans="1:21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>
        <f t="shared" si="117"/>
        <v>40.547315436241611</v>
      </c>
      <c r="Q1860" t="s">
        <v>8323</v>
      </c>
      <c r="R1860" t="s">
        <v>8324</v>
      </c>
      <c r="S1860" s="12">
        <f t="shared" si="118"/>
        <v>40833.200474537036</v>
      </c>
      <c r="T1860" s="14">
        <v>40833</v>
      </c>
      <c r="U1860" s="12">
        <f t="shared" si="119"/>
        <v>40892.908807870372</v>
      </c>
    </row>
    <row r="1861" spans="1:21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>
        <f t="shared" si="117"/>
        <v>70.625</v>
      </c>
      <c r="Q1861" t="s">
        <v>8323</v>
      </c>
      <c r="R1861" t="s">
        <v>8324</v>
      </c>
      <c r="S1861" s="12">
        <f t="shared" si="118"/>
        <v>40778.770011574074</v>
      </c>
      <c r="T1861" s="14">
        <v>40778</v>
      </c>
      <c r="U1861" s="12">
        <f t="shared" si="119"/>
        <v>40808.436678240738</v>
      </c>
    </row>
    <row r="1862" spans="1:21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>
        <f t="shared" si="117"/>
        <v>52.684210526315788</v>
      </c>
      <c r="Q1862" t="s">
        <v>8323</v>
      </c>
      <c r="R1862" t="s">
        <v>8324</v>
      </c>
      <c r="S1862" s="12">
        <f t="shared" si="118"/>
        <v>41655.709305555552</v>
      </c>
      <c r="T1862" s="14">
        <v>41655</v>
      </c>
      <c r="U1862" s="12">
        <f t="shared" si="119"/>
        <v>41676.375972222217</v>
      </c>
    </row>
    <row r="1863" spans="1:21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2">
        <f t="shared" si="118"/>
        <v>42000.300243055557</v>
      </c>
      <c r="T1863" s="14">
        <v>42000</v>
      </c>
      <c r="U1863" s="12">
        <f t="shared" si="119"/>
        <v>42029.966909722221</v>
      </c>
    </row>
    <row r="1864" spans="1:21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>
        <f t="shared" si="117"/>
        <v>90.9375</v>
      </c>
      <c r="Q1864" t="s">
        <v>8331</v>
      </c>
      <c r="R1864" t="s">
        <v>8333</v>
      </c>
      <c r="S1864" s="12">
        <f t="shared" si="118"/>
        <v>42755.492754629624</v>
      </c>
      <c r="T1864" s="14">
        <v>42755</v>
      </c>
      <c r="U1864" s="12">
        <f t="shared" si="119"/>
        <v>42801.979166666664</v>
      </c>
    </row>
    <row r="1865" spans="1:21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4">
        <v>41772</v>
      </c>
      <c r="U1865" s="12">
        <f t="shared" si="119"/>
        <v>41802.463946759257</v>
      </c>
    </row>
    <row r="1866" spans="1:21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>
        <f t="shared" si="117"/>
        <v>58.083333333333336</v>
      </c>
      <c r="Q1866" t="s">
        <v>8331</v>
      </c>
      <c r="R1866" t="s">
        <v>8333</v>
      </c>
      <c r="S1866" s="12">
        <f t="shared" si="118"/>
        <v>41733.716435185182</v>
      </c>
      <c r="T1866" s="14">
        <v>41733</v>
      </c>
      <c r="U1866" s="12">
        <f t="shared" si="119"/>
        <v>41763.383101851847</v>
      </c>
    </row>
    <row r="1867" spans="1:21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4">
        <v>42645</v>
      </c>
      <c r="U1867" s="12">
        <f t="shared" si="119"/>
        <v>42680.075775462967</v>
      </c>
    </row>
    <row r="1868" spans="1:21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4">
        <v>42742</v>
      </c>
      <c r="U1868" s="12">
        <f t="shared" si="119"/>
        <v>42794.833333333336</v>
      </c>
    </row>
    <row r="1869" spans="1:21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4">
        <v>42649</v>
      </c>
      <c r="U1869" s="12">
        <f t="shared" si="119"/>
        <v>42679.591574074067</v>
      </c>
    </row>
    <row r="1870" spans="1:21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>
        <f t="shared" si="117"/>
        <v>71.588235294117652</v>
      </c>
      <c r="Q1870" t="s">
        <v>8331</v>
      </c>
      <c r="R1870" t="s">
        <v>8333</v>
      </c>
      <c r="S1870" s="12">
        <f t="shared" si="118"/>
        <v>42328.779224537036</v>
      </c>
      <c r="T1870" s="14">
        <v>42328</v>
      </c>
      <c r="U1870" s="12">
        <f t="shared" si="119"/>
        <v>42352.999305555553</v>
      </c>
    </row>
    <row r="1871" spans="1:21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2">
        <f t="shared" si="118"/>
        <v>42709.002881944441</v>
      </c>
      <c r="T1871" s="14">
        <v>42709</v>
      </c>
      <c r="U1871" s="12">
        <f t="shared" si="119"/>
        <v>42738.669548611106</v>
      </c>
    </row>
    <row r="1872" spans="1:21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>
        <f t="shared" si="117"/>
        <v>32.81818181818182</v>
      </c>
      <c r="Q1872" t="s">
        <v>8331</v>
      </c>
      <c r="R1872" t="s">
        <v>8333</v>
      </c>
      <c r="S1872" s="12">
        <f t="shared" si="118"/>
        <v>42371.355729166666</v>
      </c>
      <c r="T1872" s="14">
        <v>42371</v>
      </c>
      <c r="U1872" s="12">
        <f t="shared" si="119"/>
        <v>42399.845138888886</v>
      </c>
    </row>
    <row r="1873" spans="1:21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>
        <f t="shared" si="117"/>
        <v>49.11578947368421</v>
      </c>
      <c r="Q1873" t="s">
        <v>8331</v>
      </c>
      <c r="R1873" t="s">
        <v>8333</v>
      </c>
      <c r="S1873" s="12">
        <f t="shared" si="118"/>
        <v>41923.783576388887</v>
      </c>
      <c r="T1873" s="14">
        <v>41923</v>
      </c>
      <c r="U1873" s="12">
        <f t="shared" si="119"/>
        <v>41963.491909722223</v>
      </c>
    </row>
    <row r="1874" spans="1:21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>
        <f t="shared" si="117"/>
        <v>16.307692307692307</v>
      </c>
      <c r="Q1874" t="s">
        <v>8331</v>
      </c>
      <c r="R1874" t="s">
        <v>8333</v>
      </c>
      <c r="S1874" s="12">
        <f t="shared" si="118"/>
        <v>42155.129652777774</v>
      </c>
      <c r="T1874" s="14">
        <v>42155</v>
      </c>
      <c r="U1874" s="12">
        <f t="shared" si="119"/>
        <v>42184.796319444438</v>
      </c>
    </row>
    <row r="1875" spans="1:21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4">
        <v>42164</v>
      </c>
      <c r="U1875" s="12">
        <f t="shared" si="119"/>
        <v>42193.364583333336</v>
      </c>
    </row>
    <row r="1876" spans="1:21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4">
        <v>42529</v>
      </c>
      <c r="U1876" s="12">
        <f t="shared" si="119"/>
        <v>42549.635798611103</v>
      </c>
    </row>
    <row r="1877" spans="1:21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4">
        <v>42528</v>
      </c>
      <c r="U1877" s="12">
        <f t="shared" si="119"/>
        <v>42588.566064814811</v>
      </c>
    </row>
    <row r="1878" spans="1:21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2">
        <f t="shared" si="118"/>
        <v>41776.284780092588</v>
      </c>
      <c r="T1878" s="14">
        <v>41776</v>
      </c>
      <c r="U1878" s="12">
        <f t="shared" si="119"/>
        <v>41805.951446759253</v>
      </c>
    </row>
    <row r="1879" spans="1:21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2">
        <f t="shared" si="118"/>
        <v>42035.029224537036</v>
      </c>
      <c r="T1879" s="14">
        <v>42035</v>
      </c>
      <c r="U1879" s="12">
        <f t="shared" si="119"/>
        <v>42063.695891203701</v>
      </c>
    </row>
    <row r="1880" spans="1:21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2">
        <f t="shared" si="118"/>
        <v>41773.008738425924</v>
      </c>
      <c r="T1880" s="14">
        <v>41773</v>
      </c>
      <c r="U1880" s="12">
        <f t="shared" si="119"/>
        <v>41802.675405092588</v>
      </c>
    </row>
    <row r="1881" spans="1:21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4">
        <v>42413</v>
      </c>
      <c r="U1881" s="12">
        <f t="shared" si="119"/>
        <v>42443.274641203701</v>
      </c>
    </row>
    <row r="1882" spans="1:21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>
        <f t="shared" si="117"/>
        <v>41.833333333333336</v>
      </c>
      <c r="Q1882" t="s">
        <v>8331</v>
      </c>
      <c r="R1882" t="s">
        <v>8333</v>
      </c>
      <c r="S1882" s="12">
        <f t="shared" si="118"/>
        <v>42430.566898148143</v>
      </c>
      <c r="T1882" s="14">
        <v>42430</v>
      </c>
      <c r="U1882" s="12">
        <f t="shared" si="119"/>
        <v>42459.19189814815</v>
      </c>
    </row>
    <row r="1883" spans="1:21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>
        <f t="shared" si="117"/>
        <v>49.338428571428572</v>
      </c>
      <c r="Q1883" t="s">
        <v>8323</v>
      </c>
      <c r="R1883" t="s">
        <v>8327</v>
      </c>
      <c r="S1883" s="12">
        <f t="shared" si="118"/>
        <v>42043.152650462958</v>
      </c>
      <c r="T1883" s="14">
        <v>42043</v>
      </c>
      <c r="U1883" s="12">
        <f t="shared" si="119"/>
        <v>42072.777650462966</v>
      </c>
    </row>
    <row r="1884" spans="1:21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>
        <f t="shared" si="117"/>
        <v>41.728395061728392</v>
      </c>
      <c r="Q1884" t="s">
        <v>8323</v>
      </c>
      <c r="R1884" t="s">
        <v>8327</v>
      </c>
      <c r="S1884" s="12">
        <f t="shared" si="118"/>
        <v>41067.949212962965</v>
      </c>
      <c r="T1884" s="14">
        <v>41067</v>
      </c>
      <c r="U1884" s="12">
        <f t="shared" si="119"/>
        <v>41100.658333333333</v>
      </c>
    </row>
    <row r="1885" spans="1:21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>
        <f t="shared" si="117"/>
        <v>32.71875</v>
      </c>
      <c r="Q1885" t="s">
        <v>8323</v>
      </c>
      <c r="R1885" t="s">
        <v>8327</v>
      </c>
      <c r="S1885" s="12">
        <f t="shared" si="118"/>
        <v>40977.948009259257</v>
      </c>
      <c r="T1885" s="14">
        <v>40977</v>
      </c>
      <c r="U1885" s="12">
        <f t="shared" si="119"/>
        <v>41007.573009259257</v>
      </c>
    </row>
    <row r="1886" spans="1:21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>
        <f t="shared" si="117"/>
        <v>51.96153846153846</v>
      </c>
      <c r="Q1886" t="s">
        <v>8323</v>
      </c>
      <c r="R1886" t="s">
        <v>8327</v>
      </c>
      <c r="S1886" s="12">
        <f t="shared" si="118"/>
        <v>41205.198321759257</v>
      </c>
      <c r="T1886" s="14">
        <v>41205</v>
      </c>
      <c r="U1886" s="12">
        <f t="shared" si="119"/>
        <v>41240.166666666664</v>
      </c>
    </row>
    <row r="1887" spans="1:21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>
        <f t="shared" si="117"/>
        <v>50.685714285714283</v>
      </c>
      <c r="Q1887" t="s">
        <v>8323</v>
      </c>
      <c r="R1887" t="s">
        <v>8327</v>
      </c>
      <c r="S1887" s="12">
        <f t="shared" si="118"/>
        <v>41099.093865740739</v>
      </c>
      <c r="T1887" s="14">
        <v>41099</v>
      </c>
      <c r="U1887" s="12">
        <f t="shared" si="119"/>
        <v>41131.583333333328</v>
      </c>
    </row>
    <row r="1888" spans="1:21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>
        <f t="shared" si="117"/>
        <v>42.241379310344826</v>
      </c>
      <c r="Q1888" t="s">
        <v>8323</v>
      </c>
      <c r="R1888" t="s">
        <v>8327</v>
      </c>
      <c r="S1888" s="12">
        <f t="shared" si="118"/>
        <v>41925.906689814816</v>
      </c>
      <c r="T1888" s="14">
        <v>41925</v>
      </c>
      <c r="U1888" s="12">
        <f t="shared" si="119"/>
        <v>41955.615023148144</v>
      </c>
    </row>
    <row r="1889" spans="1:21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>
        <f t="shared" si="117"/>
        <v>416.875</v>
      </c>
      <c r="Q1889" t="s">
        <v>8323</v>
      </c>
      <c r="R1889" t="s">
        <v>8327</v>
      </c>
      <c r="S1889" s="12">
        <f t="shared" si="118"/>
        <v>42323.800138888888</v>
      </c>
      <c r="T1889" s="14">
        <v>42323</v>
      </c>
      <c r="U1889" s="12">
        <f t="shared" si="119"/>
        <v>42341.562499999993</v>
      </c>
    </row>
    <row r="1890" spans="1:21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>
        <f t="shared" si="117"/>
        <v>46.651685393258425</v>
      </c>
      <c r="Q1890" t="s">
        <v>8323</v>
      </c>
      <c r="R1890" t="s">
        <v>8327</v>
      </c>
      <c r="S1890" s="12">
        <f t="shared" si="118"/>
        <v>40299.239953703705</v>
      </c>
      <c r="T1890" s="14">
        <v>40299</v>
      </c>
      <c r="U1890" s="12">
        <f t="shared" si="119"/>
        <v>40329.874305555553</v>
      </c>
    </row>
    <row r="1891" spans="1:21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>
        <f t="shared" si="117"/>
        <v>48.454545454545453</v>
      </c>
      <c r="Q1891" t="s">
        <v>8323</v>
      </c>
      <c r="R1891" t="s">
        <v>8327</v>
      </c>
      <c r="S1891" s="12">
        <f t="shared" si="118"/>
        <v>41299.793356481481</v>
      </c>
      <c r="T1891" s="14">
        <v>41299</v>
      </c>
      <c r="U1891" s="12">
        <f t="shared" si="119"/>
        <v>41344.418356481481</v>
      </c>
    </row>
    <row r="1892" spans="1:21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>
        <f t="shared" si="117"/>
        <v>70.5289837398374</v>
      </c>
      <c r="Q1892" t="s">
        <v>8323</v>
      </c>
      <c r="R1892" t="s">
        <v>8327</v>
      </c>
      <c r="S1892" s="12">
        <f t="shared" si="118"/>
        <v>41228.786203703705</v>
      </c>
      <c r="T1892" s="14">
        <v>41228</v>
      </c>
      <c r="U1892" s="12">
        <f t="shared" si="119"/>
        <v>41258.452870370369</v>
      </c>
    </row>
    <row r="1893" spans="1:21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>
        <f t="shared" si="117"/>
        <v>87.958333333333329</v>
      </c>
      <c r="Q1893" t="s">
        <v>8323</v>
      </c>
      <c r="R1893" t="s">
        <v>8327</v>
      </c>
      <c r="S1893" s="12">
        <f t="shared" si="118"/>
        <v>40335.798078703701</v>
      </c>
      <c r="T1893" s="14">
        <v>40335</v>
      </c>
      <c r="U1893" s="12">
        <f t="shared" si="119"/>
        <v>40380.916666666664</v>
      </c>
    </row>
    <row r="1894" spans="1:21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>
        <f t="shared" si="117"/>
        <v>26.26923076923077</v>
      </c>
      <c r="Q1894" t="s">
        <v>8323</v>
      </c>
      <c r="R1894" t="s">
        <v>8327</v>
      </c>
      <c r="S1894" s="12">
        <f t="shared" si="118"/>
        <v>40671.637511574074</v>
      </c>
      <c r="T1894" s="14">
        <v>40671</v>
      </c>
      <c r="U1894" s="12">
        <f t="shared" si="119"/>
        <v>40701.304178240738</v>
      </c>
    </row>
    <row r="1895" spans="1:21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>
        <f t="shared" si="117"/>
        <v>57.777777777777779</v>
      </c>
      <c r="Q1895" t="s">
        <v>8323</v>
      </c>
      <c r="R1895" t="s">
        <v>8327</v>
      </c>
      <c r="S1895" s="12">
        <f t="shared" si="118"/>
        <v>40632.94195601852</v>
      </c>
      <c r="T1895" s="14">
        <v>40632</v>
      </c>
      <c r="U1895" s="12">
        <f t="shared" si="119"/>
        <v>40648.832638888889</v>
      </c>
    </row>
    <row r="1896" spans="1:2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4">
        <v>40920</v>
      </c>
      <c r="U1896" s="12">
        <f t="shared" si="119"/>
        <v>40951.571562500001</v>
      </c>
    </row>
    <row r="1897" spans="1:21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>
        <f t="shared" si="117"/>
        <v>196.34042553191489</v>
      </c>
      <c r="Q1897" t="s">
        <v>8323</v>
      </c>
      <c r="R1897" t="s">
        <v>8327</v>
      </c>
      <c r="S1897" s="12">
        <f t="shared" si="118"/>
        <v>42267.746782407412</v>
      </c>
      <c r="T1897" s="14">
        <v>42267</v>
      </c>
      <c r="U1897" s="12">
        <f t="shared" si="119"/>
        <v>42297.413449074076</v>
      </c>
    </row>
    <row r="1898" spans="1:21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4">
        <v>40981</v>
      </c>
      <c r="U1898" s="12">
        <f t="shared" si="119"/>
        <v>41011.376909722218</v>
      </c>
    </row>
    <row r="1899" spans="1:21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>
        <f t="shared" si="117"/>
        <v>35.551912568306008</v>
      </c>
      <c r="Q1899" t="s">
        <v>8323</v>
      </c>
      <c r="R1899" t="s">
        <v>8327</v>
      </c>
      <c r="S1899" s="12">
        <f t="shared" si="118"/>
        <v>41680.583402777782</v>
      </c>
      <c r="T1899" s="14">
        <v>41680</v>
      </c>
      <c r="U1899" s="12">
        <f t="shared" si="119"/>
        <v>41702.541666666664</v>
      </c>
    </row>
    <row r="1900" spans="1:21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>
        <f t="shared" si="117"/>
        <v>68.80952380952381</v>
      </c>
      <c r="Q1900" t="s">
        <v>8323</v>
      </c>
      <c r="R1900" t="s">
        <v>8327</v>
      </c>
      <c r="S1900" s="12">
        <f t="shared" si="118"/>
        <v>42366.192974537036</v>
      </c>
      <c r="T1900" s="14">
        <v>42366</v>
      </c>
      <c r="U1900" s="12">
        <f t="shared" si="119"/>
        <v>42401.416666666664</v>
      </c>
    </row>
    <row r="1901" spans="1:21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>
        <f t="shared" si="117"/>
        <v>28.571428571428573</v>
      </c>
      <c r="Q1901" t="s">
        <v>8323</v>
      </c>
      <c r="R1901" t="s">
        <v>8327</v>
      </c>
      <c r="S1901" s="12">
        <f t="shared" si="118"/>
        <v>42058.941736111112</v>
      </c>
      <c r="T1901" s="14">
        <v>42058</v>
      </c>
      <c r="U1901" s="12">
        <f t="shared" si="119"/>
        <v>42088.566736111105</v>
      </c>
    </row>
    <row r="1902" spans="1:21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>
        <f t="shared" si="117"/>
        <v>50.631666666666668</v>
      </c>
      <c r="Q1902" t="s">
        <v>8323</v>
      </c>
      <c r="R1902" t="s">
        <v>8327</v>
      </c>
      <c r="S1902" s="12">
        <f t="shared" si="118"/>
        <v>41160.871886574074</v>
      </c>
      <c r="T1902" s="14">
        <v>41160</v>
      </c>
      <c r="U1902" s="12">
        <f t="shared" si="119"/>
        <v>41188.082638888889</v>
      </c>
    </row>
    <row r="1903" spans="1:21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4">
        <v>42116</v>
      </c>
      <c r="U1903" s="12">
        <f t="shared" si="119"/>
        <v>42146.208333333336</v>
      </c>
    </row>
    <row r="1904" spans="1:21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4">
        <v>42037</v>
      </c>
      <c r="U1904" s="12">
        <f t="shared" si="119"/>
        <v>42067.456562499996</v>
      </c>
    </row>
    <row r="1905" spans="1:21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>
        <f t="shared" si="117"/>
        <v>34.097560975609753</v>
      </c>
      <c r="Q1905" t="s">
        <v>8317</v>
      </c>
      <c r="R1905" t="s">
        <v>8346</v>
      </c>
      <c r="S1905" s="12">
        <f t="shared" si="118"/>
        <v>42702.770729166667</v>
      </c>
      <c r="T1905" s="14">
        <v>42702</v>
      </c>
      <c r="U1905" s="12">
        <f t="shared" si="119"/>
        <v>42762.437395833331</v>
      </c>
    </row>
    <row r="1906" spans="1:21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4">
        <v>42326</v>
      </c>
      <c r="U1906" s="12">
        <f t="shared" si="119"/>
        <v>42371.352094907408</v>
      </c>
    </row>
    <row r="1907" spans="1:21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4">
        <v>41859</v>
      </c>
      <c r="U1907" s="12">
        <f t="shared" si="119"/>
        <v>41889.592523148145</v>
      </c>
    </row>
    <row r="1908" spans="1:21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>
        <f t="shared" si="117"/>
        <v>215.95959595959596</v>
      </c>
      <c r="Q1908" t="s">
        <v>8317</v>
      </c>
      <c r="R1908" t="s">
        <v>8346</v>
      </c>
      <c r="S1908" s="12">
        <f t="shared" si="118"/>
        <v>42514.671099537038</v>
      </c>
      <c r="T1908" s="14">
        <v>42514</v>
      </c>
      <c r="U1908" s="12">
        <f t="shared" si="119"/>
        <v>42544.337766203702</v>
      </c>
    </row>
    <row r="1909" spans="1:21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4">
        <v>41767</v>
      </c>
      <c r="U1909" s="12">
        <f t="shared" si="119"/>
        <v>41782.253761574073</v>
      </c>
    </row>
    <row r="1910" spans="1:21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4">
        <v>42703</v>
      </c>
      <c r="U1910" s="12">
        <f t="shared" si="119"/>
        <v>42733.584490740737</v>
      </c>
    </row>
    <row r="1911" spans="1:21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>
        <f t="shared" si="117"/>
        <v>129.97368421052633</v>
      </c>
      <c r="Q1911" t="s">
        <v>8317</v>
      </c>
      <c r="R1911" t="s">
        <v>8346</v>
      </c>
      <c r="S1911" s="12">
        <f t="shared" si="118"/>
        <v>41905.429155092592</v>
      </c>
      <c r="T1911" s="14">
        <v>41905</v>
      </c>
      <c r="U1911" s="12">
        <f t="shared" si="119"/>
        <v>41935.095821759256</v>
      </c>
    </row>
    <row r="1912" spans="1:21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>
        <f t="shared" si="117"/>
        <v>117.49473684210527</v>
      </c>
      <c r="Q1912" t="s">
        <v>8317</v>
      </c>
      <c r="R1912" t="s">
        <v>8346</v>
      </c>
      <c r="S1912" s="12">
        <f t="shared" si="118"/>
        <v>42264.963159722218</v>
      </c>
      <c r="T1912" s="14">
        <v>42264</v>
      </c>
      <c r="U1912" s="12">
        <f t="shared" si="119"/>
        <v>42308.614583333336</v>
      </c>
    </row>
    <row r="1913" spans="1:21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4">
        <v>41830</v>
      </c>
      <c r="U1913" s="12">
        <f t="shared" si="119"/>
        <v>41859.700624999998</v>
      </c>
    </row>
    <row r="1914" spans="1:21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>
        <f t="shared" si="117"/>
        <v>70.595238095238102</v>
      </c>
      <c r="Q1914" t="s">
        <v>8317</v>
      </c>
      <c r="R1914" t="s">
        <v>8346</v>
      </c>
      <c r="S1914" s="12">
        <f t="shared" si="118"/>
        <v>42129.226388888885</v>
      </c>
      <c r="T1914" s="14">
        <v>42129</v>
      </c>
      <c r="U1914" s="12">
        <f t="shared" si="119"/>
        <v>42158.893055555549</v>
      </c>
    </row>
    <row r="1915" spans="1:21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4">
        <v>41890</v>
      </c>
      <c r="U1915" s="12">
        <f t="shared" si="119"/>
        <v>41920.177986111106</v>
      </c>
    </row>
    <row r="1916" spans="1:21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4">
        <v>41929</v>
      </c>
      <c r="U1916" s="12">
        <f t="shared" si="119"/>
        <v>41943.832638888889</v>
      </c>
    </row>
    <row r="1917" spans="1:21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4">
        <v>41864</v>
      </c>
      <c r="U1917" s="12">
        <f t="shared" si="119"/>
        <v>41883.715532407405</v>
      </c>
    </row>
    <row r="1918" spans="1:21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4">
        <v>42656</v>
      </c>
      <c r="U1918" s="12">
        <f t="shared" si="119"/>
        <v>42681.425636574073</v>
      </c>
    </row>
    <row r="1919" spans="1:21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>
        <f t="shared" si="117"/>
        <v>2928.9285714285716</v>
      </c>
      <c r="Q1919" t="s">
        <v>8317</v>
      </c>
      <c r="R1919" t="s">
        <v>8346</v>
      </c>
      <c r="S1919" s="12">
        <f t="shared" si="118"/>
        <v>42746.270057870366</v>
      </c>
      <c r="T1919" s="14">
        <v>42746</v>
      </c>
      <c r="U1919" s="12">
        <f t="shared" si="119"/>
        <v>42775.93672453703</v>
      </c>
    </row>
    <row r="1920" spans="1:21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>
        <f t="shared" si="117"/>
        <v>28.888888888888889</v>
      </c>
      <c r="Q1920" t="s">
        <v>8317</v>
      </c>
      <c r="R1920" t="s">
        <v>8346</v>
      </c>
      <c r="S1920" s="12">
        <f t="shared" si="118"/>
        <v>41828.789942129632</v>
      </c>
      <c r="T1920" s="14">
        <v>41828</v>
      </c>
      <c r="U1920" s="12">
        <f t="shared" si="119"/>
        <v>41863.456608796296</v>
      </c>
    </row>
    <row r="1921" spans="1:21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>
        <f t="shared" si="117"/>
        <v>29.625</v>
      </c>
      <c r="Q1921" t="s">
        <v>8317</v>
      </c>
      <c r="R1921" t="s">
        <v>8346</v>
      </c>
      <c r="S1921" s="12">
        <f t="shared" si="118"/>
        <v>42113.875567129624</v>
      </c>
      <c r="T1921" s="14">
        <v>42113</v>
      </c>
      <c r="U1921" s="12">
        <f t="shared" si="119"/>
        <v>42143.542233796288</v>
      </c>
    </row>
    <row r="1922" spans="1:21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>
        <f t="shared" si="117"/>
        <v>40.980952380952381</v>
      </c>
      <c r="Q1922" t="s">
        <v>8317</v>
      </c>
      <c r="R1922" t="s">
        <v>8346</v>
      </c>
      <c r="S1922" s="12">
        <f t="shared" si="118"/>
        <v>42270.875706018516</v>
      </c>
      <c r="T1922" s="14">
        <v>42270</v>
      </c>
      <c r="U1922" s="12">
        <f t="shared" si="119"/>
        <v>42298.624999999993</v>
      </c>
    </row>
    <row r="1923" spans="1:21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>
        <f t="shared" ref="P1923:P1986" si="121">IF(L1923,E1923/L1923,0)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4">
        <v>41074</v>
      </c>
      <c r="U1923" s="12">
        <f t="shared" ref="U1923:U1986" si="123">(((I1923/60)/60)/24)+DATE(1970,1,1)+(-8/24)</f>
        <v>41103.888229166667</v>
      </c>
    </row>
    <row r="1924" spans="1:21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>
        <f t="shared" si="121"/>
        <v>36.109375</v>
      </c>
      <c r="Q1924" t="s">
        <v>8323</v>
      </c>
      <c r="R1924" t="s">
        <v>8327</v>
      </c>
      <c r="S1924" s="12">
        <f t="shared" si="122"/>
        <v>41590.255868055552</v>
      </c>
      <c r="T1924" s="14">
        <v>41590</v>
      </c>
      <c r="U1924" s="12">
        <f t="shared" si="123"/>
        <v>41619.922534722216</v>
      </c>
    </row>
    <row r="1925" spans="1:21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>
        <f t="shared" si="121"/>
        <v>23.153846153846153</v>
      </c>
      <c r="Q1925" t="s">
        <v>8323</v>
      </c>
      <c r="R1925" t="s">
        <v>8327</v>
      </c>
      <c r="S1925" s="12">
        <f t="shared" si="122"/>
        <v>40772.848749999997</v>
      </c>
      <c r="T1925" s="14">
        <v>40772</v>
      </c>
      <c r="U1925" s="12">
        <f t="shared" si="123"/>
        <v>40812.874305555553</v>
      </c>
    </row>
    <row r="1926" spans="1:21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4">
        <v>41626</v>
      </c>
      <c r="U1926" s="12">
        <f t="shared" si="123"/>
        <v>41654.481249999997</v>
      </c>
    </row>
    <row r="1927" spans="1:21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>
        <f t="shared" si="121"/>
        <v>31.826923076923077</v>
      </c>
      <c r="Q1927" t="s">
        <v>8323</v>
      </c>
      <c r="R1927" t="s">
        <v>8327</v>
      </c>
      <c r="S1927" s="12">
        <f t="shared" si="122"/>
        <v>41535.90148148148</v>
      </c>
      <c r="T1927" s="14">
        <v>41535</v>
      </c>
      <c r="U1927" s="12">
        <f t="shared" si="123"/>
        <v>41557.666666666664</v>
      </c>
    </row>
    <row r="1928" spans="1:21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>
        <f t="shared" si="121"/>
        <v>27.3896261682243</v>
      </c>
      <c r="Q1928" t="s">
        <v>8323</v>
      </c>
      <c r="R1928" t="s">
        <v>8327</v>
      </c>
      <c r="S1928" s="12">
        <f t="shared" si="122"/>
        <v>40456.954351851848</v>
      </c>
      <c r="T1928" s="14">
        <v>40456</v>
      </c>
      <c r="U1928" s="12">
        <f t="shared" si="123"/>
        <v>40483.68472222222</v>
      </c>
    </row>
    <row r="1929" spans="1:2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>
        <f t="shared" si="121"/>
        <v>56.363636363636367</v>
      </c>
      <c r="Q1929" t="s">
        <v>8323</v>
      </c>
      <c r="R1929" t="s">
        <v>8327</v>
      </c>
      <c r="S1929" s="12">
        <f t="shared" si="122"/>
        <v>40960.861562500002</v>
      </c>
      <c r="T1929" s="14">
        <v>40960</v>
      </c>
      <c r="U1929" s="12">
        <f t="shared" si="123"/>
        <v>40975.874305555553</v>
      </c>
    </row>
    <row r="1930" spans="1:21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>
        <f t="shared" si="121"/>
        <v>77.352941176470594</v>
      </c>
      <c r="Q1930" t="s">
        <v>8323</v>
      </c>
      <c r="R1930" t="s">
        <v>8327</v>
      </c>
      <c r="S1930" s="12">
        <f t="shared" si="122"/>
        <v>41371.648078703707</v>
      </c>
      <c r="T1930" s="14">
        <v>41371</v>
      </c>
      <c r="U1930" s="12">
        <f t="shared" si="123"/>
        <v>41401.314745370371</v>
      </c>
    </row>
    <row r="1931" spans="1:21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4">
        <v>40687</v>
      </c>
      <c r="U1931" s="12">
        <f t="shared" si="123"/>
        <v>40728.688263888886</v>
      </c>
    </row>
    <row r="1932" spans="1:21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>
        <f t="shared" si="121"/>
        <v>48.846153846153847</v>
      </c>
      <c r="Q1932" t="s">
        <v>8323</v>
      </c>
      <c r="R1932" t="s">
        <v>8327</v>
      </c>
      <c r="S1932" s="12">
        <f t="shared" si="122"/>
        <v>41402.558819444443</v>
      </c>
      <c r="T1932" s="14">
        <v>41402</v>
      </c>
      <c r="U1932" s="12">
        <f t="shared" si="123"/>
        <v>41462.225486111107</v>
      </c>
    </row>
    <row r="1933" spans="1:21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>
        <f t="shared" si="121"/>
        <v>48.240400000000001</v>
      </c>
      <c r="Q1933" t="s">
        <v>8323</v>
      </c>
      <c r="R1933" t="s">
        <v>8327</v>
      </c>
      <c r="S1933" s="12">
        <f t="shared" si="122"/>
        <v>41037.892465277779</v>
      </c>
      <c r="T1933" s="14">
        <v>41037</v>
      </c>
      <c r="U1933" s="12">
        <f t="shared" si="123"/>
        <v>41050.8125</v>
      </c>
    </row>
    <row r="1934" spans="1:21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>
        <f t="shared" si="121"/>
        <v>70.212500000000006</v>
      </c>
      <c r="Q1934" t="s">
        <v>8323</v>
      </c>
      <c r="R1934" t="s">
        <v>8327</v>
      </c>
      <c r="S1934" s="12">
        <f t="shared" si="122"/>
        <v>40911.809872685182</v>
      </c>
      <c r="T1934" s="14">
        <v>40911</v>
      </c>
      <c r="U1934" s="12">
        <f t="shared" si="123"/>
        <v>40932.476539351846</v>
      </c>
    </row>
    <row r="1935" spans="1:21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>
        <f t="shared" si="121"/>
        <v>94.054545454545448</v>
      </c>
      <c r="Q1935" t="s">
        <v>8323</v>
      </c>
      <c r="R1935" t="s">
        <v>8327</v>
      </c>
      <c r="S1935" s="12">
        <f t="shared" si="122"/>
        <v>41879.130868055552</v>
      </c>
      <c r="T1935" s="14">
        <v>41879</v>
      </c>
      <c r="U1935" s="12">
        <f t="shared" si="123"/>
        <v>41908.797534722216</v>
      </c>
    </row>
    <row r="1936" spans="1:21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>
        <f t="shared" si="121"/>
        <v>80.272727272727266</v>
      </c>
      <c r="Q1936" t="s">
        <v>8323</v>
      </c>
      <c r="R1936" t="s">
        <v>8327</v>
      </c>
      <c r="S1936" s="12">
        <f t="shared" si="122"/>
        <v>40865.867141203707</v>
      </c>
      <c r="T1936" s="14">
        <v>40865</v>
      </c>
      <c r="U1936" s="12">
        <f t="shared" si="123"/>
        <v>40901.875</v>
      </c>
    </row>
    <row r="1937" spans="1:21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4">
        <v>41773</v>
      </c>
      <c r="U1937" s="12">
        <f t="shared" si="123"/>
        <v>41810.874305555553</v>
      </c>
    </row>
    <row r="1938" spans="1:21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>
        <f t="shared" si="121"/>
        <v>60.26903448275862</v>
      </c>
      <c r="Q1938" t="s">
        <v>8323</v>
      </c>
      <c r="R1938" t="s">
        <v>8327</v>
      </c>
      <c r="S1938" s="12">
        <f t="shared" si="122"/>
        <v>40852.889699074076</v>
      </c>
      <c r="T1938" s="14">
        <v>40852</v>
      </c>
      <c r="U1938" s="12">
        <f t="shared" si="123"/>
        <v>40882.915972222218</v>
      </c>
    </row>
    <row r="1939" spans="1:21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>
        <f t="shared" si="121"/>
        <v>38.740344827586206</v>
      </c>
      <c r="Q1939" t="s">
        <v>8323</v>
      </c>
      <c r="R1939" t="s">
        <v>8327</v>
      </c>
      <c r="S1939" s="12">
        <f t="shared" si="122"/>
        <v>41059.118993055556</v>
      </c>
      <c r="T1939" s="14">
        <v>41059</v>
      </c>
      <c r="U1939" s="12">
        <f t="shared" si="123"/>
        <v>41074.832638888889</v>
      </c>
    </row>
    <row r="1940" spans="1:21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>
        <f t="shared" si="121"/>
        <v>152.54385964912279</v>
      </c>
      <c r="Q1940" t="s">
        <v>8323</v>
      </c>
      <c r="R1940" t="s">
        <v>8327</v>
      </c>
      <c r="S1940" s="12">
        <f t="shared" si="122"/>
        <v>41426.259618055556</v>
      </c>
      <c r="T1940" s="14">
        <v>41426</v>
      </c>
      <c r="U1940" s="12">
        <f t="shared" si="123"/>
        <v>41456.875</v>
      </c>
    </row>
    <row r="1941" spans="1:21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>
        <f t="shared" si="121"/>
        <v>115.3125</v>
      </c>
      <c r="Q1941" t="s">
        <v>8323</v>
      </c>
      <c r="R1941" t="s">
        <v>8327</v>
      </c>
      <c r="S1941" s="12">
        <f t="shared" si="122"/>
        <v>41313.985046296293</v>
      </c>
      <c r="T1941" s="14">
        <v>41313</v>
      </c>
      <c r="U1941" s="12">
        <f t="shared" si="123"/>
        <v>41343.610046296293</v>
      </c>
    </row>
    <row r="1942" spans="1:21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>
        <f t="shared" si="121"/>
        <v>35.838709677419352</v>
      </c>
      <c r="Q1942" t="s">
        <v>8323</v>
      </c>
      <c r="R1942" t="s">
        <v>8327</v>
      </c>
      <c r="S1942" s="12">
        <f t="shared" si="122"/>
        <v>40670.507326388892</v>
      </c>
      <c r="T1942" s="14">
        <v>40670</v>
      </c>
      <c r="U1942" s="12">
        <f t="shared" si="123"/>
        <v>40708.832638888889</v>
      </c>
    </row>
    <row r="1943" spans="1:21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>
        <f t="shared" si="121"/>
        <v>64.570118779438872</v>
      </c>
      <c r="Q1943" t="s">
        <v>8317</v>
      </c>
      <c r="R1943" t="s">
        <v>8347</v>
      </c>
      <c r="S1943" s="12">
        <f t="shared" si="122"/>
        <v>41744.290868055556</v>
      </c>
      <c r="T1943" s="14">
        <v>41744</v>
      </c>
      <c r="U1943" s="12">
        <f t="shared" si="123"/>
        <v>41773.95753472222</v>
      </c>
    </row>
    <row r="1944" spans="1:21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>
        <f t="shared" si="121"/>
        <v>87.436000000000007</v>
      </c>
      <c r="Q1944" t="s">
        <v>8317</v>
      </c>
      <c r="R1944" t="s">
        <v>8347</v>
      </c>
      <c r="S1944" s="12">
        <f t="shared" si="122"/>
        <v>40638.828009259261</v>
      </c>
      <c r="T1944" s="14">
        <v>40638</v>
      </c>
      <c r="U1944" s="12">
        <f t="shared" si="123"/>
        <v>40728.494675925926</v>
      </c>
    </row>
    <row r="1945" spans="1:21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>
        <f t="shared" si="121"/>
        <v>68.815577078288939</v>
      </c>
      <c r="Q1945" t="s">
        <v>8317</v>
      </c>
      <c r="R1945" t="s">
        <v>8347</v>
      </c>
      <c r="S1945" s="12">
        <f t="shared" si="122"/>
        <v>42548.269861111112</v>
      </c>
      <c r="T1945" s="14">
        <v>42548</v>
      </c>
      <c r="U1945" s="12">
        <f t="shared" si="123"/>
        <v>42592.936527777776</v>
      </c>
    </row>
    <row r="1946" spans="1:21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>
        <f t="shared" si="121"/>
        <v>176.200223588597</v>
      </c>
      <c r="Q1946" t="s">
        <v>8317</v>
      </c>
      <c r="R1946" t="s">
        <v>8347</v>
      </c>
      <c r="S1946" s="12">
        <f t="shared" si="122"/>
        <v>41730.584374999999</v>
      </c>
      <c r="T1946" s="14">
        <v>41730</v>
      </c>
      <c r="U1946" s="12">
        <f t="shared" si="123"/>
        <v>41760.251041666663</v>
      </c>
    </row>
    <row r="1947" spans="1:21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>
        <f t="shared" si="121"/>
        <v>511.79117647058825</v>
      </c>
      <c r="Q1947" t="s">
        <v>8317</v>
      </c>
      <c r="R1947" t="s">
        <v>8347</v>
      </c>
      <c r="S1947" s="12">
        <f t="shared" si="122"/>
        <v>42157.251828703709</v>
      </c>
      <c r="T1947" s="14">
        <v>42157</v>
      </c>
      <c r="U1947" s="12">
        <f t="shared" si="123"/>
        <v>42196.918495370373</v>
      </c>
    </row>
    <row r="1948" spans="1:21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>
        <f t="shared" si="121"/>
        <v>160.44285714285715</v>
      </c>
      <c r="Q1948" t="s">
        <v>8317</v>
      </c>
      <c r="R1948" t="s">
        <v>8347</v>
      </c>
      <c r="S1948" s="12">
        <f t="shared" si="122"/>
        <v>41689.150011574071</v>
      </c>
      <c r="T1948" s="14">
        <v>41689</v>
      </c>
      <c r="U1948" s="12">
        <f t="shared" si="123"/>
        <v>41748.775011574071</v>
      </c>
    </row>
    <row r="1949" spans="1:21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>
        <f t="shared" si="121"/>
        <v>35.003043478260871</v>
      </c>
      <c r="Q1949" t="s">
        <v>8317</v>
      </c>
      <c r="R1949" t="s">
        <v>8347</v>
      </c>
      <c r="S1949" s="12">
        <f t="shared" si="122"/>
        <v>40102.918055555558</v>
      </c>
      <c r="T1949" s="14">
        <v>40102</v>
      </c>
      <c r="U1949" s="12">
        <f t="shared" si="123"/>
        <v>40139.915972222218</v>
      </c>
    </row>
    <row r="1950" spans="1:21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>
        <f t="shared" si="121"/>
        <v>188.50671378091872</v>
      </c>
      <c r="Q1950" t="s">
        <v>8317</v>
      </c>
      <c r="R1950" t="s">
        <v>8347</v>
      </c>
      <c r="S1950" s="12">
        <f t="shared" si="122"/>
        <v>42473.604270833333</v>
      </c>
      <c r="T1950" s="14">
        <v>42473</v>
      </c>
      <c r="U1950" s="12">
        <f t="shared" si="123"/>
        <v>42527.376388888886</v>
      </c>
    </row>
    <row r="1951" spans="1:21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>
        <f t="shared" si="121"/>
        <v>56.204984093319197</v>
      </c>
      <c r="Q1951" t="s">
        <v>8317</v>
      </c>
      <c r="R1951" t="s">
        <v>8347</v>
      </c>
      <c r="S1951" s="12">
        <f t="shared" si="122"/>
        <v>41800.423043981478</v>
      </c>
      <c r="T1951" s="14">
        <v>41800</v>
      </c>
      <c r="U1951" s="12">
        <f t="shared" si="123"/>
        <v>41830.089710648142</v>
      </c>
    </row>
    <row r="1952" spans="1:21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>
        <f t="shared" si="121"/>
        <v>51.3054157782516</v>
      </c>
      <c r="Q1952" t="s">
        <v>8317</v>
      </c>
      <c r="R1952" t="s">
        <v>8347</v>
      </c>
      <c r="S1952" s="12">
        <f t="shared" si="122"/>
        <v>40624.181400462963</v>
      </c>
      <c r="T1952" s="14">
        <v>40624</v>
      </c>
      <c r="U1952" s="12">
        <f t="shared" si="123"/>
        <v>40654.848067129627</v>
      </c>
    </row>
    <row r="1953" spans="1:21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>
        <f t="shared" si="121"/>
        <v>127.36450839328538</v>
      </c>
      <c r="Q1953" t="s">
        <v>8317</v>
      </c>
      <c r="R1953" t="s">
        <v>8347</v>
      </c>
      <c r="S1953" s="12">
        <f t="shared" si="122"/>
        <v>42651.420567129629</v>
      </c>
      <c r="T1953" s="14">
        <v>42651</v>
      </c>
      <c r="U1953" s="12">
        <f t="shared" si="123"/>
        <v>42681.128900462958</v>
      </c>
    </row>
    <row r="1954" spans="1:21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>
        <f t="shared" si="121"/>
        <v>101.85532258064516</v>
      </c>
      <c r="Q1954" t="s">
        <v>8317</v>
      </c>
      <c r="R1954" t="s">
        <v>8347</v>
      </c>
      <c r="S1954" s="12">
        <f t="shared" si="122"/>
        <v>41526.60665509259</v>
      </c>
      <c r="T1954" s="14">
        <v>41526</v>
      </c>
      <c r="U1954" s="12">
        <f t="shared" si="123"/>
        <v>41563.273321759254</v>
      </c>
    </row>
    <row r="1955" spans="1:21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>
        <f t="shared" si="121"/>
        <v>230.55782312925169</v>
      </c>
      <c r="Q1955" t="s">
        <v>8317</v>
      </c>
      <c r="R1955" t="s">
        <v>8347</v>
      </c>
      <c r="S1955" s="12">
        <f t="shared" si="122"/>
        <v>40941.199826388889</v>
      </c>
      <c r="T1955" s="14">
        <v>40941</v>
      </c>
      <c r="U1955" s="12">
        <f t="shared" si="123"/>
        <v>40969.791666666664</v>
      </c>
    </row>
    <row r="1956" spans="1:21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>
        <f t="shared" si="121"/>
        <v>842.10602409638557</v>
      </c>
      <c r="Q1956" t="s">
        <v>8317</v>
      </c>
      <c r="R1956" t="s">
        <v>8347</v>
      </c>
      <c r="S1956" s="12">
        <f t="shared" si="122"/>
        <v>42394.580740740741</v>
      </c>
      <c r="T1956" s="14">
        <v>42394</v>
      </c>
      <c r="U1956" s="12">
        <f t="shared" si="123"/>
        <v>42440.874999999993</v>
      </c>
    </row>
    <row r="1957" spans="1:21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>
        <f t="shared" si="121"/>
        <v>577.27593103448271</v>
      </c>
      <c r="Q1957" t="s">
        <v>8317</v>
      </c>
      <c r="R1957" t="s">
        <v>8347</v>
      </c>
      <c r="S1957" s="12">
        <f t="shared" si="122"/>
        <v>41020.271770833337</v>
      </c>
      <c r="T1957" s="14">
        <v>41020</v>
      </c>
      <c r="U1957" s="12">
        <f t="shared" si="123"/>
        <v>41052.458333333328</v>
      </c>
    </row>
    <row r="1958" spans="1:21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>
        <f t="shared" si="121"/>
        <v>483.34246575342468</v>
      </c>
      <c r="Q1958" t="s">
        <v>8317</v>
      </c>
      <c r="R1958" t="s">
        <v>8347</v>
      </c>
      <c r="S1958" s="12">
        <f t="shared" si="122"/>
        <v>42067.923668981486</v>
      </c>
      <c r="T1958" s="14">
        <v>42067</v>
      </c>
      <c r="U1958" s="12">
        <f t="shared" si="123"/>
        <v>42112.548668981479</v>
      </c>
    </row>
    <row r="1959" spans="1:21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>
        <f t="shared" si="121"/>
        <v>76.138500000000008</v>
      </c>
      <c r="Q1959" t="s">
        <v>8317</v>
      </c>
      <c r="R1959" t="s">
        <v>8347</v>
      </c>
      <c r="S1959" s="12">
        <f t="shared" si="122"/>
        <v>41179.098530092589</v>
      </c>
      <c r="T1959" s="14">
        <v>41179</v>
      </c>
      <c r="U1959" s="12">
        <f t="shared" si="123"/>
        <v>41208.765196759254</v>
      </c>
    </row>
    <row r="1960" spans="1:21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>
        <f t="shared" si="121"/>
        <v>74.107684365781708</v>
      </c>
      <c r="Q1960" t="s">
        <v>8317</v>
      </c>
      <c r="R1960" t="s">
        <v>8347</v>
      </c>
      <c r="S1960" s="12">
        <f t="shared" si="122"/>
        <v>41326.987974537034</v>
      </c>
      <c r="T1960" s="14">
        <v>41326</v>
      </c>
      <c r="U1960" s="12">
        <f t="shared" si="123"/>
        <v>41356.612974537034</v>
      </c>
    </row>
    <row r="1961" spans="1:21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>
        <f t="shared" si="121"/>
        <v>36.965660377358489</v>
      </c>
      <c r="Q1961" t="s">
        <v>8317</v>
      </c>
      <c r="R1961" t="s">
        <v>8347</v>
      </c>
      <c r="S1961" s="12">
        <f t="shared" si="122"/>
        <v>41871.845601851855</v>
      </c>
      <c r="T1961" s="14">
        <v>41871</v>
      </c>
      <c r="U1961" s="12">
        <f t="shared" si="123"/>
        <v>41912.666666666664</v>
      </c>
    </row>
    <row r="1962" spans="1:21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>
        <f t="shared" si="121"/>
        <v>2500.969696969697</v>
      </c>
      <c r="Q1962" t="s">
        <v>8317</v>
      </c>
      <c r="R1962" t="s">
        <v>8347</v>
      </c>
      <c r="S1962" s="12">
        <f t="shared" si="122"/>
        <v>41964.362743055557</v>
      </c>
      <c r="T1962" s="14">
        <v>41964</v>
      </c>
      <c r="U1962" s="12">
        <f t="shared" si="123"/>
        <v>41994.029409722221</v>
      </c>
    </row>
    <row r="1963" spans="1:21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>
        <f t="shared" si="121"/>
        <v>67.690214329454989</v>
      </c>
      <c r="Q1963" t="s">
        <v>8317</v>
      </c>
      <c r="R1963" t="s">
        <v>8347</v>
      </c>
      <c r="S1963" s="12">
        <f t="shared" si="122"/>
        <v>41148.194641203707</v>
      </c>
      <c r="T1963" s="14">
        <v>41148</v>
      </c>
      <c r="U1963" s="12">
        <f t="shared" si="123"/>
        <v>41187.832638888889</v>
      </c>
    </row>
    <row r="1964" spans="1:21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>
        <f t="shared" si="121"/>
        <v>63.04738562091503</v>
      </c>
      <c r="Q1964" t="s">
        <v>8317</v>
      </c>
      <c r="R1964" t="s">
        <v>8347</v>
      </c>
      <c r="S1964" s="12">
        <f t="shared" si="122"/>
        <v>41742.780509259261</v>
      </c>
      <c r="T1964" s="14">
        <v>41742</v>
      </c>
      <c r="U1964" s="12">
        <f t="shared" si="123"/>
        <v>41772.447175925925</v>
      </c>
    </row>
    <row r="1965" spans="1:21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4">
        <v>41863</v>
      </c>
      <c r="U1965" s="12">
        <f t="shared" si="123"/>
        <v>41898.096458333333</v>
      </c>
    </row>
    <row r="1966" spans="1:21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>
        <f t="shared" si="121"/>
        <v>180.75185011709601</v>
      </c>
      <c r="Q1966" t="s">
        <v>8317</v>
      </c>
      <c r="R1966" t="s">
        <v>8347</v>
      </c>
      <c r="S1966" s="12">
        <f t="shared" si="122"/>
        <v>42452.272824074069</v>
      </c>
      <c r="T1966" s="14">
        <v>42452</v>
      </c>
      <c r="U1966" s="12">
        <f t="shared" si="123"/>
        <v>42481.939490740733</v>
      </c>
    </row>
    <row r="1967" spans="1:21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>
        <f t="shared" si="121"/>
        <v>127.32038834951456</v>
      </c>
      <c r="Q1967" t="s">
        <v>8317</v>
      </c>
      <c r="R1967" t="s">
        <v>8347</v>
      </c>
      <c r="S1967" s="12">
        <f t="shared" si="122"/>
        <v>40898.089236111111</v>
      </c>
      <c r="T1967" s="14">
        <v>40898</v>
      </c>
      <c r="U1967" s="12">
        <f t="shared" si="123"/>
        <v>40919.708333333328</v>
      </c>
    </row>
    <row r="1968" spans="1:21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>
        <f t="shared" si="121"/>
        <v>136.6444745538665</v>
      </c>
      <c r="Q1968" t="s">
        <v>8317</v>
      </c>
      <c r="R1968" t="s">
        <v>8347</v>
      </c>
      <c r="S1968" s="12">
        <f t="shared" si="122"/>
        <v>41835.540486111109</v>
      </c>
      <c r="T1968" s="14">
        <v>41835</v>
      </c>
      <c r="U1968" s="12">
        <f t="shared" si="123"/>
        <v>41865.207152777773</v>
      </c>
    </row>
    <row r="1969" spans="1:21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>
        <f t="shared" si="121"/>
        <v>182.78024691358024</v>
      </c>
      <c r="Q1969" t="s">
        <v>8317</v>
      </c>
      <c r="R1969" t="s">
        <v>8347</v>
      </c>
      <c r="S1969" s="12">
        <f t="shared" si="122"/>
        <v>41730.663530092592</v>
      </c>
      <c r="T1969" s="14">
        <v>41730</v>
      </c>
      <c r="U1969" s="12">
        <f t="shared" si="123"/>
        <v>41760.330196759256</v>
      </c>
    </row>
    <row r="1970" spans="1:21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>
        <f t="shared" si="121"/>
        <v>279.37843137254902</v>
      </c>
      <c r="Q1970" t="s">
        <v>8317</v>
      </c>
      <c r="R1970" t="s">
        <v>8347</v>
      </c>
      <c r="S1970" s="12">
        <f t="shared" si="122"/>
        <v>42676.586979166663</v>
      </c>
      <c r="T1970" s="14">
        <v>42676</v>
      </c>
      <c r="U1970" s="12">
        <f t="shared" si="123"/>
        <v>42707.295312499999</v>
      </c>
    </row>
    <row r="1971" spans="1:21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>
        <f t="shared" si="121"/>
        <v>61.375728669846318</v>
      </c>
      <c r="Q1971" t="s">
        <v>8317</v>
      </c>
      <c r="R1971" t="s">
        <v>8347</v>
      </c>
      <c r="S1971" s="12">
        <f t="shared" si="122"/>
        <v>42557.792453703703</v>
      </c>
      <c r="T1971" s="14">
        <v>42557</v>
      </c>
      <c r="U1971" s="12">
        <f t="shared" si="123"/>
        <v>42587.459120370368</v>
      </c>
    </row>
    <row r="1972" spans="1:21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>
        <f t="shared" si="121"/>
        <v>80.727532097004286</v>
      </c>
      <c r="Q1972" t="s">
        <v>8317</v>
      </c>
      <c r="R1972" t="s">
        <v>8347</v>
      </c>
      <c r="S1972" s="12">
        <f t="shared" si="122"/>
        <v>41324.193298611113</v>
      </c>
      <c r="T1972" s="14">
        <v>41324</v>
      </c>
      <c r="U1972" s="12">
        <f t="shared" si="123"/>
        <v>41383.818298611113</v>
      </c>
    </row>
    <row r="1973" spans="1:21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>
        <f t="shared" si="121"/>
        <v>272.35590732591254</v>
      </c>
      <c r="Q1973" t="s">
        <v>8317</v>
      </c>
      <c r="R1973" t="s">
        <v>8347</v>
      </c>
      <c r="S1973" s="12">
        <f t="shared" si="122"/>
        <v>41561.500706018516</v>
      </c>
      <c r="T1973" s="14">
        <v>41561</v>
      </c>
      <c r="U1973" s="12">
        <f t="shared" si="123"/>
        <v>41592.833333333328</v>
      </c>
    </row>
    <row r="1974" spans="1:21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>
        <f t="shared" si="121"/>
        <v>70.848739495798313</v>
      </c>
      <c r="Q1974" t="s">
        <v>8317</v>
      </c>
      <c r="R1974" t="s">
        <v>8347</v>
      </c>
      <c r="S1974" s="12">
        <f t="shared" si="122"/>
        <v>41201.012083333335</v>
      </c>
      <c r="T1974" s="14">
        <v>41201</v>
      </c>
      <c r="U1974" s="12">
        <f t="shared" si="123"/>
        <v>41230.720416666663</v>
      </c>
    </row>
    <row r="1975" spans="1:21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>
        <f t="shared" si="121"/>
        <v>247.94003412969283</v>
      </c>
      <c r="Q1975" t="s">
        <v>8317</v>
      </c>
      <c r="R1975" t="s">
        <v>8347</v>
      </c>
      <c r="S1975" s="12">
        <f t="shared" si="122"/>
        <v>42549.722962962958</v>
      </c>
      <c r="T1975" s="14">
        <v>42549</v>
      </c>
      <c r="U1975" s="12">
        <f t="shared" si="123"/>
        <v>42587.958333333336</v>
      </c>
    </row>
    <row r="1976" spans="1:21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>
        <f t="shared" si="121"/>
        <v>186.81393034825871</v>
      </c>
      <c r="Q1976" t="s">
        <v>8317</v>
      </c>
      <c r="R1976" t="s">
        <v>8347</v>
      </c>
      <c r="S1976" s="12">
        <f t="shared" si="122"/>
        <v>41445.334131944444</v>
      </c>
      <c r="T1976" s="14">
        <v>41445</v>
      </c>
      <c r="U1976" s="12">
        <f t="shared" si="123"/>
        <v>41505.000798611109</v>
      </c>
    </row>
    <row r="1977" spans="1:21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>
        <f t="shared" si="121"/>
        <v>131.98948616600788</v>
      </c>
      <c r="Q1977" t="s">
        <v>8317</v>
      </c>
      <c r="R1977" t="s">
        <v>8347</v>
      </c>
      <c r="S1977" s="12">
        <f t="shared" si="122"/>
        <v>41313.755219907405</v>
      </c>
      <c r="T1977" s="14">
        <v>41313</v>
      </c>
      <c r="U1977" s="12">
        <f t="shared" si="123"/>
        <v>41343.42188657407</v>
      </c>
    </row>
    <row r="1978" spans="1:21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>
        <f t="shared" si="121"/>
        <v>29.310782241014799</v>
      </c>
      <c r="Q1978" t="s">
        <v>8317</v>
      </c>
      <c r="R1978" t="s">
        <v>8347</v>
      </c>
      <c r="S1978" s="12">
        <f t="shared" si="122"/>
        <v>41438.899594907409</v>
      </c>
      <c r="T1978" s="14">
        <v>41438</v>
      </c>
      <c r="U1978" s="12">
        <f t="shared" si="123"/>
        <v>41468.566261574073</v>
      </c>
    </row>
    <row r="1979" spans="1:21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>
        <f t="shared" si="121"/>
        <v>245.02436053593178</v>
      </c>
      <c r="Q1979" t="s">
        <v>8317</v>
      </c>
      <c r="R1979" t="s">
        <v>8347</v>
      </c>
      <c r="S1979" s="12">
        <f t="shared" si="122"/>
        <v>42311.216898148152</v>
      </c>
      <c r="T1979" s="14">
        <v>42311</v>
      </c>
      <c r="U1979" s="12">
        <f t="shared" si="123"/>
        <v>42356.999305555553</v>
      </c>
    </row>
    <row r="1980" spans="1:21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>
        <f t="shared" si="121"/>
        <v>1323.2540463917526</v>
      </c>
      <c r="Q1980" t="s">
        <v>8317</v>
      </c>
      <c r="R1980" t="s">
        <v>8347</v>
      </c>
      <c r="S1980" s="12">
        <f t="shared" si="122"/>
        <v>41039.225601851853</v>
      </c>
      <c r="T1980" s="14">
        <v>41039</v>
      </c>
      <c r="U1980" s="12">
        <f t="shared" si="123"/>
        <v>41071.958333333328</v>
      </c>
    </row>
    <row r="1981" spans="1:21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>
        <f t="shared" si="121"/>
        <v>282.65966789667897</v>
      </c>
      <c r="Q1981" t="s">
        <v>8317</v>
      </c>
      <c r="R1981" t="s">
        <v>8347</v>
      </c>
      <c r="S1981" s="12">
        <f t="shared" si="122"/>
        <v>42290.460023148145</v>
      </c>
      <c r="T1981" s="14">
        <v>42290</v>
      </c>
      <c r="U1981" s="12">
        <f t="shared" si="123"/>
        <v>42326.874305555553</v>
      </c>
    </row>
    <row r="1982" spans="1:21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>
        <f t="shared" si="121"/>
        <v>91.214401028277635</v>
      </c>
      <c r="Q1982" t="s">
        <v>8317</v>
      </c>
      <c r="R1982" t="s">
        <v>8347</v>
      </c>
      <c r="S1982" s="12">
        <f t="shared" si="122"/>
        <v>42423.542384259257</v>
      </c>
      <c r="T1982" s="14">
        <v>42423</v>
      </c>
      <c r="U1982" s="12">
        <f t="shared" si="123"/>
        <v>42463.167384259257</v>
      </c>
    </row>
    <row r="1983" spans="1:21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4">
        <v>41799</v>
      </c>
      <c r="U1983" s="12">
        <f t="shared" si="123"/>
        <v>41829.391956018517</v>
      </c>
    </row>
    <row r="1984" spans="1:21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2">
        <f t="shared" si="122"/>
        <v>42678.586655092593</v>
      </c>
      <c r="T1984" s="14">
        <v>42678</v>
      </c>
      <c r="U1984" s="12">
        <f t="shared" si="123"/>
        <v>42708.294988425921</v>
      </c>
    </row>
    <row r="1985" spans="1:21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>
        <f t="shared" si="121"/>
        <v>88.6875</v>
      </c>
      <c r="Q1985" t="s">
        <v>8336</v>
      </c>
      <c r="R1985" t="s">
        <v>8348</v>
      </c>
      <c r="S1985" s="12">
        <f t="shared" si="122"/>
        <v>42593.011782407411</v>
      </c>
      <c r="T1985" s="14">
        <v>42593</v>
      </c>
      <c r="U1985" s="12">
        <f t="shared" si="123"/>
        <v>42614.958333333336</v>
      </c>
    </row>
    <row r="1986" spans="1:21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>
        <f t="shared" si="121"/>
        <v>453.14285714285717</v>
      </c>
      <c r="Q1986" t="s">
        <v>8336</v>
      </c>
      <c r="R1986" t="s">
        <v>8348</v>
      </c>
      <c r="S1986" s="12">
        <f t="shared" si="122"/>
        <v>41913.790289351848</v>
      </c>
      <c r="T1986" s="14">
        <v>41913</v>
      </c>
      <c r="U1986" s="12">
        <f t="shared" si="123"/>
        <v>41973.498622685183</v>
      </c>
    </row>
    <row r="1987" spans="1:21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>
        <f t="shared" ref="P1987:P2050" si="125">IF(L1987,E1987/L1987,0)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4">
        <v>42555</v>
      </c>
      <c r="U1987" s="12">
        <f t="shared" ref="U1987:U2050" si="127">(((I1987/60)/60)/24)+DATE(1970,1,1)+(-8/24)</f>
        <v>42584.624999999993</v>
      </c>
    </row>
    <row r="1988" spans="1:21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4">
        <v>42413</v>
      </c>
      <c r="U1988" s="12">
        <f t="shared" si="127"/>
        <v>42443.058831018519</v>
      </c>
    </row>
    <row r="1989" spans="1:21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>
        <f t="shared" si="125"/>
        <v>83.428571428571431</v>
      </c>
      <c r="Q1989" t="s">
        <v>8336</v>
      </c>
      <c r="R1989" t="s">
        <v>8348</v>
      </c>
      <c r="S1989" s="12">
        <f t="shared" si="126"/>
        <v>42034.639768518522</v>
      </c>
      <c r="T1989" s="14">
        <v>42034</v>
      </c>
      <c r="U1989" s="12">
        <f t="shared" si="127"/>
        <v>42064.306435185186</v>
      </c>
    </row>
    <row r="1990" spans="1:2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4">
        <v>42206</v>
      </c>
      <c r="U1990" s="12">
        <f t="shared" si="127"/>
        <v>42236.429884259262</v>
      </c>
    </row>
    <row r="1991" spans="1:21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4">
        <v>42685</v>
      </c>
      <c r="U1991" s="12">
        <f t="shared" si="127"/>
        <v>42715.347314814811</v>
      </c>
    </row>
    <row r="1992" spans="1:21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4">
        <v>42398</v>
      </c>
      <c r="U1992" s="12">
        <f t="shared" si="127"/>
        <v>42412.862638888888</v>
      </c>
    </row>
    <row r="1993" spans="1:21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>
        <f t="shared" si="125"/>
        <v>46.666666666666664</v>
      </c>
      <c r="Q1993" t="s">
        <v>8336</v>
      </c>
      <c r="R1993" t="s">
        <v>8348</v>
      </c>
      <c r="S1993" s="12">
        <f t="shared" si="126"/>
        <v>42167.89335648148</v>
      </c>
      <c r="T1993" s="14">
        <v>42167</v>
      </c>
      <c r="U1993" s="12">
        <f t="shared" si="127"/>
        <v>42188.560023148144</v>
      </c>
    </row>
    <row r="1994" spans="1:21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4">
        <v>42023</v>
      </c>
      <c r="U1994" s="12">
        <f t="shared" si="127"/>
        <v>42052.810081018521</v>
      </c>
    </row>
    <row r="1995" spans="1:21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2">
        <f t="shared" si="126"/>
        <v>42329.58839120371</v>
      </c>
      <c r="T1995" s="14">
        <v>42329</v>
      </c>
      <c r="U1995" s="12">
        <f t="shared" si="127"/>
        <v>42359.255057870374</v>
      </c>
    </row>
    <row r="1996" spans="1:21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2">
        <f t="shared" si="126"/>
        <v>42651.006273148145</v>
      </c>
      <c r="T1996" s="14">
        <v>42651</v>
      </c>
      <c r="U1996" s="12">
        <f t="shared" si="127"/>
        <v>42710.714606481481</v>
      </c>
    </row>
    <row r="1997" spans="1:21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4">
        <v>42181</v>
      </c>
      <c r="U1997" s="12">
        <f t="shared" si="127"/>
        <v>42201.568703703706</v>
      </c>
    </row>
    <row r="1998" spans="1:21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2">
        <f t="shared" si="126"/>
        <v>41800.819571759261</v>
      </c>
      <c r="T1998" s="14">
        <v>41800</v>
      </c>
      <c r="U1998" s="12">
        <f t="shared" si="127"/>
        <v>41830.486238425925</v>
      </c>
    </row>
    <row r="1999" spans="1:21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2">
        <f t="shared" si="126"/>
        <v>41847.930694444447</v>
      </c>
      <c r="T1999" s="14">
        <v>41847</v>
      </c>
      <c r="U1999" s="12">
        <f t="shared" si="127"/>
        <v>41877.597361111111</v>
      </c>
    </row>
    <row r="2000" spans="1:21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>
        <f t="shared" si="125"/>
        <v>218.33333333333334</v>
      </c>
      <c r="Q2000" t="s">
        <v>8336</v>
      </c>
      <c r="R2000" t="s">
        <v>8348</v>
      </c>
      <c r="S2000" s="12">
        <f t="shared" si="126"/>
        <v>41807.118495370371</v>
      </c>
      <c r="T2000" s="14">
        <v>41807</v>
      </c>
      <c r="U2000" s="12">
        <f t="shared" si="127"/>
        <v>41851.785162037035</v>
      </c>
    </row>
    <row r="2001" spans="1:21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>
        <f t="shared" si="125"/>
        <v>33.714285714285715</v>
      </c>
      <c r="Q2001" t="s">
        <v>8336</v>
      </c>
      <c r="R2001" t="s">
        <v>8348</v>
      </c>
      <c r="S2001" s="12">
        <f t="shared" si="126"/>
        <v>41926.482731481483</v>
      </c>
      <c r="T2001" s="14">
        <v>41926</v>
      </c>
      <c r="U2001" s="12">
        <f t="shared" si="127"/>
        <v>41956.191064814811</v>
      </c>
    </row>
    <row r="2002" spans="1:21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4">
        <v>42345</v>
      </c>
      <c r="U2002" s="12">
        <f t="shared" si="127"/>
        <v>42375.618206018517</v>
      </c>
    </row>
    <row r="2003" spans="1:21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>
        <f t="shared" si="125"/>
        <v>128.38790470372632</v>
      </c>
      <c r="Q2003" t="s">
        <v>8317</v>
      </c>
      <c r="R2003" t="s">
        <v>8347</v>
      </c>
      <c r="S2003" s="12">
        <f t="shared" si="126"/>
        <v>42136.209675925929</v>
      </c>
      <c r="T2003" s="14">
        <v>42136</v>
      </c>
      <c r="U2003" s="12">
        <f t="shared" si="127"/>
        <v>42167.499999999993</v>
      </c>
    </row>
    <row r="2004" spans="1:21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>
        <f t="shared" si="125"/>
        <v>78.834261818181815</v>
      </c>
      <c r="Q2004" t="s">
        <v>8317</v>
      </c>
      <c r="R2004" t="s">
        <v>8347</v>
      </c>
      <c r="S2004" s="12">
        <f t="shared" si="126"/>
        <v>42728.71230324074</v>
      </c>
      <c r="T2004" s="14">
        <v>42728</v>
      </c>
      <c r="U2004" s="12">
        <f t="shared" si="127"/>
        <v>42758.378969907404</v>
      </c>
    </row>
    <row r="2005" spans="1:21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>
        <f t="shared" si="125"/>
        <v>91.764705882352942</v>
      </c>
      <c r="Q2005" t="s">
        <v>8317</v>
      </c>
      <c r="R2005" t="s">
        <v>8347</v>
      </c>
      <c r="S2005" s="12">
        <f t="shared" si="126"/>
        <v>40347.125601851854</v>
      </c>
      <c r="T2005" s="14">
        <v>40347</v>
      </c>
      <c r="U2005" s="12">
        <f t="shared" si="127"/>
        <v>40361.625</v>
      </c>
    </row>
    <row r="2006" spans="1:21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>
        <f t="shared" si="125"/>
        <v>331.10237288135596</v>
      </c>
      <c r="Q2006" t="s">
        <v>8317</v>
      </c>
      <c r="R2006" t="s">
        <v>8347</v>
      </c>
      <c r="S2006" s="12">
        <f t="shared" si="126"/>
        <v>41800.604895833334</v>
      </c>
      <c r="T2006" s="14">
        <v>41800</v>
      </c>
      <c r="U2006" s="12">
        <f t="shared" si="127"/>
        <v>41830.271562499998</v>
      </c>
    </row>
    <row r="2007" spans="1:21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>
        <f t="shared" si="125"/>
        <v>194.26193717277485</v>
      </c>
      <c r="Q2007" t="s">
        <v>8317</v>
      </c>
      <c r="R2007" t="s">
        <v>8347</v>
      </c>
      <c r="S2007" s="12">
        <f t="shared" si="126"/>
        <v>41535.812708333331</v>
      </c>
      <c r="T2007" s="14">
        <v>41535</v>
      </c>
      <c r="U2007" s="12">
        <f t="shared" si="127"/>
        <v>41562.832638888889</v>
      </c>
    </row>
    <row r="2008" spans="1:21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>
        <f t="shared" si="125"/>
        <v>408.97689768976898</v>
      </c>
      <c r="Q2008" t="s">
        <v>8317</v>
      </c>
      <c r="R2008" t="s">
        <v>8347</v>
      </c>
      <c r="S2008" s="12">
        <f t="shared" si="126"/>
        <v>41941.500520833331</v>
      </c>
      <c r="T2008" s="14">
        <v>41941</v>
      </c>
      <c r="U2008" s="12">
        <f t="shared" si="127"/>
        <v>41976.208854166667</v>
      </c>
    </row>
    <row r="2009" spans="1:21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>
        <f t="shared" si="125"/>
        <v>84.459270072992695</v>
      </c>
      <c r="Q2009" t="s">
        <v>8317</v>
      </c>
      <c r="R2009" t="s">
        <v>8347</v>
      </c>
      <c r="S2009" s="12">
        <f t="shared" si="126"/>
        <v>40347.837800925925</v>
      </c>
      <c r="T2009" s="14">
        <v>40347</v>
      </c>
      <c r="U2009" s="12">
        <f t="shared" si="127"/>
        <v>40413.833333333328</v>
      </c>
    </row>
    <row r="2010" spans="1:21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>
        <f t="shared" si="125"/>
        <v>44.853658536585364</v>
      </c>
      <c r="Q2010" t="s">
        <v>8317</v>
      </c>
      <c r="R2010" t="s">
        <v>8347</v>
      </c>
      <c r="S2010" s="12">
        <f t="shared" si="126"/>
        <v>40761.604421296295</v>
      </c>
      <c r="T2010" s="14">
        <v>40761</v>
      </c>
      <c r="U2010" s="12">
        <f t="shared" si="127"/>
        <v>40805.271087962959</v>
      </c>
    </row>
    <row r="2011" spans="1:21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>
        <f t="shared" si="125"/>
        <v>383.3643216080402</v>
      </c>
      <c r="Q2011" t="s">
        <v>8317</v>
      </c>
      <c r="R2011" t="s">
        <v>8347</v>
      </c>
      <c r="S2011" s="12">
        <f t="shared" si="126"/>
        <v>42661.323414351849</v>
      </c>
      <c r="T2011" s="14">
        <v>42661</v>
      </c>
      <c r="U2011" s="12">
        <f t="shared" si="127"/>
        <v>42697.031747685185</v>
      </c>
    </row>
    <row r="2012" spans="1:21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>
        <f t="shared" si="125"/>
        <v>55.276856649395505</v>
      </c>
      <c r="Q2012" t="s">
        <v>8317</v>
      </c>
      <c r="R2012" t="s">
        <v>8347</v>
      </c>
      <c r="S2012" s="12">
        <f t="shared" si="126"/>
        <v>42570.996423611112</v>
      </c>
      <c r="T2012" s="14">
        <v>42570</v>
      </c>
      <c r="U2012" s="12">
        <f t="shared" si="127"/>
        <v>42600.663090277776</v>
      </c>
    </row>
    <row r="2013" spans="1:21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>
        <f t="shared" si="125"/>
        <v>422.02059732234807</v>
      </c>
      <c r="Q2013" t="s">
        <v>8317</v>
      </c>
      <c r="R2013" t="s">
        <v>8347</v>
      </c>
      <c r="S2013" s="12">
        <f t="shared" si="126"/>
        <v>42347.358483796299</v>
      </c>
      <c r="T2013" s="14">
        <v>42347</v>
      </c>
      <c r="U2013" s="12">
        <f t="shared" si="127"/>
        <v>42380.624999999993</v>
      </c>
    </row>
    <row r="2014" spans="1:21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>
        <f t="shared" si="125"/>
        <v>64.180327868852459</v>
      </c>
      <c r="Q2014" t="s">
        <v>8317</v>
      </c>
      <c r="R2014" t="s">
        <v>8347</v>
      </c>
      <c r="S2014" s="12">
        <f t="shared" si="126"/>
        <v>42010.822233796294</v>
      </c>
      <c r="T2014" s="14">
        <v>42010</v>
      </c>
      <c r="U2014" s="12">
        <f t="shared" si="127"/>
        <v>42040.488900462959</v>
      </c>
    </row>
    <row r="2015" spans="1:21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>
        <f t="shared" si="125"/>
        <v>173.57781674704077</v>
      </c>
      <c r="Q2015" t="s">
        <v>8317</v>
      </c>
      <c r="R2015" t="s">
        <v>8347</v>
      </c>
      <c r="S2015" s="12">
        <f t="shared" si="126"/>
        <v>42499.960810185185</v>
      </c>
      <c r="T2015" s="14">
        <v>42499</v>
      </c>
      <c r="U2015" s="12">
        <f t="shared" si="127"/>
        <v>42559.627476851849</v>
      </c>
    </row>
    <row r="2016" spans="1:21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>
        <f t="shared" si="125"/>
        <v>88.601680840609291</v>
      </c>
      <c r="Q2016" t="s">
        <v>8317</v>
      </c>
      <c r="R2016" t="s">
        <v>8347</v>
      </c>
      <c r="S2016" s="12">
        <f t="shared" si="126"/>
        <v>41324.214571759258</v>
      </c>
      <c r="T2016" s="14">
        <v>41324</v>
      </c>
      <c r="U2016" s="12">
        <f t="shared" si="127"/>
        <v>41357.839571759258</v>
      </c>
    </row>
    <row r="2017" spans="1:21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>
        <f t="shared" si="125"/>
        <v>50.222283950617282</v>
      </c>
      <c r="Q2017" t="s">
        <v>8317</v>
      </c>
      <c r="R2017" t="s">
        <v>8347</v>
      </c>
      <c r="S2017" s="12">
        <f t="shared" si="126"/>
        <v>40765.876886574071</v>
      </c>
      <c r="T2017" s="14">
        <v>40765</v>
      </c>
      <c r="U2017" s="12">
        <f t="shared" si="127"/>
        <v>40795.543553240735</v>
      </c>
    </row>
    <row r="2018" spans="1:21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>
        <f t="shared" si="125"/>
        <v>192.38876826722338</v>
      </c>
      <c r="Q2018" t="s">
        <v>8317</v>
      </c>
      <c r="R2018" t="s">
        <v>8347</v>
      </c>
      <c r="S2018" s="12">
        <f t="shared" si="126"/>
        <v>41312.88077546296</v>
      </c>
      <c r="T2018" s="14">
        <v>41312</v>
      </c>
      <c r="U2018" s="12">
        <f t="shared" si="127"/>
        <v>41342.547442129624</v>
      </c>
    </row>
    <row r="2019" spans="1:21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>
        <f t="shared" si="125"/>
        <v>73.416901408450698</v>
      </c>
      <c r="Q2019" t="s">
        <v>8317</v>
      </c>
      <c r="R2019" t="s">
        <v>8347</v>
      </c>
      <c r="S2019" s="12">
        <f t="shared" si="126"/>
        <v>40961.057349537034</v>
      </c>
      <c r="T2019" s="14">
        <v>40961</v>
      </c>
      <c r="U2019" s="12">
        <f t="shared" si="127"/>
        <v>40991.833333333328</v>
      </c>
    </row>
    <row r="2020" spans="1:21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>
        <f t="shared" si="125"/>
        <v>147.68495555555555</v>
      </c>
      <c r="Q2020" t="s">
        <v>8317</v>
      </c>
      <c r="R2020" t="s">
        <v>8347</v>
      </c>
      <c r="S2020" s="12">
        <f t="shared" si="126"/>
        <v>42199.365844907406</v>
      </c>
      <c r="T2020" s="14">
        <v>42199</v>
      </c>
      <c r="U2020" s="12">
        <f t="shared" si="127"/>
        <v>42229.032511574071</v>
      </c>
    </row>
    <row r="2021" spans="1:21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>
        <f t="shared" si="125"/>
        <v>108.96848314606741</v>
      </c>
      <c r="Q2021" t="s">
        <v>8317</v>
      </c>
      <c r="R2021" t="s">
        <v>8347</v>
      </c>
      <c r="S2021" s="12">
        <f t="shared" si="126"/>
        <v>42605.70857638889</v>
      </c>
      <c r="T2021" s="14">
        <v>42605</v>
      </c>
      <c r="U2021" s="12">
        <f t="shared" si="127"/>
        <v>42635.375243055554</v>
      </c>
    </row>
    <row r="2022" spans="1:21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>
        <f t="shared" si="125"/>
        <v>23.647540983606557</v>
      </c>
      <c r="Q2022" t="s">
        <v>8317</v>
      </c>
      <c r="R2022" t="s">
        <v>8347</v>
      </c>
      <c r="S2022" s="12">
        <f t="shared" si="126"/>
        <v>41737.097499999996</v>
      </c>
      <c r="T2022" s="14">
        <v>41737</v>
      </c>
      <c r="U2022" s="12">
        <f t="shared" si="127"/>
        <v>41773.627777777772</v>
      </c>
    </row>
    <row r="2023" spans="1:21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>
        <f t="shared" si="125"/>
        <v>147.94736842105263</v>
      </c>
      <c r="Q2023" t="s">
        <v>8317</v>
      </c>
      <c r="R2023" t="s">
        <v>8347</v>
      </c>
      <c r="S2023" s="12">
        <f t="shared" si="126"/>
        <v>41861.070567129631</v>
      </c>
      <c r="T2023" s="14">
        <v>41861</v>
      </c>
      <c r="U2023" s="12">
        <f t="shared" si="127"/>
        <v>41905.737233796295</v>
      </c>
    </row>
    <row r="2024" spans="1:21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>
        <f t="shared" si="125"/>
        <v>385.03692307692307</v>
      </c>
      <c r="Q2024" t="s">
        <v>8317</v>
      </c>
      <c r="R2024" t="s">
        <v>8347</v>
      </c>
      <c r="S2024" s="12">
        <f t="shared" si="126"/>
        <v>42502.569120370375</v>
      </c>
      <c r="T2024" s="14">
        <v>42502</v>
      </c>
      <c r="U2024" s="12">
        <f t="shared" si="127"/>
        <v>42532.23578703704</v>
      </c>
    </row>
    <row r="2025" spans="1:21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>
        <f t="shared" si="125"/>
        <v>457.39093484419266</v>
      </c>
      <c r="Q2025" t="s">
        <v>8317</v>
      </c>
      <c r="R2025" t="s">
        <v>8347</v>
      </c>
      <c r="S2025" s="12">
        <f t="shared" si="126"/>
        <v>42136.420752314814</v>
      </c>
      <c r="T2025" s="14">
        <v>42136</v>
      </c>
      <c r="U2025" s="12">
        <f t="shared" si="127"/>
        <v>42166.087418981479</v>
      </c>
    </row>
    <row r="2026" spans="1:21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>
        <f t="shared" si="125"/>
        <v>222.99047619047619</v>
      </c>
      <c r="Q2026" t="s">
        <v>8317</v>
      </c>
      <c r="R2026" t="s">
        <v>8347</v>
      </c>
      <c r="S2026" s="12">
        <f t="shared" si="126"/>
        <v>41099.966944444444</v>
      </c>
      <c r="T2026" s="14">
        <v>41099</v>
      </c>
      <c r="U2026" s="12">
        <f t="shared" si="127"/>
        <v>41133.791666666664</v>
      </c>
    </row>
    <row r="2027" spans="1:21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>
        <f t="shared" si="125"/>
        <v>220.74074074074073</v>
      </c>
      <c r="Q2027" t="s">
        <v>8317</v>
      </c>
      <c r="R2027" t="s">
        <v>8347</v>
      </c>
      <c r="S2027" s="12">
        <f t="shared" si="126"/>
        <v>42136.184560185182</v>
      </c>
      <c r="T2027" s="14">
        <v>42136</v>
      </c>
      <c r="U2027" s="12">
        <f t="shared" si="127"/>
        <v>42165.851226851846</v>
      </c>
    </row>
    <row r="2028" spans="1:21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>
        <f t="shared" si="125"/>
        <v>73.503898678414089</v>
      </c>
      <c r="Q2028" t="s">
        <v>8317</v>
      </c>
      <c r="R2028" t="s">
        <v>8347</v>
      </c>
      <c r="S2028" s="12">
        <f t="shared" si="126"/>
        <v>41704.735937500001</v>
      </c>
      <c r="T2028" s="14">
        <v>41704</v>
      </c>
      <c r="U2028" s="12">
        <f t="shared" si="127"/>
        <v>41749.832638888889</v>
      </c>
    </row>
    <row r="2029" spans="1:21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>
        <f t="shared" si="125"/>
        <v>223.09647495361781</v>
      </c>
      <c r="Q2029" t="s">
        <v>8317</v>
      </c>
      <c r="R2029" t="s">
        <v>8347</v>
      </c>
      <c r="S2029" s="12">
        <f t="shared" si="126"/>
        <v>42048.813877314817</v>
      </c>
      <c r="T2029" s="14">
        <v>42048</v>
      </c>
      <c r="U2029" s="12">
        <f t="shared" si="127"/>
        <v>42093.438877314817</v>
      </c>
    </row>
    <row r="2030" spans="1:21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>
        <f t="shared" si="125"/>
        <v>47.911392405063289</v>
      </c>
      <c r="Q2030" t="s">
        <v>8317</v>
      </c>
      <c r="R2030" t="s">
        <v>8347</v>
      </c>
      <c r="S2030" s="12">
        <f t="shared" si="126"/>
        <v>40215.919050925928</v>
      </c>
      <c r="T2030" s="14">
        <v>40215</v>
      </c>
      <c r="U2030" s="12">
        <f t="shared" si="127"/>
        <v>40252.579861111109</v>
      </c>
    </row>
    <row r="2031" spans="1:21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>
        <f t="shared" si="125"/>
        <v>96.063829787234042</v>
      </c>
      <c r="Q2031" t="s">
        <v>8317</v>
      </c>
      <c r="R2031" t="s">
        <v>8347</v>
      </c>
      <c r="S2031" s="12">
        <f t="shared" si="126"/>
        <v>41848.021770833337</v>
      </c>
      <c r="T2031" s="14">
        <v>41848</v>
      </c>
      <c r="U2031" s="12">
        <f t="shared" si="127"/>
        <v>41877.688437500001</v>
      </c>
    </row>
    <row r="2032" spans="1:21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>
        <f t="shared" si="125"/>
        <v>118.6144</v>
      </c>
      <c r="Q2032" t="s">
        <v>8317</v>
      </c>
      <c r="R2032" t="s">
        <v>8347</v>
      </c>
      <c r="S2032" s="12">
        <f t="shared" si="126"/>
        <v>41212.996481481481</v>
      </c>
      <c r="T2032" s="14">
        <v>41212</v>
      </c>
      <c r="U2032" s="12">
        <f t="shared" si="127"/>
        <v>41242.663148148145</v>
      </c>
    </row>
    <row r="2033" spans="1:21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>
        <f t="shared" si="125"/>
        <v>118.45472440944881</v>
      </c>
      <c r="Q2033" t="s">
        <v>8317</v>
      </c>
      <c r="R2033" t="s">
        <v>8347</v>
      </c>
      <c r="S2033" s="12">
        <f t="shared" si="126"/>
        <v>41975.329317129625</v>
      </c>
      <c r="T2033" s="14">
        <v>41975</v>
      </c>
      <c r="U2033" s="12">
        <f t="shared" si="127"/>
        <v>42012.708333333336</v>
      </c>
    </row>
    <row r="2034" spans="1:21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>
        <f t="shared" si="125"/>
        <v>143.21468926553672</v>
      </c>
      <c r="Q2034" t="s">
        <v>8317</v>
      </c>
      <c r="R2034" t="s">
        <v>8347</v>
      </c>
      <c r="S2034" s="12">
        <f t="shared" si="126"/>
        <v>42689.565671296295</v>
      </c>
      <c r="T2034" s="14">
        <v>42689</v>
      </c>
      <c r="U2034" s="12">
        <f t="shared" si="127"/>
        <v>42718.874999999993</v>
      </c>
    </row>
    <row r="2035" spans="1:21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>
        <f t="shared" si="125"/>
        <v>282.71518987341773</v>
      </c>
      <c r="Q2035" t="s">
        <v>8317</v>
      </c>
      <c r="R2035" t="s">
        <v>8347</v>
      </c>
      <c r="S2035" s="12">
        <f t="shared" si="126"/>
        <v>41725.082384259258</v>
      </c>
      <c r="T2035" s="14">
        <v>41725</v>
      </c>
      <c r="U2035" s="12">
        <f t="shared" si="127"/>
        <v>41754.749050925922</v>
      </c>
    </row>
    <row r="2036" spans="1:21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>
        <f t="shared" si="125"/>
        <v>593.93620078740162</v>
      </c>
      <c r="Q2036" t="s">
        <v>8317</v>
      </c>
      <c r="R2036" t="s">
        <v>8347</v>
      </c>
      <c r="S2036" s="12">
        <f t="shared" si="126"/>
        <v>42076.130011574074</v>
      </c>
      <c r="T2036" s="14">
        <v>42076</v>
      </c>
      <c r="U2036" s="12">
        <f t="shared" si="127"/>
        <v>42130.956944444442</v>
      </c>
    </row>
    <row r="2037" spans="1:21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>
        <f t="shared" si="125"/>
        <v>262.15704968944101</v>
      </c>
      <c r="Q2037" t="s">
        <v>8317</v>
      </c>
      <c r="R2037" t="s">
        <v>8347</v>
      </c>
      <c r="S2037" s="12">
        <f t="shared" si="126"/>
        <v>42311.625081018516</v>
      </c>
      <c r="T2037" s="14">
        <v>42311</v>
      </c>
      <c r="U2037" s="12">
        <f t="shared" si="127"/>
        <v>42356.708333333336</v>
      </c>
    </row>
    <row r="2038" spans="1:21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>
        <f t="shared" si="125"/>
        <v>46.580778301886795</v>
      </c>
      <c r="Q2038" t="s">
        <v>8317</v>
      </c>
      <c r="R2038" t="s">
        <v>8347</v>
      </c>
      <c r="S2038" s="12">
        <f t="shared" si="126"/>
        <v>41738.864803240744</v>
      </c>
      <c r="T2038" s="14">
        <v>41738</v>
      </c>
      <c r="U2038" s="12">
        <f t="shared" si="127"/>
        <v>41768.531469907408</v>
      </c>
    </row>
    <row r="2039" spans="1:21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>
        <f t="shared" si="125"/>
        <v>70.041118881118877</v>
      </c>
      <c r="Q2039" t="s">
        <v>8317</v>
      </c>
      <c r="R2039" t="s">
        <v>8347</v>
      </c>
      <c r="S2039" s="12">
        <f t="shared" si="126"/>
        <v>41578.210104166668</v>
      </c>
      <c r="T2039" s="14">
        <v>41578</v>
      </c>
      <c r="U2039" s="12">
        <f t="shared" si="127"/>
        <v>41637.918437499997</v>
      </c>
    </row>
    <row r="2040" spans="1:21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>
        <f t="shared" si="125"/>
        <v>164.90686274509804</v>
      </c>
      <c r="Q2040" t="s">
        <v>8317</v>
      </c>
      <c r="R2040" t="s">
        <v>8347</v>
      </c>
      <c r="S2040" s="12">
        <f t="shared" si="126"/>
        <v>41424.27107638889</v>
      </c>
      <c r="T2040" s="14">
        <v>41424</v>
      </c>
      <c r="U2040" s="12">
        <f t="shared" si="127"/>
        <v>41456.416666666664</v>
      </c>
    </row>
    <row r="2041" spans="1:21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>
        <f t="shared" si="125"/>
        <v>449.26385224274406</v>
      </c>
      <c r="Q2041" t="s">
        <v>8317</v>
      </c>
      <c r="R2041" t="s">
        <v>8347</v>
      </c>
      <c r="S2041" s="12">
        <f t="shared" si="126"/>
        <v>42675.438946759255</v>
      </c>
      <c r="T2041" s="14">
        <v>42675</v>
      </c>
      <c r="U2041" s="12">
        <f t="shared" si="127"/>
        <v>42704.874305555553</v>
      </c>
    </row>
    <row r="2042" spans="1:21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>
        <f t="shared" si="125"/>
        <v>27.472841328413285</v>
      </c>
      <c r="Q2042" t="s">
        <v>8317</v>
      </c>
      <c r="R2042" t="s">
        <v>8347</v>
      </c>
      <c r="S2042" s="12">
        <f t="shared" si="126"/>
        <v>41578.927118055559</v>
      </c>
      <c r="T2042" s="14">
        <v>41578</v>
      </c>
      <c r="U2042" s="12">
        <f t="shared" si="127"/>
        <v>41593.635451388887</v>
      </c>
    </row>
    <row r="2043" spans="1:21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>
        <f t="shared" si="125"/>
        <v>143.97499999999999</v>
      </c>
      <c r="Q2043" t="s">
        <v>8317</v>
      </c>
      <c r="R2043" t="s">
        <v>8347</v>
      </c>
      <c r="S2043" s="12">
        <f t="shared" si="126"/>
        <v>42654.525775462964</v>
      </c>
      <c r="T2043" s="14">
        <v>42654</v>
      </c>
      <c r="U2043" s="12">
        <f t="shared" si="127"/>
        <v>42684.234108796292</v>
      </c>
    </row>
    <row r="2044" spans="1:21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>
        <f t="shared" si="125"/>
        <v>88.23571428571428</v>
      </c>
      <c r="Q2044" t="s">
        <v>8317</v>
      </c>
      <c r="R2044" t="s">
        <v>8347</v>
      </c>
      <c r="S2044" s="12">
        <f t="shared" si="126"/>
        <v>42331.708032407405</v>
      </c>
      <c r="T2044" s="14">
        <v>42331</v>
      </c>
      <c r="U2044" s="12">
        <f t="shared" si="127"/>
        <v>42391.374699074069</v>
      </c>
    </row>
    <row r="2045" spans="1:21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>
        <f t="shared" si="125"/>
        <v>36.326424870466319</v>
      </c>
      <c r="Q2045" t="s">
        <v>8317</v>
      </c>
      <c r="R2045" t="s">
        <v>8347</v>
      </c>
      <c r="S2045" s="12">
        <f t="shared" si="126"/>
        <v>42661.176817129628</v>
      </c>
      <c r="T2045" s="14">
        <v>42661</v>
      </c>
      <c r="U2045" s="12">
        <f t="shared" si="127"/>
        <v>42714.874305555553</v>
      </c>
    </row>
    <row r="2046" spans="1:21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>
        <f t="shared" si="125"/>
        <v>90.177777777777777</v>
      </c>
      <c r="Q2046" t="s">
        <v>8317</v>
      </c>
      <c r="R2046" t="s">
        <v>8347</v>
      </c>
      <c r="S2046" s="12">
        <f t="shared" si="126"/>
        <v>42138.684189814812</v>
      </c>
      <c r="T2046" s="14">
        <v>42138</v>
      </c>
      <c r="U2046" s="12">
        <f t="shared" si="127"/>
        <v>42168.350856481477</v>
      </c>
    </row>
    <row r="2047" spans="1:21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>
        <f t="shared" si="125"/>
        <v>152.62361216730039</v>
      </c>
      <c r="Q2047" t="s">
        <v>8317</v>
      </c>
      <c r="R2047" t="s">
        <v>8347</v>
      </c>
      <c r="S2047" s="12">
        <f t="shared" si="126"/>
        <v>41069.088506944441</v>
      </c>
      <c r="T2047" s="14">
        <v>41069</v>
      </c>
      <c r="U2047" s="12">
        <f t="shared" si="127"/>
        <v>41098.755173611105</v>
      </c>
    </row>
    <row r="2048" spans="1:21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>
        <f t="shared" si="125"/>
        <v>55.806451612903224</v>
      </c>
      <c r="Q2048" t="s">
        <v>8317</v>
      </c>
      <c r="R2048" t="s">
        <v>8347</v>
      </c>
      <c r="S2048" s="12">
        <f t="shared" si="126"/>
        <v>41387.171805555554</v>
      </c>
      <c r="T2048" s="14">
        <v>41387</v>
      </c>
      <c r="U2048" s="12">
        <f t="shared" si="127"/>
        <v>41416.838472222218</v>
      </c>
    </row>
    <row r="2049" spans="1:21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>
        <f t="shared" si="125"/>
        <v>227.85327313769753</v>
      </c>
      <c r="Q2049" t="s">
        <v>8317</v>
      </c>
      <c r="R2049" t="s">
        <v>8347</v>
      </c>
      <c r="S2049" s="12">
        <f t="shared" si="126"/>
        <v>42081.903587962966</v>
      </c>
      <c r="T2049" s="14">
        <v>42081</v>
      </c>
      <c r="U2049" s="12">
        <f t="shared" si="127"/>
        <v>42110.666666666664</v>
      </c>
    </row>
    <row r="2050" spans="1:21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>
        <f t="shared" si="125"/>
        <v>91.82989803350327</v>
      </c>
      <c r="Q2050" t="s">
        <v>8317</v>
      </c>
      <c r="R2050" t="s">
        <v>8347</v>
      </c>
      <c r="S2050" s="12">
        <f t="shared" si="126"/>
        <v>41387.651516203703</v>
      </c>
      <c r="T2050" s="14">
        <v>41387</v>
      </c>
      <c r="U2050" s="12">
        <f t="shared" si="127"/>
        <v>41417.318182870367</v>
      </c>
    </row>
    <row r="2051" spans="1:2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>
        <f t="shared" ref="P2051:P2114" si="129">IF(L2051,E2051/L2051,0)</f>
        <v>80.991037735849048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4">
        <v>41575</v>
      </c>
      <c r="U2051" s="12">
        <f t="shared" ref="U2051:U2114" si="131">(((I2051/60)/60)/24)+DATE(1970,1,1)+(-8/24)</f>
        <v>41610.624305555553</v>
      </c>
    </row>
    <row r="2052" spans="1:21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>
        <f t="shared" si="129"/>
        <v>278.39411764705881</v>
      </c>
      <c r="Q2052" t="s">
        <v>8317</v>
      </c>
      <c r="R2052" t="s">
        <v>8347</v>
      </c>
      <c r="S2052" s="12">
        <f t="shared" si="130"/>
        <v>42115.071504629625</v>
      </c>
      <c r="T2052" s="14">
        <v>42115</v>
      </c>
      <c r="U2052" s="12">
        <f t="shared" si="131"/>
        <v>42154.738171296289</v>
      </c>
    </row>
    <row r="2053" spans="1:21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>
        <f t="shared" si="129"/>
        <v>43.095041322314053</v>
      </c>
      <c r="Q2053" t="s">
        <v>8317</v>
      </c>
      <c r="R2053" t="s">
        <v>8347</v>
      </c>
      <c r="S2053" s="12">
        <f t="shared" si="130"/>
        <v>41604.022418981483</v>
      </c>
      <c r="T2053" s="14">
        <v>41604</v>
      </c>
      <c r="U2053" s="12">
        <f t="shared" si="131"/>
        <v>41633.689085648148</v>
      </c>
    </row>
    <row r="2054" spans="1:21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>
        <f t="shared" si="129"/>
        <v>326.29205175600737</v>
      </c>
      <c r="Q2054" t="s">
        <v>8317</v>
      </c>
      <c r="R2054" t="s">
        <v>8347</v>
      </c>
      <c r="S2054" s="12">
        <f t="shared" si="130"/>
        <v>42375.08394675926</v>
      </c>
      <c r="T2054" s="14">
        <v>42375</v>
      </c>
      <c r="U2054" s="12">
        <f t="shared" si="131"/>
        <v>42419.750613425924</v>
      </c>
    </row>
    <row r="2055" spans="1:21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>
        <f t="shared" si="129"/>
        <v>41.743801652892564</v>
      </c>
      <c r="Q2055" t="s">
        <v>8317</v>
      </c>
      <c r="R2055" t="s">
        <v>8347</v>
      </c>
      <c r="S2055" s="12">
        <f t="shared" si="130"/>
        <v>42303.617488425924</v>
      </c>
      <c r="T2055" s="14">
        <v>42303</v>
      </c>
      <c r="U2055" s="12">
        <f t="shared" si="131"/>
        <v>42333.325821759259</v>
      </c>
    </row>
    <row r="2056" spans="1:21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>
        <f t="shared" si="129"/>
        <v>64.020933977455712</v>
      </c>
      <c r="Q2056" t="s">
        <v>8317</v>
      </c>
      <c r="R2056" t="s">
        <v>8347</v>
      </c>
      <c r="S2056" s="12">
        <f t="shared" si="130"/>
        <v>41731.520949074074</v>
      </c>
      <c r="T2056" s="14">
        <v>41731</v>
      </c>
      <c r="U2056" s="12">
        <f t="shared" si="131"/>
        <v>41761.187615740739</v>
      </c>
    </row>
    <row r="2057" spans="1:21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>
        <f t="shared" si="129"/>
        <v>99.455445544554451</v>
      </c>
      <c r="Q2057" t="s">
        <v>8317</v>
      </c>
      <c r="R2057" t="s">
        <v>8347</v>
      </c>
      <c r="S2057" s="12">
        <f t="shared" si="130"/>
        <v>41946.674108796295</v>
      </c>
      <c r="T2057" s="14">
        <v>41946</v>
      </c>
      <c r="U2057" s="12">
        <f t="shared" si="131"/>
        <v>41975.833333333336</v>
      </c>
    </row>
    <row r="2058" spans="1:21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>
        <f t="shared" si="129"/>
        <v>138.49458483754512</v>
      </c>
      <c r="Q2058" t="s">
        <v>8317</v>
      </c>
      <c r="R2058" t="s">
        <v>8347</v>
      </c>
      <c r="S2058" s="12">
        <f t="shared" si="130"/>
        <v>41351.76090277778</v>
      </c>
      <c r="T2058" s="14">
        <v>41351</v>
      </c>
      <c r="U2058" s="12">
        <f t="shared" si="131"/>
        <v>41381.427569444444</v>
      </c>
    </row>
    <row r="2059" spans="1:21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>
        <f t="shared" si="129"/>
        <v>45.547792792792798</v>
      </c>
      <c r="Q2059" t="s">
        <v>8317</v>
      </c>
      <c r="R2059" t="s">
        <v>8347</v>
      </c>
      <c r="S2059" s="12">
        <f t="shared" si="130"/>
        <v>42396.494583333333</v>
      </c>
      <c r="T2059" s="14">
        <v>42396</v>
      </c>
      <c r="U2059" s="12">
        <f t="shared" si="131"/>
        <v>42426.161249999997</v>
      </c>
    </row>
    <row r="2060" spans="1:21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>
        <f t="shared" si="129"/>
        <v>10.507317073170732</v>
      </c>
      <c r="Q2060" t="s">
        <v>8317</v>
      </c>
      <c r="R2060" t="s">
        <v>8347</v>
      </c>
      <c r="S2060" s="12">
        <f t="shared" si="130"/>
        <v>42026.370717592596</v>
      </c>
      <c r="T2060" s="14">
        <v>42026</v>
      </c>
      <c r="U2060" s="12">
        <f t="shared" si="131"/>
        <v>42065.499999999993</v>
      </c>
    </row>
    <row r="2061" spans="1:21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>
        <f t="shared" si="129"/>
        <v>114.76533333333333</v>
      </c>
      <c r="Q2061" t="s">
        <v>8317</v>
      </c>
      <c r="R2061" t="s">
        <v>8347</v>
      </c>
      <c r="S2061" s="12">
        <f t="shared" si="130"/>
        <v>42361.602476851855</v>
      </c>
      <c r="T2061" s="14">
        <v>42361</v>
      </c>
      <c r="U2061" s="12">
        <f t="shared" si="131"/>
        <v>42400.582638888889</v>
      </c>
    </row>
    <row r="2062" spans="1:21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>
        <f t="shared" si="129"/>
        <v>35.997067448680355</v>
      </c>
      <c r="Q2062" t="s">
        <v>8317</v>
      </c>
      <c r="R2062" t="s">
        <v>8347</v>
      </c>
      <c r="S2062" s="12">
        <f t="shared" si="130"/>
        <v>41783.642939814818</v>
      </c>
      <c r="T2062" s="14">
        <v>41783</v>
      </c>
      <c r="U2062" s="12">
        <f t="shared" si="131"/>
        <v>41843.309606481482</v>
      </c>
    </row>
    <row r="2063" spans="1:21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>
        <f t="shared" si="129"/>
        <v>154.17142857142858</v>
      </c>
      <c r="Q2063" t="s">
        <v>8317</v>
      </c>
      <c r="R2063" t="s">
        <v>8347</v>
      </c>
      <c r="S2063" s="12">
        <f t="shared" si="130"/>
        <v>42705.764513888891</v>
      </c>
      <c r="T2063" s="14">
        <v>42705</v>
      </c>
      <c r="U2063" s="12">
        <f t="shared" si="131"/>
        <v>42735.431180555555</v>
      </c>
    </row>
    <row r="2064" spans="1:21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>
        <f t="shared" si="129"/>
        <v>566.38916256157631</v>
      </c>
      <c r="Q2064" t="s">
        <v>8317</v>
      </c>
      <c r="R2064" t="s">
        <v>8347</v>
      </c>
      <c r="S2064" s="12">
        <f t="shared" si="130"/>
        <v>42423.3830787037</v>
      </c>
      <c r="T2064" s="14">
        <v>42423</v>
      </c>
      <c r="U2064" s="12">
        <f t="shared" si="131"/>
        <v>42453.0080787037</v>
      </c>
    </row>
    <row r="2065" spans="1:21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>
        <f t="shared" si="129"/>
        <v>120.85714285714286</v>
      </c>
      <c r="Q2065" t="s">
        <v>8317</v>
      </c>
      <c r="R2065" t="s">
        <v>8347</v>
      </c>
      <c r="S2065" s="12">
        <f t="shared" si="130"/>
        <v>42472.73265046296</v>
      </c>
      <c r="T2065" s="14">
        <v>42472</v>
      </c>
      <c r="U2065" s="12">
        <f t="shared" si="131"/>
        <v>42505.399317129624</v>
      </c>
    </row>
    <row r="2066" spans="1:21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>
        <f t="shared" si="129"/>
        <v>86.163845492085343</v>
      </c>
      <c r="Q2066" t="s">
        <v>8317</v>
      </c>
      <c r="R2066" t="s">
        <v>8347</v>
      </c>
      <c r="S2066" s="12">
        <f t="shared" si="130"/>
        <v>41389.364849537036</v>
      </c>
      <c r="T2066" s="14">
        <v>41389</v>
      </c>
      <c r="U2066" s="12">
        <f t="shared" si="131"/>
        <v>41425.166666666664</v>
      </c>
    </row>
    <row r="2067" spans="1:21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>
        <f t="shared" si="129"/>
        <v>51.212114395886893</v>
      </c>
      <c r="Q2067" t="s">
        <v>8317</v>
      </c>
      <c r="R2067" t="s">
        <v>8347</v>
      </c>
      <c r="S2067" s="12">
        <f t="shared" si="130"/>
        <v>41603.333668981482</v>
      </c>
      <c r="T2067" s="14">
        <v>41603</v>
      </c>
      <c r="U2067" s="12">
        <f t="shared" si="131"/>
        <v>41633.000335648147</v>
      </c>
    </row>
    <row r="2068" spans="1:21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>
        <f t="shared" si="129"/>
        <v>67.261538461538464</v>
      </c>
      <c r="Q2068" t="s">
        <v>8317</v>
      </c>
      <c r="R2068" t="s">
        <v>8347</v>
      </c>
      <c r="S2068" s="12">
        <f t="shared" si="130"/>
        <v>41844.771793981483</v>
      </c>
      <c r="T2068" s="14">
        <v>41844</v>
      </c>
      <c r="U2068" s="12">
        <f t="shared" si="131"/>
        <v>41874.438460648147</v>
      </c>
    </row>
    <row r="2069" spans="1:21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4">
        <v>42115</v>
      </c>
      <c r="U2069" s="12">
        <f t="shared" si="131"/>
        <v>42148.520555555551</v>
      </c>
    </row>
    <row r="2070" spans="1:21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>
        <f t="shared" si="129"/>
        <v>346.13118421052633</v>
      </c>
      <c r="Q2070" t="s">
        <v>8317</v>
      </c>
      <c r="R2070" t="s">
        <v>8347</v>
      </c>
      <c r="S2070" s="12">
        <f t="shared" si="130"/>
        <v>42633.841608796298</v>
      </c>
      <c r="T2070" s="14">
        <v>42633</v>
      </c>
      <c r="U2070" s="12">
        <f t="shared" si="131"/>
        <v>42663.508275462962</v>
      </c>
    </row>
    <row r="2071" spans="1:21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>
        <f t="shared" si="129"/>
        <v>244.11912547528519</v>
      </c>
      <c r="Q2071" t="s">
        <v>8317</v>
      </c>
      <c r="R2071" t="s">
        <v>8347</v>
      </c>
      <c r="S2071" s="12">
        <f t="shared" si="130"/>
        <v>42340.972118055557</v>
      </c>
      <c r="T2071" s="14">
        <v>42340</v>
      </c>
      <c r="U2071" s="12">
        <f t="shared" si="131"/>
        <v>42371.638784722221</v>
      </c>
    </row>
    <row r="2072" spans="1:21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>
        <f t="shared" si="129"/>
        <v>259.25424836601309</v>
      </c>
      <c r="Q2072" t="s">
        <v>8317</v>
      </c>
      <c r="R2072" t="s">
        <v>8347</v>
      </c>
      <c r="S2072" s="12">
        <f t="shared" si="130"/>
        <v>42519.6565162037</v>
      </c>
      <c r="T2072" s="14">
        <v>42519</v>
      </c>
      <c r="U2072" s="12">
        <f t="shared" si="131"/>
        <v>42549.323182870365</v>
      </c>
    </row>
    <row r="2073" spans="1:21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>
        <f t="shared" si="129"/>
        <v>201.96402877697841</v>
      </c>
      <c r="Q2073" t="s">
        <v>8317</v>
      </c>
      <c r="R2073" t="s">
        <v>8347</v>
      </c>
      <c r="S2073" s="12">
        <f t="shared" si="130"/>
        <v>42600.278749999998</v>
      </c>
      <c r="T2073" s="14">
        <v>42600</v>
      </c>
      <c r="U2073" s="12">
        <f t="shared" si="131"/>
        <v>42644.945416666662</v>
      </c>
    </row>
    <row r="2074" spans="1:21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>
        <f t="shared" si="129"/>
        <v>226.20857142857142</v>
      </c>
      <c r="Q2074" t="s">
        <v>8317</v>
      </c>
      <c r="R2074" t="s">
        <v>8347</v>
      </c>
      <c r="S2074" s="12">
        <f t="shared" si="130"/>
        <v>42467.581388888888</v>
      </c>
      <c r="T2074" s="14">
        <v>42467</v>
      </c>
      <c r="U2074" s="12">
        <f t="shared" si="131"/>
        <v>42497.248055555552</v>
      </c>
    </row>
    <row r="2075" spans="1:21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4">
        <v>42087</v>
      </c>
      <c r="U2075" s="12">
        <f t="shared" si="131"/>
        <v>42132.334699074076</v>
      </c>
    </row>
    <row r="2076" spans="1:21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4">
        <v>42466</v>
      </c>
      <c r="U2076" s="12">
        <f t="shared" si="131"/>
        <v>42496.492847222216</v>
      </c>
    </row>
    <row r="2077" spans="1:21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>
        <f t="shared" si="129"/>
        <v>20.465926829268295</v>
      </c>
      <c r="Q2077" t="s">
        <v>8317</v>
      </c>
      <c r="R2077" t="s">
        <v>8347</v>
      </c>
      <c r="S2077" s="12">
        <f t="shared" si="130"/>
        <v>41450.681574074071</v>
      </c>
      <c r="T2077" s="14">
        <v>41450</v>
      </c>
      <c r="U2077" s="12">
        <f t="shared" si="131"/>
        <v>41480.348240740735</v>
      </c>
    </row>
    <row r="2078" spans="1:21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>
        <f t="shared" si="129"/>
        <v>116.35303146309367</v>
      </c>
      <c r="Q2078" t="s">
        <v>8317</v>
      </c>
      <c r="R2078" t="s">
        <v>8347</v>
      </c>
      <c r="S2078" s="12">
        <f t="shared" si="130"/>
        <v>41803.880659722221</v>
      </c>
      <c r="T2078" s="14">
        <v>41803</v>
      </c>
      <c r="U2078" s="12">
        <f t="shared" si="131"/>
        <v>41843.547326388885</v>
      </c>
    </row>
    <row r="2079" spans="1:21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>
        <f t="shared" si="129"/>
        <v>307.20212765957444</v>
      </c>
      <c r="Q2079" t="s">
        <v>8317</v>
      </c>
      <c r="R2079" t="s">
        <v>8347</v>
      </c>
      <c r="S2079" s="12">
        <f t="shared" si="130"/>
        <v>42103.042546296296</v>
      </c>
      <c r="T2079" s="14">
        <v>42103</v>
      </c>
      <c r="U2079" s="12">
        <f t="shared" si="131"/>
        <v>42160.541666666664</v>
      </c>
    </row>
    <row r="2080" spans="1:21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>
        <f t="shared" si="129"/>
        <v>546.6875</v>
      </c>
      <c r="Q2080" t="s">
        <v>8317</v>
      </c>
      <c r="R2080" t="s">
        <v>8347</v>
      </c>
      <c r="S2080" s="12">
        <f t="shared" si="130"/>
        <v>42692.771493055552</v>
      </c>
      <c r="T2080" s="14">
        <v>42692</v>
      </c>
      <c r="U2080" s="12">
        <f t="shared" si="131"/>
        <v>42722.438159722216</v>
      </c>
    </row>
    <row r="2081" spans="1:21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>
        <f t="shared" si="129"/>
        <v>47.474464579901152</v>
      </c>
      <c r="Q2081" t="s">
        <v>8317</v>
      </c>
      <c r="R2081" t="s">
        <v>8347</v>
      </c>
      <c r="S2081" s="12">
        <f t="shared" si="130"/>
        <v>42150.71056712963</v>
      </c>
      <c r="T2081" s="14">
        <v>42150</v>
      </c>
      <c r="U2081" s="12">
        <f t="shared" si="131"/>
        <v>42180.458333333336</v>
      </c>
    </row>
    <row r="2082" spans="1:21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4">
        <v>42289</v>
      </c>
      <c r="U2082" s="12">
        <f t="shared" si="131"/>
        <v>42319.665509259255</v>
      </c>
    </row>
    <row r="2083" spans="1:21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>
        <f t="shared" si="129"/>
        <v>72.909090909090907</v>
      </c>
      <c r="Q2083" t="s">
        <v>8323</v>
      </c>
      <c r="R2083" t="s">
        <v>8327</v>
      </c>
      <c r="S2083" s="12">
        <f t="shared" si="130"/>
        <v>41004.156886574077</v>
      </c>
      <c r="T2083" s="14">
        <v>41004</v>
      </c>
      <c r="U2083" s="12">
        <f t="shared" si="131"/>
        <v>41044.874305555553</v>
      </c>
    </row>
    <row r="2084" spans="1:21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>
        <f t="shared" si="129"/>
        <v>43.710526315789473</v>
      </c>
      <c r="Q2084" t="s">
        <v>8323</v>
      </c>
      <c r="R2084" t="s">
        <v>8327</v>
      </c>
      <c r="S2084" s="12">
        <f t="shared" si="130"/>
        <v>40811.120324074072</v>
      </c>
      <c r="T2084" s="14">
        <v>40811</v>
      </c>
      <c r="U2084" s="12">
        <f t="shared" si="131"/>
        <v>40870.828657407401</v>
      </c>
    </row>
    <row r="2085" spans="1:21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4">
        <v>41034</v>
      </c>
      <c r="U2085" s="12">
        <f t="shared" si="131"/>
        <v>41064.388831018514</v>
      </c>
    </row>
    <row r="2086" spans="1:21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>
        <f t="shared" si="129"/>
        <v>70.652173913043484</v>
      </c>
      <c r="Q2086" t="s">
        <v>8323</v>
      </c>
      <c r="R2086" t="s">
        <v>8327</v>
      </c>
      <c r="S2086" s="12">
        <f t="shared" si="130"/>
        <v>41731.833124999997</v>
      </c>
      <c r="T2086" s="14">
        <v>41731</v>
      </c>
      <c r="U2086" s="12">
        <f t="shared" si="131"/>
        <v>41762.957638888889</v>
      </c>
    </row>
    <row r="2087" spans="1:21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>
        <f t="shared" si="129"/>
        <v>89.301204819277103</v>
      </c>
      <c r="Q2087" t="s">
        <v>8323</v>
      </c>
      <c r="R2087" t="s">
        <v>8327</v>
      </c>
      <c r="S2087" s="12">
        <f t="shared" si="130"/>
        <v>41075.835497685184</v>
      </c>
      <c r="T2087" s="14">
        <v>41075</v>
      </c>
      <c r="U2087" s="12">
        <f t="shared" si="131"/>
        <v>41105.502164351848</v>
      </c>
    </row>
    <row r="2088" spans="1:21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>
        <f t="shared" si="129"/>
        <v>115.08571428571429</v>
      </c>
      <c r="Q2088" t="s">
        <v>8323</v>
      </c>
      <c r="R2088" t="s">
        <v>8327</v>
      </c>
      <c r="S2088" s="12">
        <f t="shared" si="130"/>
        <v>40860.67050925926</v>
      </c>
      <c r="T2088" s="14">
        <v>40860</v>
      </c>
      <c r="U2088" s="12">
        <f t="shared" si="131"/>
        <v>40890.874305555553</v>
      </c>
    </row>
    <row r="2089" spans="1:21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4">
        <v>40764</v>
      </c>
      <c r="U2089" s="12">
        <f t="shared" si="131"/>
        <v>40793.871041666665</v>
      </c>
    </row>
    <row r="2090" spans="1:21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>
        <f t="shared" si="129"/>
        <v>46.204266666666669</v>
      </c>
      <c r="Q2090" t="s">
        <v>8323</v>
      </c>
      <c r="R2090" t="s">
        <v>8327</v>
      </c>
      <c r="S2090" s="12">
        <f t="shared" si="130"/>
        <v>40395.714722222219</v>
      </c>
      <c r="T2090" s="14">
        <v>40395</v>
      </c>
      <c r="U2090" s="12">
        <f t="shared" si="131"/>
        <v>40431.832638888889</v>
      </c>
    </row>
    <row r="2091" spans="1:21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>
        <f t="shared" si="129"/>
        <v>48.54854838709678</v>
      </c>
      <c r="Q2091" t="s">
        <v>8323</v>
      </c>
      <c r="R2091" t="s">
        <v>8327</v>
      </c>
      <c r="S2091" s="12">
        <f t="shared" si="130"/>
        <v>41453.076319444444</v>
      </c>
      <c r="T2091" s="14">
        <v>41453</v>
      </c>
      <c r="U2091" s="12">
        <f t="shared" si="131"/>
        <v>41487.742986111109</v>
      </c>
    </row>
    <row r="2092" spans="1:21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>
        <f t="shared" si="129"/>
        <v>57.520187499999999</v>
      </c>
      <c r="Q2092" t="s">
        <v>8323</v>
      </c>
      <c r="R2092" t="s">
        <v>8327</v>
      </c>
      <c r="S2092" s="12">
        <f t="shared" si="130"/>
        <v>41299.381423611114</v>
      </c>
      <c r="T2092" s="14">
        <v>41299</v>
      </c>
      <c r="U2092" s="12">
        <f t="shared" si="131"/>
        <v>41329.048090277778</v>
      </c>
    </row>
    <row r="2093" spans="1:21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>
        <f t="shared" si="129"/>
        <v>88.147154471544724</v>
      </c>
      <c r="Q2093" t="s">
        <v>8323</v>
      </c>
      <c r="R2093" t="s">
        <v>8327</v>
      </c>
      <c r="S2093" s="12">
        <f t="shared" si="130"/>
        <v>40555.322662037033</v>
      </c>
      <c r="T2093" s="14">
        <v>40555</v>
      </c>
      <c r="U2093" s="12">
        <f t="shared" si="131"/>
        <v>40603.5</v>
      </c>
    </row>
    <row r="2094" spans="1:21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>
        <f t="shared" si="129"/>
        <v>110.49090909090908</v>
      </c>
      <c r="Q2094" t="s">
        <v>8323</v>
      </c>
      <c r="R2094" t="s">
        <v>8327</v>
      </c>
      <c r="S2094" s="12">
        <f t="shared" si="130"/>
        <v>40763.707546296297</v>
      </c>
      <c r="T2094" s="14">
        <v>40763</v>
      </c>
      <c r="U2094" s="12">
        <f t="shared" si="131"/>
        <v>40823.374212962961</v>
      </c>
    </row>
    <row r="2095" spans="1:21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>
        <f t="shared" si="129"/>
        <v>66.826086956521735</v>
      </c>
      <c r="Q2095" t="s">
        <v>8323</v>
      </c>
      <c r="R2095" t="s">
        <v>8327</v>
      </c>
      <c r="S2095" s="12">
        <f t="shared" si="130"/>
        <v>41205.854537037041</v>
      </c>
      <c r="T2095" s="14">
        <v>41205</v>
      </c>
      <c r="U2095" s="12">
        <f t="shared" si="131"/>
        <v>41265.56287037037</v>
      </c>
    </row>
    <row r="2096" spans="1:21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>
        <f t="shared" si="129"/>
        <v>58.597222222222221</v>
      </c>
      <c r="Q2096" t="s">
        <v>8323</v>
      </c>
      <c r="R2096" t="s">
        <v>8327</v>
      </c>
      <c r="S2096" s="12">
        <f t="shared" si="130"/>
        <v>40939.02002314815</v>
      </c>
      <c r="T2096" s="14">
        <v>40939</v>
      </c>
      <c r="U2096" s="12">
        <f t="shared" si="131"/>
        <v>40972.791666666664</v>
      </c>
    </row>
    <row r="2097" spans="1:21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>
        <f t="shared" si="129"/>
        <v>113.63636363636364</v>
      </c>
      <c r="Q2097" t="s">
        <v>8323</v>
      </c>
      <c r="R2097" t="s">
        <v>8327</v>
      </c>
      <c r="S2097" s="12">
        <f t="shared" si="130"/>
        <v>40758.733483796292</v>
      </c>
      <c r="T2097" s="14">
        <v>40758</v>
      </c>
      <c r="U2097" s="12">
        <f t="shared" si="131"/>
        <v>40818.400150462956</v>
      </c>
    </row>
    <row r="2098" spans="1:21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>
        <f t="shared" si="129"/>
        <v>43.571428571428569</v>
      </c>
      <c r="Q2098" t="s">
        <v>8323</v>
      </c>
      <c r="R2098" t="s">
        <v>8327</v>
      </c>
      <c r="S2098" s="12">
        <f t="shared" si="130"/>
        <v>41192.758506944447</v>
      </c>
      <c r="T2098" s="14">
        <v>41192</v>
      </c>
      <c r="U2098" s="12">
        <f t="shared" si="131"/>
        <v>41207.832638888889</v>
      </c>
    </row>
    <row r="2099" spans="1:21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>
        <f t="shared" si="129"/>
        <v>78.94736842105263</v>
      </c>
      <c r="Q2099" t="s">
        <v>8323</v>
      </c>
      <c r="R2099" t="s">
        <v>8327</v>
      </c>
      <c r="S2099" s="12">
        <f t="shared" si="130"/>
        <v>40818.58489583333</v>
      </c>
      <c r="T2099" s="14">
        <v>40818</v>
      </c>
      <c r="U2099" s="12">
        <f t="shared" si="131"/>
        <v>40878.293229166666</v>
      </c>
    </row>
    <row r="2100" spans="1:21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>
        <f t="shared" si="129"/>
        <v>188.125</v>
      </c>
      <c r="Q2100" t="s">
        <v>8323</v>
      </c>
      <c r="R2100" t="s">
        <v>8327</v>
      </c>
      <c r="S2100" s="12">
        <f t="shared" si="130"/>
        <v>40946.11383101852</v>
      </c>
      <c r="T2100" s="14">
        <v>40946</v>
      </c>
      <c r="U2100" s="12">
        <f t="shared" si="131"/>
        <v>40975.780497685184</v>
      </c>
    </row>
    <row r="2101" spans="1:2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>
        <f t="shared" si="129"/>
        <v>63.031746031746032</v>
      </c>
      <c r="Q2101" t="s">
        <v>8323</v>
      </c>
      <c r="R2101" t="s">
        <v>8327</v>
      </c>
      <c r="S2101" s="12">
        <f t="shared" si="130"/>
        <v>42173.746342592596</v>
      </c>
      <c r="T2101" s="14">
        <v>42173</v>
      </c>
      <c r="U2101" s="12">
        <f t="shared" si="131"/>
        <v>42186.819444444445</v>
      </c>
    </row>
    <row r="2102" spans="1:21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>
        <f t="shared" si="129"/>
        <v>30.37037037037037</v>
      </c>
      <c r="Q2102" t="s">
        <v>8323</v>
      </c>
      <c r="R2102" t="s">
        <v>8327</v>
      </c>
      <c r="S2102" s="12">
        <f t="shared" si="130"/>
        <v>41074.834965277776</v>
      </c>
      <c r="T2102" s="14">
        <v>41074</v>
      </c>
      <c r="U2102" s="12">
        <f t="shared" si="131"/>
        <v>41089.832638888889</v>
      </c>
    </row>
    <row r="2103" spans="1:21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>
        <f t="shared" si="129"/>
        <v>51.477272727272727</v>
      </c>
      <c r="Q2103" t="s">
        <v>8323</v>
      </c>
      <c r="R2103" t="s">
        <v>8327</v>
      </c>
      <c r="S2103" s="12">
        <f t="shared" si="130"/>
        <v>40892.149467592593</v>
      </c>
      <c r="T2103" s="14">
        <v>40892</v>
      </c>
      <c r="U2103" s="12">
        <f t="shared" si="131"/>
        <v>40951.816134259258</v>
      </c>
    </row>
    <row r="2104" spans="1:21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>
        <f t="shared" si="129"/>
        <v>35.789473684210527</v>
      </c>
      <c r="Q2104" t="s">
        <v>8323</v>
      </c>
      <c r="R2104" t="s">
        <v>8327</v>
      </c>
      <c r="S2104" s="12">
        <f t="shared" si="130"/>
        <v>40638.868611111109</v>
      </c>
      <c r="T2104" s="14">
        <v>40638</v>
      </c>
      <c r="U2104" s="12">
        <f t="shared" si="131"/>
        <v>40668.535277777773</v>
      </c>
    </row>
    <row r="2105" spans="1:21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>
        <f t="shared" si="129"/>
        <v>98.817391304347822</v>
      </c>
      <c r="Q2105" t="s">
        <v>8323</v>
      </c>
      <c r="R2105" t="s">
        <v>8327</v>
      </c>
      <c r="S2105" s="12">
        <f t="shared" si="130"/>
        <v>41192.754942129628</v>
      </c>
      <c r="T2105" s="14">
        <v>41192</v>
      </c>
      <c r="U2105" s="12">
        <f t="shared" si="131"/>
        <v>41222.463275462964</v>
      </c>
    </row>
    <row r="2106" spans="1:21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4">
        <v>41394</v>
      </c>
      <c r="U2106" s="12">
        <f t="shared" si="131"/>
        <v>41424.666666666664</v>
      </c>
    </row>
    <row r="2107" spans="1:21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>
        <f t="shared" si="129"/>
        <v>51.313131313131315</v>
      </c>
      <c r="Q2107" t="s">
        <v>8323</v>
      </c>
      <c r="R2107" t="s">
        <v>8327</v>
      </c>
      <c r="S2107" s="12">
        <f t="shared" si="130"/>
        <v>41951.788807870369</v>
      </c>
      <c r="T2107" s="14">
        <v>41951</v>
      </c>
      <c r="U2107" s="12">
        <f t="shared" si="131"/>
        <v>41963.833333333336</v>
      </c>
    </row>
    <row r="2108" spans="1:21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>
        <f t="shared" si="129"/>
        <v>53.522727272727273</v>
      </c>
      <c r="Q2108" t="s">
        <v>8323</v>
      </c>
      <c r="R2108" t="s">
        <v>8327</v>
      </c>
      <c r="S2108" s="12">
        <f t="shared" si="130"/>
        <v>41270.21497685185</v>
      </c>
      <c r="T2108" s="14">
        <v>41270</v>
      </c>
      <c r="U2108" s="12">
        <f t="shared" si="131"/>
        <v>41299.881643518514</v>
      </c>
    </row>
    <row r="2109" spans="1:21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>
        <f t="shared" si="129"/>
        <v>37.149310344827583</v>
      </c>
      <c r="Q2109" t="s">
        <v>8323</v>
      </c>
      <c r="R2109" t="s">
        <v>8327</v>
      </c>
      <c r="S2109" s="12">
        <f t="shared" si="130"/>
        <v>41934.71056712963</v>
      </c>
      <c r="T2109" s="14">
        <v>41934</v>
      </c>
      <c r="U2109" s="12">
        <f t="shared" si="131"/>
        <v>41955.418900462959</v>
      </c>
    </row>
    <row r="2110" spans="1:21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>
        <f t="shared" si="129"/>
        <v>89.895287958115176</v>
      </c>
      <c r="Q2110" t="s">
        <v>8323</v>
      </c>
      <c r="R2110" t="s">
        <v>8327</v>
      </c>
      <c r="S2110" s="12">
        <f t="shared" si="130"/>
        <v>41135.175694444442</v>
      </c>
      <c r="T2110" s="14">
        <v>41135</v>
      </c>
      <c r="U2110" s="12">
        <f t="shared" si="131"/>
        <v>41161.829861111109</v>
      </c>
    </row>
    <row r="2111" spans="1:21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>
        <f t="shared" si="129"/>
        <v>106.52500000000001</v>
      </c>
      <c r="Q2111" t="s">
        <v>8323</v>
      </c>
      <c r="R2111" t="s">
        <v>8327</v>
      </c>
      <c r="S2111" s="12">
        <f t="shared" si="130"/>
        <v>42160.708530092597</v>
      </c>
      <c r="T2111" s="14">
        <v>42160</v>
      </c>
      <c r="U2111" s="12">
        <f t="shared" si="131"/>
        <v>42190.375196759262</v>
      </c>
    </row>
    <row r="2112" spans="1:21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>
        <f t="shared" si="129"/>
        <v>52.815789473684212</v>
      </c>
      <c r="Q2112" t="s">
        <v>8323</v>
      </c>
      <c r="R2112" t="s">
        <v>8327</v>
      </c>
      <c r="S2112" s="12">
        <f t="shared" si="130"/>
        <v>41759.670937499999</v>
      </c>
      <c r="T2112" s="14">
        <v>41759</v>
      </c>
      <c r="U2112" s="12">
        <f t="shared" si="131"/>
        <v>41786.874305555553</v>
      </c>
    </row>
    <row r="2113" spans="1:21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>
        <f t="shared" si="129"/>
        <v>54.615384615384613</v>
      </c>
      <c r="Q2113" t="s">
        <v>8323</v>
      </c>
      <c r="R2113" t="s">
        <v>8327</v>
      </c>
      <c r="S2113" s="12">
        <f t="shared" si="130"/>
        <v>40703.197048611109</v>
      </c>
      <c r="T2113" s="14">
        <v>40703</v>
      </c>
      <c r="U2113" s="12">
        <f t="shared" si="131"/>
        <v>40769.708333333328</v>
      </c>
    </row>
    <row r="2114" spans="1:21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>
        <f t="shared" si="129"/>
        <v>27.272727272727273</v>
      </c>
      <c r="Q2114" t="s">
        <v>8323</v>
      </c>
      <c r="R2114" t="s">
        <v>8327</v>
      </c>
      <c r="S2114" s="12">
        <f t="shared" si="130"/>
        <v>41365.928159722222</v>
      </c>
      <c r="T2114" s="14">
        <v>41365</v>
      </c>
      <c r="U2114" s="12">
        <f t="shared" si="131"/>
        <v>41379.594826388886</v>
      </c>
    </row>
    <row r="2115" spans="1:21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>
        <f t="shared" ref="P2115:P2178" si="133">IF(L2115,E2115/L2115,0)</f>
        <v>68.598130841121488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4">
        <v>41870</v>
      </c>
      <c r="U2115" s="12">
        <f t="shared" ref="U2115:U2178" si="135">(((I2115/60)/60)/24)+DATE(1970,1,1)+(-8/24)</f>
        <v>41905.532129629624</v>
      </c>
    </row>
    <row r="2116" spans="1:21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>
        <f t="shared" si="133"/>
        <v>35.612244897959187</v>
      </c>
      <c r="Q2116" t="s">
        <v>8323</v>
      </c>
      <c r="R2116" t="s">
        <v>8327</v>
      </c>
      <c r="S2116" s="12">
        <f t="shared" si="134"/>
        <v>40458.815625000003</v>
      </c>
      <c r="T2116" s="14">
        <v>40458</v>
      </c>
      <c r="U2116" s="12">
        <f t="shared" si="135"/>
        <v>40520.874305555553</v>
      </c>
    </row>
    <row r="2117" spans="1:21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>
        <f t="shared" si="133"/>
        <v>94.027777777777771</v>
      </c>
      <c r="Q2117" t="s">
        <v>8323</v>
      </c>
      <c r="R2117" t="s">
        <v>8327</v>
      </c>
      <c r="S2117" s="12">
        <f t="shared" si="134"/>
        <v>40564.081030092595</v>
      </c>
      <c r="T2117" s="14">
        <v>40564</v>
      </c>
      <c r="U2117" s="12">
        <f t="shared" si="135"/>
        <v>40593.747696759259</v>
      </c>
    </row>
    <row r="2118" spans="1:21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>
        <f t="shared" si="133"/>
        <v>526.45652173913038</v>
      </c>
      <c r="Q2118" t="s">
        <v>8323</v>
      </c>
      <c r="R2118" t="s">
        <v>8327</v>
      </c>
      <c r="S2118" s="12">
        <f t="shared" si="134"/>
        <v>41136.777812500004</v>
      </c>
      <c r="T2118" s="14">
        <v>41136</v>
      </c>
      <c r="U2118" s="12">
        <f t="shared" si="135"/>
        <v>41184.444479166668</v>
      </c>
    </row>
    <row r="2119" spans="1:21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>
        <f t="shared" si="133"/>
        <v>50.657142857142858</v>
      </c>
      <c r="Q2119" t="s">
        <v>8323</v>
      </c>
      <c r="R2119" t="s">
        <v>8327</v>
      </c>
      <c r="S2119" s="12">
        <f t="shared" si="134"/>
        <v>42290.059594907405</v>
      </c>
      <c r="T2119" s="14">
        <v>42290</v>
      </c>
      <c r="U2119" s="12">
        <f t="shared" si="135"/>
        <v>42303.874305555553</v>
      </c>
    </row>
    <row r="2120" spans="1:21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>
        <f t="shared" si="133"/>
        <v>79.182941176470578</v>
      </c>
      <c r="Q2120" t="s">
        <v>8323</v>
      </c>
      <c r="R2120" t="s">
        <v>8327</v>
      </c>
      <c r="S2120" s="12">
        <f t="shared" si="134"/>
        <v>40718.839537037034</v>
      </c>
      <c r="T2120" s="14">
        <v>40718</v>
      </c>
      <c r="U2120" s="12">
        <f t="shared" si="135"/>
        <v>40748.506203703699</v>
      </c>
    </row>
    <row r="2121" spans="1:21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>
        <f t="shared" si="133"/>
        <v>91.590909090909093</v>
      </c>
      <c r="Q2121" t="s">
        <v>8323</v>
      </c>
      <c r="R2121" t="s">
        <v>8327</v>
      </c>
      <c r="S2121" s="12">
        <f t="shared" si="134"/>
        <v>41107.130150462966</v>
      </c>
      <c r="T2121" s="14">
        <v>41107</v>
      </c>
      <c r="U2121" s="12">
        <f t="shared" si="135"/>
        <v>41136.796817129631</v>
      </c>
    </row>
    <row r="2122" spans="1:21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>
        <f t="shared" si="133"/>
        <v>116.96275362318841</v>
      </c>
      <c r="Q2122" t="s">
        <v>8323</v>
      </c>
      <c r="R2122" t="s">
        <v>8327</v>
      </c>
      <c r="S2122" s="12">
        <f t="shared" si="134"/>
        <v>41591.964537037034</v>
      </c>
      <c r="T2122" s="14">
        <v>41591</v>
      </c>
      <c r="U2122" s="12">
        <f t="shared" si="135"/>
        <v>41640.631203703699</v>
      </c>
    </row>
    <row r="2123" spans="1:21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4">
        <v>42716</v>
      </c>
      <c r="U2123" s="12">
        <f t="shared" si="135"/>
        <v>42746.409120370365</v>
      </c>
    </row>
    <row r="2124" spans="1:21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>
        <f t="shared" si="133"/>
        <v>103.33333333333333</v>
      </c>
      <c r="Q2124" t="s">
        <v>8331</v>
      </c>
      <c r="R2124" t="s">
        <v>8332</v>
      </c>
      <c r="S2124" s="12">
        <f t="shared" si="134"/>
        <v>42712.300567129627</v>
      </c>
      <c r="T2124" s="14">
        <v>42712</v>
      </c>
      <c r="U2124" s="12">
        <f t="shared" si="135"/>
        <v>42741.967233796291</v>
      </c>
    </row>
    <row r="2125" spans="1:21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4">
        <v>40198</v>
      </c>
      <c r="U2125" s="12">
        <f t="shared" si="135"/>
        <v>40251.957638888889</v>
      </c>
    </row>
    <row r="2126" spans="1:21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4">
        <v>40464</v>
      </c>
      <c r="U2126" s="12">
        <f t="shared" si="135"/>
        <v>40511.875</v>
      </c>
    </row>
    <row r="2127" spans="1:21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>
        <f t="shared" si="133"/>
        <v>31.555555555555557</v>
      </c>
      <c r="Q2127" t="s">
        <v>8331</v>
      </c>
      <c r="R2127" t="s">
        <v>8332</v>
      </c>
      <c r="S2127" s="12">
        <f t="shared" si="134"/>
        <v>42191.023530092592</v>
      </c>
      <c r="T2127" s="14">
        <v>42191</v>
      </c>
      <c r="U2127" s="12">
        <f t="shared" si="135"/>
        <v>42220.690196759257</v>
      </c>
    </row>
    <row r="2128" spans="1:21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4">
        <v>41951</v>
      </c>
      <c r="U2128" s="12">
        <f t="shared" si="135"/>
        <v>41981.63989583333</v>
      </c>
    </row>
    <row r="2129" spans="1:2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>
        <f t="shared" si="133"/>
        <v>34.220338983050844</v>
      </c>
      <c r="Q2129" t="s">
        <v>8331</v>
      </c>
      <c r="R2129" t="s">
        <v>8332</v>
      </c>
      <c r="S2129" s="12">
        <f t="shared" si="134"/>
        <v>42045.50535879629</v>
      </c>
      <c r="T2129" s="14">
        <v>42045</v>
      </c>
      <c r="U2129" s="12">
        <f t="shared" si="135"/>
        <v>42075.130358796298</v>
      </c>
    </row>
    <row r="2130" spans="1:21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4">
        <v>41843</v>
      </c>
      <c r="U2130" s="12">
        <f t="shared" si="135"/>
        <v>41903.439456018517</v>
      </c>
    </row>
    <row r="2131" spans="1:21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>
        <f t="shared" si="133"/>
        <v>19.666666666666668</v>
      </c>
      <c r="Q2131" t="s">
        <v>8331</v>
      </c>
      <c r="R2131" t="s">
        <v>8332</v>
      </c>
      <c r="S2131" s="12">
        <f t="shared" si="134"/>
        <v>42409.024305555555</v>
      </c>
      <c r="T2131" s="14">
        <v>42409</v>
      </c>
      <c r="U2131" s="12">
        <f t="shared" si="135"/>
        <v>42438.690972222219</v>
      </c>
    </row>
    <row r="2132" spans="1:21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4">
        <v>41832</v>
      </c>
      <c r="U2132" s="12">
        <f t="shared" si="135"/>
        <v>41866.75304398148</v>
      </c>
    </row>
    <row r="2133" spans="1:21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>
        <f t="shared" si="133"/>
        <v>8.3333333333333339</v>
      </c>
      <c r="Q2133" t="s">
        <v>8331</v>
      </c>
      <c r="R2133" t="s">
        <v>8332</v>
      </c>
      <c r="S2133" s="12">
        <f t="shared" si="134"/>
        <v>42167.207071759258</v>
      </c>
      <c r="T2133" s="14">
        <v>42167</v>
      </c>
      <c r="U2133" s="12">
        <f t="shared" si="135"/>
        <v>42196.873738425922</v>
      </c>
    </row>
    <row r="2134" spans="1:21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>
        <f t="shared" si="133"/>
        <v>21.34333333333333</v>
      </c>
      <c r="Q2134" t="s">
        <v>8331</v>
      </c>
      <c r="R2134" t="s">
        <v>8332</v>
      </c>
      <c r="S2134" s="12">
        <f t="shared" si="134"/>
        <v>41643.487175925926</v>
      </c>
      <c r="T2134" s="14">
        <v>41643</v>
      </c>
      <c r="U2134" s="12">
        <f t="shared" si="135"/>
        <v>41673.15384259259</v>
      </c>
    </row>
    <row r="2135" spans="1:21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>
        <f t="shared" si="133"/>
        <v>5.333333333333333</v>
      </c>
      <c r="Q2135" t="s">
        <v>8331</v>
      </c>
      <c r="R2135" t="s">
        <v>8332</v>
      </c>
      <c r="S2135" s="12">
        <f t="shared" si="134"/>
        <v>40619.097210648149</v>
      </c>
      <c r="T2135" s="14">
        <v>40619</v>
      </c>
      <c r="U2135" s="12">
        <f t="shared" si="135"/>
        <v>40656.957638888889</v>
      </c>
    </row>
    <row r="2136" spans="1:21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>
        <f t="shared" si="133"/>
        <v>34.666666666666664</v>
      </c>
      <c r="Q2136" t="s">
        <v>8331</v>
      </c>
      <c r="R2136" t="s">
        <v>8332</v>
      </c>
      <c r="S2136" s="12">
        <f t="shared" si="134"/>
        <v>41361.886469907404</v>
      </c>
      <c r="T2136" s="14">
        <v>41361</v>
      </c>
      <c r="U2136" s="12">
        <f t="shared" si="135"/>
        <v>41391.553136574068</v>
      </c>
    </row>
    <row r="2137" spans="1:21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>
        <f t="shared" si="133"/>
        <v>21.727272727272727</v>
      </c>
      <c r="Q2137" t="s">
        <v>8331</v>
      </c>
      <c r="R2137" t="s">
        <v>8332</v>
      </c>
      <c r="S2137" s="12">
        <f t="shared" si="134"/>
        <v>41156.963344907403</v>
      </c>
      <c r="T2137" s="14">
        <v>41156</v>
      </c>
      <c r="U2137" s="12">
        <f t="shared" si="135"/>
        <v>41186.630011574067</v>
      </c>
    </row>
    <row r="2138" spans="1:21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>
        <f t="shared" si="133"/>
        <v>11.922499999999999</v>
      </c>
      <c r="Q2138" t="s">
        <v>8331</v>
      </c>
      <c r="R2138" t="s">
        <v>8332</v>
      </c>
      <c r="S2138" s="12">
        <f t="shared" si="134"/>
        <v>41536.509097222224</v>
      </c>
      <c r="T2138" s="14">
        <v>41536</v>
      </c>
      <c r="U2138" s="12">
        <f t="shared" si="135"/>
        <v>41566.175763888888</v>
      </c>
    </row>
    <row r="2139" spans="1:21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>
        <f t="shared" si="133"/>
        <v>26.59737827715356</v>
      </c>
      <c r="Q2139" t="s">
        <v>8331</v>
      </c>
      <c r="R2139" t="s">
        <v>8332</v>
      </c>
      <c r="S2139" s="12">
        <f t="shared" si="134"/>
        <v>41948.771168981482</v>
      </c>
      <c r="T2139" s="14">
        <v>41948</v>
      </c>
      <c r="U2139" s="12">
        <f t="shared" si="135"/>
        <v>41978.437835648147</v>
      </c>
    </row>
    <row r="2140" spans="1:21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>
        <f t="shared" si="133"/>
        <v>10.666666666666666</v>
      </c>
      <c r="Q2140" t="s">
        <v>8331</v>
      </c>
      <c r="R2140" t="s">
        <v>8332</v>
      </c>
      <c r="S2140" s="12">
        <f t="shared" si="134"/>
        <v>41557.013182870374</v>
      </c>
      <c r="T2140" s="14">
        <v>41557</v>
      </c>
      <c r="U2140" s="12">
        <f t="shared" si="135"/>
        <v>41586.721516203703</v>
      </c>
    </row>
    <row r="2141" spans="1:21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>
        <f t="shared" si="133"/>
        <v>29.035714285714285</v>
      </c>
      <c r="Q2141" t="s">
        <v>8331</v>
      </c>
      <c r="R2141" t="s">
        <v>8332</v>
      </c>
      <c r="S2141" s="12">
        <f t="shared" si="134"/>
        <v>42647.750092592592</v>
      </c>
      <c r="T2141" s="14">
        <v>42647</v>
      </c>
      <c r="U2141" s="12">
        <f t="shared" si="135"/>
        <v>42677.416759259257</v>
      </c>
    </row>
    <row r="2142" spans="1:21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>
        <f t="shared" si="133"/>
        <v>50.909090909090907</v>
      </c>
      <c r="Q2142" t="s">
        <v>8331</v>
      </c>
      <c r="R2142" t="s">
        <v>8332</v>
      </c>
      <c r="S2142" s="12">
        <f t="shared" si="134"/>
        <v>41255.833611111113</v>
      </c>
      <c r="T2142" s="14">
        <v>41255</v>
      </c>
      <c r="U2142" s="12">
        <f t="shared" si="135"/>
        <v>41285.500277777777</v>
      </c>
    </row>
    <row r="2143" spans="1:21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2">
        <f t="shared" si="134"/>
        <v>41927.235636574071</v>
      </c>
      <c r="T2143" s="14">
        <v>41927</v>
      </c>
      <c r="U2143" s="12">
        <f t="shared" si="135"/>
        <v>41956.943969907406</v>
      </c>
    </row>
    <row r="2144" spans="1:21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>
        <f t="shared" si="133"/>
        <v>50.083333333333336</v>
      </c>
      <c r="Q2144" t="s">
        <v>8331</v>
      </c>
      <c r="R2144" t="s">
        <v>8332</v>
      </c>
      <c r="S2144" s="12">
        <f t="shared" si="134"/>
        <v>42340.701504629629</v>
      </c>
      <c r="T2144" s="14">
        <v>42340</v>
      </c>
      <c r="U2144" s="12">
        <f t="shared" si="135"/>
        <v>42368.368171296293</v>
      </c>
    </row>
    <row r="2145" spans="1:21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4">
        <v>40332</v>
      </c>
      <c r="U2145" s="12">
        <f t="shared" si="135"/>
        <v>40380.458333333328</v>
      </c>
    </row>
    <row r="2146" spans="1:21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>
        <f t="shared" si="133"/>
        <v>25.291666666666668</v>
      </c>
      <c r="Q2146" t="s">
        <v>8331</v>
      </c>
      <c r="R2146" t="s">
        <v>8332</v>
      </c>
      <c r="S2146" s="12">
        <f t="shared" si="134"/>
        <v>41499.546759259261</v>
      </c>
      <c r="T2146" s="14">
        <v>41499</v>
      </c>
      <c r="U2146" s="12">
        <f t="shared" si="135"/>
        <v>41531.213425925926</v>
      </c>
    </row>
    <row r="2147" spans="1:21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>
        <f t="shared" si="133"/>
        <v>51.292134831460672</v>
      </c>
      <c r="Q2147" t="s">
        <v>8331</v>
      </c>
      <c r="R2147" t="s">
        <v>8332</v>
      </c>
      <c r="S2147" s="12">
        <f t="shared" si="134"/>
        <v>41575.237430555557</v>
      </c>
      <c r="T2147" s="14">
        <v>41575</v>
      </c>
      <c r="U2147" s="12">
        <f t="shared" si="135"/>
        <v>41604.945763888885</v>
      </c>
    </row>
    <row r="2148" spans="1:21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4">
        <v>42397</v>
      </c>
      <c r="U2148" s="12">
        <f t="shared" si="135"/>
        <v>42411.346180555549</v>
      </c>
    </row>
    <row r="2149" spans="1:2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>
        <f t="shared" si="133"/>
        <v>49.381818181818183</v>
      </c>
      <c r="Q2149" t="s">
        <v>8331</v>
      </c>
      <c r="R2149" t="s">
        <v>8332</v>
      </c>
      <c r="S2149" s="12">
        <f t="shared" si="134"/>
        <v>41927.295694444445</v>
      </c>
      <c r="T2149" s="14">
        <v>41927</v>
      </c>
      <c r="U2149" s="12">
        <f t="shared" si="135"/>
        <v>41959.004027777781</v>
      </c>
    </row>
    <row r="2150" spans="1:21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4">
        <v>42066</v>
      </c>
      <c r="U2150" s="12">
        <f t="shared" si="135"/>
        <v>42096.358587962961</v>
      </c>
    </row>
    <row r="2151" spans="1:21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2">
        <f t="shared" si="134"/>
        <v>40355.024953703702</v>
      </c>
      <c r="T2151" s="14">
        <v>40355</v>
      </c>
      <c r="U2151" s="12">
        <f t="shared" si="135"/>
        <v>40389.666666666664</v>
      </c>
    </row>
    <row r="2152" spans="1:2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4">
        <v>42534</v>
      </c>
      <c r="U2152" s="12">
        <f t="shared" si="135"/>
        <v>42563.951377314814</v>
      </c>
    </row>
    <row r="2153" spans="1:21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>
        <f t="shared" si="133"/>
        <v>19.666666666666668</v>
      </c>
      <c r="Q2153" t="s">
        <v>8331</v>
      </c>
      <c r="R2153" t="s">
        <v>8332</v>
      </c>
      <c r="S2153" s="12">
        <f t="shared" si="134"/>
        <v>42520.847384259265</v>
      </c>
      <c r="T2153" s="14">
        <v>42520</v>
      </c>
      <c r="U2153" s="12">
        <f t="shared" si="135"/>
        <v>42550.514050925929</v>
      </c>
    </row>
    <row r="2154" spans="1:21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4">
        <v>41683</v>
      </c>
      <c r="U2154" s="12">
        <f t="shared" si="135"/>
        <v>41713.457280092589</v>
      </c>
    </row>
    <row r="2155" spans="1:21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4">
        <v>41974</v>
      </c>
      <c r="U2155" s="12">
        <f t="shared" si="135"/>
        <v>42013.999305555553</v>
      </c>
    </row>
    <row r="2156" spans="1:21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4">
        <v>41647</v>
      </c>
      <c r="U2156" s="12">
        <f t="shared" si="135"/>
        <v>41667.29892361111</v>
      </c>
    </row>
    <row r="2157" spans="1:21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4">
        <v>42430</v>
      </c>
      <c r="U2157" s="12">
        <f t="shared" si="135"/>
        <v>42460.372511574074</v>
      </c>
    </row>
    <row r="2158" spans="1:21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>
        <f t="shared" si="133"/>
        <v>17.987951807228917</v>
      </c>
      <c r="Q2158" t="s">
        <v>8331</v>
      </c>
      <c r="R2158" t="s">
        <v>8332</v>
      </c>
      <c r="S2158" s="12">
        <f t="shared" si="134"/>
        <v>41488.85423611111</v>
      </c>
      <c r="T2158" s="14">
        <v>41488</v>
      </c>
      <c r="U2158" s="12">
        <f t="shared" si="135"/>
        <v>41533.520902777775</v>
      </c>
    </row>
    <row r="2159" spans="1:21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>
        <f t="shared" si="133"/>
        <v>370.94736842105266</v>
      </c>
      <c r="Q2159" t="s">
        <v>8331</v>
      </c>
      <c r="R2159" t="s">
        <v>8332</v>
      </c>
      <c r="S2159" s="12">
        <f t="shared" si="134"/>
        <v>42694.98128472222</v>
      </c>
      <c r="T2159" s="14">
        <v>42694</v>
      </c>
      <c r="U2159" s="12">
        <f t="shared" si="135"/>
        <v>42726.999305555553</v>
      </c>
    </row>
    <row r="2160" spans="1:21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>
        <f t="shared" si="133"/>
        <v>63.569485530546629</v>
      </c>
      <c r="Q2160" t="s">
        <v>8331</v>
      </c>
      <c r="R2160" t="s">
        <v>8332</v>
      </c>
      <c r="S2160" s="12">
        <f t="shared" si="134"/>
        <v>41264.853865740741</v>
      </c>
      <c r="T2160" s="14">
        <v>41264</v>
      </c>
      <c r="U2160" s="12">
        <f t="shared" si="135"/>
        <v>41309.520532407405</v>
      </c>
    </row>
    <row r="2161" spans="1:21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4">
        <v>40710</v>
      </c>
      <c r="U2161" s="12">
        <f t="shared" si="135"/>
        <v>40740.397847222215</v>
      </c>
    </row>
    <row r="2162" spans="1:21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>
        <f t="shared" si="133"/>
        <v>5.3125</v>
      </c>
      <c r="Q2162" t="s">
        <v>8331</v>
      </c>
      <c r="R2162" t="s">
        <v>8332</v>
      </c>
      <c r="S2162" s="12">
        <f t="shared" si="134"/>
        <v>41018.711863425924</v>
      </c>
      <c r="T2162" s="14">
        <v>41018</v>
      </c>
      <c r="U2162" s="12">
        <f t="shared" si="135"/>
        <v>41048.378530092588</v>
      </c>
    </row>
    <row r="2163" spans="1:21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>
        <f t="shared" si="133"/>
        <v>35.615384615384613</v>
      </c>
      <c r="Q2163" t="s">
        <v>8323</v>
      </c>
      <c r="R2163" t="s">
        <v>8324</v>
      </c>
      <c r="S2163" s="12">
        <f t="shared" si="134"/>
        <v>42240.852534722217</v>
      </c>
      <c r="T2163" s="14">
        <v>42240</v>
      </c>
      <c r="U2163" s="12">
        <f t="shared" si="135"/>
        <v>42270.519201388881</v>
      </c>
    </row>
    <row r="2164" spans="1:21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>
        <f t="shared" si="133"/>
        <v>87.103448275862064</v>
      </c>
      <c r="Q2164" t="s">
        <v>8323</v>
      </c>
      <c r="R2164" t="s">
        <v>8324</v>
      </c>
      <c r="S2164" s="12">
        <f t="shared" si="134"/>
        <v>41813.766099537039</v>
      </c>
      <c r="T2164" s="14">
        <v>41813</v>
      </c>
      <c r="U2164" s="12">
        <f t="shared" si="135"/>
        <v>41844.432766203703</v>
      </c>
    </row>
    <row r="2165" spans="1:21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>
        <f t="shared" si="133"/>
        <v>75.11363636363636</v>
      </c>
      <c r="Q2165" t="s">
        <v>8323</v>
      </c>
      <c r="R2165" t="s">
        <v>8324</v>
      </c>
      <c r="S2165" s="12">
        <f t="shared" si="134"/>
        <v>42111.899537037039</v>
      </c>
      <c r="T2165" s="14">
        <v>42111</v>
      </c>
      <c r="U2165" s="12">
        <f t="shared" si="135"/>
        <v>42162.826388888883</v>
      </c>
    </row>
    <row r="2166" spans="1:21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>
        <f t="shared" si="133"/>
        <v>68.01204819277109</v>
      </c>
      <c r="Q2166" t="s">
        <v>8323</v>
      </c>
      <c r="R2166" t="s">
        <v>8324</v>
      </c>
      <c r="S2166" s="12">
        <f t="shared" si="134"/>
        <v>42515.71775462963</v>
      </c>
      <c r="T2166" s="14">
        <v>42515</v>
      </c>
      <c r="U2166" s="12">
        <f t="shared" si="135"/>
        <v>42545.832638888889</v>
      </c>
    </row>
    <row r="2167" spans="1:21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>
        <f t="shared" si="133"/>
        <v>29.623931623931625</v>
      </c>
      <c r="Q2167" t="s">
        <v>8323</v>
      </c>
      <c r="R2167" t="s">
        <v>8324</v>
      </c>
      <c r="S2167" s="12">
        <f t="shared" si="134"/>
        <v>42438.667071759264</v>
      </c>
      <c r="T2167" s="14">
        <v>42438</v>
      </c>
      <c r="U2167" s="12">
        <f t="shared" si="135"/>
        <v>42468.292071759257</v>
      </c>
    </row>
    <row r="2168" spans="1:21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>
        <f t="shared" si="133"/>
        <v>91.625</v>
      </c>
      <c r="Q2168" t="s">
        <v>8323</v>
      </c>
      <c r="R2168" t="s">
        <v>8324</v>
      </c>
      <c r="S2168" s="12">
        <f t="shared" si="134"/>
        <v>41933.838171296295</v>
      </c>
      <c r="T2168" s="14">
        <v>41933</v>
      </c>
      <c r="U2168" s="12">
        <f t="shared" si="135"/>
        <v>41978.546504629623</v>
      </c>
    </row>
    <row r="2169" spans="1:21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4">
        <v>41153</v>
      </c>
      <c r="U2169" s="12">
        <f t="shared" si="135"/>
        <v>41166.733067129629</v>
      </c>
    </row>
    <row r="2170" spans="1:21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>
        <f t="shared" si="133"/>
        <v>64.366735294117646</v>
      </c>
      <c r="Q2170" t="s">
        <v>8323</v>
      </c>
      <c r="R2170" t="s">
        <v>8324</v>
      </c>
      <c r="S2170" s="12">
        <f t="shared" si="134"/>
        <v>42745.600243055553</v>
      </c>
      <c r="T2170" s="14">
        <v>42745</v>
      </c>
      <c r="U2170" s="12">
        <f t="shared" si="135"/>
        <v>42775.874999999993</v>
      </c>
    </row>
    <row r="2171" spans="1:21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>
        <f t="shared" si="133"/>
        <v>21.857142857142858</v>
      </c>
      <c r="Q2171" t="s">
        <v>8323</v>
      </c>
      <c r="R2171" t="s">
        <v>8324</v>
      </c>
      <c r="S2171" s="12">
        <f t="shared" si="134"/>
        <v>42793.700821759259</v>
      </c>
      <c r="T2171" s="14">
        <v>42793</v>
      </c>
      <c r="U2171" s="12">
        <f t="shared" si="135"/>
        <v>42796.367488425924</v>
      </c>
    </row>
    <row r="2172" spans="1:21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>
        <f t="shared" si="133"/>
        <v>33.315789473684212</v>
      </c>
      <c r="Q2172" t="s">
        <v>8323</v>
      </c>
      <c r="R2172" t="s">
        <v>8324</v>
      </c>
      <c r="S2172" s="12">
        <f t="shared" si="134"/>
        <v>42198.750254629631</v>
      </c>
      <c r="T2172" s="14">
        <v>42198</v>
      </c>
      <c r="U2172" s="12">
        <f t="shared" si="135"/>
        <v>42238.416921296295</v>
      </c>
    </row>
    <row r="2173" spans="1:21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>
        <f t="shared" si="133"/>
        <v>90.276595744680847</v>
      </c>
      <c r="Q2173" t="s">
        <v>8323</v>
      </c>
      <c r="R2173" t="s">
        <v>8324</v>
      </c>
      <c r="S2173" s="12">
        <f t="shared" si="134"/>
        <v>42141.95711805555</v>
      </c>
      <c r="T2173" s="14">
        <v>42141</v>
      </c>
      <c r="U2173" s="12">
        <f t="shared" si="135"/>
        <v>42176.874999999993</v>
      </c>
    </row>
    <row r="2174" spans="1:21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>
        <f t="shared" si="133"/>
        <v>76.92307692307692</v>
      </c>
      <c r="Q2174" t="s">
        <v>8323</v>
      </c>
      <c r="R2174" t="s">
        <v>8324</v>
      </c>
      <c r="S2174" s="12">
        <f t="shared" si="134"/>
        <v>42082.580092592587</v>
      </c>
      <c r="T2174" s="14">
        <v>42082</v>
      </c>
      <c r="U2174" s="12">
        <f t="shared" si="135"/>
        <v>42112.246759259251</v>
      </c>
    </row>
    <row r="2175" spans="1:21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>
        <f t="shared" si="133"/>
        <v>59.233333333333334</v>
      </c>
      <c r="Q2175" t="s">
        <v>8323</v>
      </c>
      <c r="R2175" t="s">
        <v>8324</v>
      </c>
      <c r="S2175" s="12">
        <f t="shared" si="134"/>
        <v>41495.692627314813</v>
      </c>
      <c r="T2175" s="14">
        <v>41495</v>
      </c>
      <c r="U2175" s="12">
        <f t="shared" si="135"/>
        <v>41526.832638888889</v>
      </c>
    </row>
    <row r="2176" spans="1:21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>
        <f t="shared" si="133"/>
        <v>65.38095238095238</v>
      </c>
      <c r="Q2176" t="s">
        <v>8323</v>
      </c>
      <c r="R2176" t="s">
        <v>8324</v>
      </c>
      <c r="S2176" s="12">
        <f t="shared" si="134"/>
        <v>42465.542905092589</v>
      </c>
      <c r="T2176" s="14">
        <v>42465</v>
      </c>
      <c r="U2176" s="12">
        <f t="shared" si="135"/>
        <v>42495.209571759253</v>
      </c>
    </row>
    <row r="2177" spans="1:21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>
        <f t="shared" si="133"/>
        <v>67.307692307692307</v>
      </c>
      <c r="Q2177" t="s">
        <v>8323</v>
      </c>
      <c r="R2177" t="s">
        <v>8324</v>
      </c>
      <c r="S2177" s="12">
        <f t="shared" si="134"/>
        <v>42565.009097222224</v>
      </c>
      <c r="T2177" s="14">
        <v>42565</v>
      </c>
      <c r="U2177" s="12">
        <f t="shared" si="135"/>
        <v>42571.675763888888</v>
      </c>
    </row>
    <row r="2178" spans="1:21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>
        <f t="shared" si="133"/>
        <v>88.74647887323944</v>
      </c>
      <c r="Q2178" t="s">
        <v>8323</v>
      </c>
      <c r="R2178" t="s">
        <v>8324</v>
      </c>
      <c r="S2178" s="12">
        <f t="shared" si="134"/>
        <v>42096.633206018523</v>
      </c>
      <c r="T2178" s="14">
        <v>42096</v>
      </c>
      <c r="U2178" s="12">
        <f t="shared" si="135"/>
        <v>42126.299872685187</v>
      </c>
    </row>
    <row r="2179" spans="1:21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>
        <f t="shared" ref="P2179:P2242" si="137">IF(L2179,E2179/L2179,0)</f>
        <v>65.868421052631575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4">
        <v>42502</v>
      </c>
      <c r="U2179" s="12">
        <f t="shared" ref="U2179:U2242" si="139">(((I2179/60)/60)/24)+DATE(1970,1,1)+(-8/24)</f>
        <v>42526.917442129627</v>
      </c>
    </row>
    <row r="2180" spans="1:21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>
        <f t="shared" si="137"/>
        <v>40.349243306169967</v>
      </c>
      <c r="Q2180" t="s">
        <v>8323</v>
      </c>
      <c r="R2180" t="s">
        <v>8324</v>
      </c>
      <c r="S2180" s="12">
        <f t="shared" si="138"/>
        <v>42723.63653935185</v>
      </c>
      <c r="T2180" s="14">
        <v>42723</v>
      </c>
      <c r="U2180" s="12">
        <f t="shared" si="139"/>
        <v>42753.303206018514</v>
      </c>
    </row>
    <row r="2181" spans="1:21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>
        <f t="shared" si="137"/>
        <v>76.857142857142861</v>
      </c>
      <c r="Q2181" t="s">
        <v>8323</v>
      </c>
      <c r="R2181" t="s">
        <v>8324</v>
      </c>
      <c r="S2181" s="12">
        <f t="shared" si="138"/>
        <v>42075.171203703707</v>
      </c>
      <c r="T2181" s="14">
        <v>42075</v>
      </c>
      <c r="U2181" s="12">
        <f t="shared" si="139"/>
        <v>42104.837870370371</v>
      </c>
    </row>
    <row r="2182" spans="1:21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>
        <f t="shared" si="137"/>
        <v>68.707820512820518</v>
      </c>
      <c r="Q2182" t="s">
        <v>8323</v>
      </c>
      <c r="R2182" t="s">
        <v>8324</v>
      </c>
      <c r="S2182" s="12">
        <f t="shared" si="138"/>
        <v>42279.669768518521</v>
      </c>
      <c r="T2182" s="14">
        <v>42279</v>
      </c>
      <c r="U2182" s="12">
        <f t="shared" si="139"/>
        <v>42321.378101851849</v>
      </c>
    </row>
    <row r="2183" spans="1:21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>
        <f t="shared" si="137"/>
        <v>57.773584905660378</v>
      </c>
      <c r="Q2183" t="s">
        <v>8331</v>
      </c>
      <c r="R2183" t="s">
        <v>8349</v>
      </c>
      <c r="S2183" s="12">
        <f t="shared" si="138"/>
        <v>42773.005243055552</v>
      </c>
      <c r="T2183" s="14">
        <v>42773</v>
      </c>
      <c r="U2183" s="12">
        <f t="shared" si="139"/>
        <v>42786.671909722216</v>
      </c>
    </row>
    <row r="2184" spans="1:21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>
        <f t="shared" si="137"/>
        <v>44.171348314606739</v>
      </c>
      <c r="Q2184" t="s">
        <v>8331</v>
      </c>
      <c r="R2184" t="s">
        <v>8349</v>
      </c>
      <c r="S2184" s="12">
        <f t="shared" si="138"/>
        <v>41879.900752314818</v>
      </c>
      <c r="T2184" s="14">
        <v>41879</v>
      </c>
      <c r="U2184" s="12">
        <f t="shared" si="139"/>
        <v>41914.567418981482</v>
      </c>
    </row>
    <row r="2185" spans="1:21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>
        <f t="shared" si="137"/>
        <v>31.566308243727597</v>
      </c>
      <c r="Q2185" t="s">
        <v>8331</v>
      </c>
      <c r="R2185" t="s">
        <v>8349</v>
      </c>
      <c r="S2185" s="12">
        <f t="shared" si="138"/>
        <v>42745.365474537044</v>
      </c>
      <c r="T2185" s="14">
        <v>42745</v>
      </c>
      <c r="U2185" s="12">
        <f t="shared" si="139"/>
        <v>42774.874999999993</v>
      </c>
    </row>
    <row r="2186" spans="1:21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>
        <f t="shared" si="137"/>
        <v>107.04511278195488</v>
      </c>
      <c r="Q2186" t="s">
        <v>8331</v>
      </c>
      <c r="R2186" t="s">
        <v>8349</v>
      </c>
      <c r="S2186" s="12">
        <f t="shared" si="138"/>
        <v>42380.690289351856</v>
      </c>
      <c r="T2186" s="14">
        <v>42380</v>
      </c>
      <c r="U2186" s="12">
        <f t="shared" si="139"/>
        <v>42394.333333333336</v>
      </c>
    </row>
    <row r="2187" spans="1:21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>
        <f t="shared" si="137"/>
        <v>149.03451043338683</v>
      </c>
      <c r="Q2187" t="s">
        <v>8331</v>
      </c>
      <c r="R2187" t="s">
        <v>8349</v>
      </c>
      <c r="S2187" s="12">
        <f t="shared" si="138"/>
        <v>41319.349988425929</v>
      </c>
      <c r="T2187" s="14">
        <v>41319</v>
      </c>
      <c r="U2187" s="12">
        <f t="shared" si="139"/>
        <v>41359.016655092593</v>
      </c>
    </row>
    <row r="2188" spans="1:21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>
        <f t="shared" si="137"/>
        <v>55.956632653061227</v>
      </c>
      <c r="Q2188" t="s">
        <v>8331</v>
      </c>
      <c r="R2188" t="s">
        <v>8349</v>
      </c>
      <c r="S2188" s="12">
        <f t="shared" si="138"/>
        <v>42583.615081018521</v>
      </c>
      <c r="T2188" s="14">
        <v>42583</v>
      </c>
      <c r="U2188" s="12">
        <f t="shared" si="139"/>
        <v>42619.749999999993</v>
      </c>
    </row>
    <row r="2189" spans="1:21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>
        <f t="shared" si="137"/>
        <v>56.970381807973048</v>
      </c>
      <c r="Q2189" t="s">
        <v>8331</v>
      </c>
      <c r="R2189" t="s">
        <v>8349</v>
      </c>
      <c r="S2189" s="12">
        <f t="shared" si="138"/>
        <v>42068.209097222221</v>
      </c>
      <c r="T2189" s="14">
        <v>42068</v>
      </c>
      <c r="U2189" s="12">
        <f t="shared" si="139"/>
        <v>42096.832638888889</v>
      </c>
    </row>
    <row r="2190" spans="1:21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>
        <f t="shared" si="137"/>
        <v>44.056420233463037</v>
      </c>
      <c r="Q2190" t="s">
        <v>8331</v>
      </c>
      <c r="R2190" t="s">
        <v>8349</v>
      </c>
      <c r="S2190" s="12">
        <f t="shared" si="138"/>
        <v>42633.586122685185</v>
      </c>
      <c r="T2190" s="14">
        <v>42633</v>
      </c>
      <c r="U2190" s="12">
        <f t="shared" si="139"/>
        <v>42668.374999999993</v>
      </c>
    </row>
    <row r="2191" spans="1:21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>
        <f t="shared" si="137"/>
        <v>68.625</v>
      </c>
      <c r="Q2191" t="s">
        <v>8331</v>
      </c>
      <c r="R2191" t="s">
        <v>8349</v>
      </c>
      <c r="S2191" s="12">
        <f t="shared" si="138"/>
        <v>42467.788194444445</v>
      </c>
      <c r="T2191" s="14">
        <v>42467</v>
      </c>
      <c r="U2191" s="12">
        <f t="shared" si="139"/>
        <v>42481.583333333336</v>
      </c>
    </row>
    <row r="2192" spans="1:21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>
        <f t="shared" si="137"/>
        <v>65.318435754189949</v>
      </c>
      <c r="Q2192" t="s">
        <v>8331</v>
      </c>
      <c r="R2192" t="s">
        <v>8349</v>
      </c>
      <c r="S2192" s="12">
        <f t="shared" si="138"/>
        <v>42417.625046296293</v>
      </c>
      <c r="T2192" s="14">
        <v>42417</v>
      </c>
      <c r="U2192" s="12">
        <f t="shared" si="139"/>
        <v>42451.957638888889</v>
      </c>
    </row>
    <row r="2193" spans="1:21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4">
        <v>42768</v>
      </c>
      <c r="U2193" s="12">
        <f t="shared" si="139"/>
        <v>42780.5003125</v>
      </c>
    </row>
    <row r="2194" spans="1:21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>
        <f t="shared" si="137"/>
        <v>40.070667078443485</v>
      </c>
      <c r="Q2194" t="s">
        <v>8331</v>
      </c>
      <c r="R2194" t="s">
        <v>8349</v>
      </c>
      <c r="S2194" s="12">
        <f t="shared" si="138"/>
        <v>42691.8512037037</v>
      </c>
      <c r="T2194" s="14">
        <v>42691</v>
      </c>
      <c r="U2194" s="12">
        <f t="shared" si="139"/>
        <v>42719.624999999993</v>
      </c>
    </row>
    <row r="2195" spans="1:21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>
        <f t="shared" si="137"/>
        <v>75.647714604236342</v>
      </c>
      <c r="Q2195" t="s">
        <v>8331</v>
      </c>
      <c r="R2195" t="s">
        <v>8349</v>
      </c>
      <c r="S2195" s="12">
        <f t="shared" si="138"/>
        <v>42664.405925925923</v>
      </c>
      <c r="T2195" s="14">
        <v>42664</v>
      </c>
      <c r="U2195" s="12">
        <f t="shared" si="139"/>
        <v>42694.874305555553</v>
      </c>
    </row>
    <row r="2196" spans="1:21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>
        <f t="shared" si="137"/>
        <v>61.203872437357631</v>
      </c>
      <c r="Q2196" t="s">
        <v>8331</v>
      </c>
      <c r="R2196" t="s">
        <v>8349</v>
      </c>
      <c r="S2196" s="12">
        <f t="shared" si="138"/>
        <v>42425.757986111115</v>
      </c>
      <c r="T2196" s="14">
        <v>42425</v>
      </c>
      <c r="U2196" s="12">
        <f t="shared" si="139"/>
        <v>42455.382986111108</v>
      </c>
    </row>
    <row r="2197" spans="1:21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>
        <f t="shared" si="137"/>
        <v>48.130434782608695</v>
      </c>
      <c r="Q2197" t="s">
        <v>8331</v>
      </c>
      <c r="R2197" t="s">
        <v>8349</v>
      </c>
      <c r="S2197" s="12">
        <f t="shared" si="138"/>
        <v>42197.771990740745</v>
      </c>
      <c r="T2197" s="14">
        <v>42197</v>
      </c>
      <c r="U2197" s="12">
        <f t="shared" si="139"/>
        <v>42227.438657407409</v>
      </c>
    </row>
    <row r="2198" spans="1:21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>
        <f t="shared" si="137"/>
        <v>68.106837606837601</v>
      </c>
      <c r="Q2198" t="s">
        <v>8331</v>
      </c>
      <c r="R2198" t="s">
        <v>8349</v>
      </c>
      <c r="S2198" s="12">
        <f t="shared" si="138"/>
        <v>42675.487291666665</v>
      </c>
      <c r="T2198" s="14">
        <v>42675</v>
      </c>
      <c r="U2198" s="12">
        <f t="shared" si="139"/>
        <v>42705.958333333336</v>
      </c>
    </row>
    <row r="2199" spans="1:21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>
        <f t="shared" si="137"/>
        <v>65.891300230946882</v>
      </c>
      <c r="Q2199" t="s">
        <v>8331</v>
      </c>
      <c r="R2199" t="s">
        <v>8349</v>
      </c>
      <c r="S2199" s="12">
        <f t="shared" si="138"/>
        <v>42033.584016203706</v>
      </c>
      <c r="T2199" s="14">
        <v>42033</v>
      </c>
      <c r="U2199" s="12">
        <f t="shared" si="139"/>
        <v>42063.25068287037</v>
      </c>
    </row>
    <row r="2200" spans="1:21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>
        <f t="shared" si="137"/>
        <v>81.654377880184327</v>
      </c>
      <c r="Q2200" t="s">
        <v>8331</v>
      </c>
      <c r="R2200" t="s">
        <v>8349</v>
      </c>
      <c r="S2200" s="12">
        <f t="shared" si="138"/>
        <v>42292.513888888891</v>
      </c>
      <c r="T2200" s="14">
        <v>42292</v>
      </c>
      <c r="U2200" s="12">
        <f t="shared" si="139"/>
        <v>42322.222222222219</v>
      </c>
    </row>
    <row r="2201" spans="1:21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>
        <f t="shared" si="137"/>
        <v>52.701195219123505</v>
      </c>
      <c r="Q2201" t="s">
        <v>8331</v>
      </c>
      <c r="R2201" t="s">
        <v>8349</v>
      </c>
      <c r="S2201" s="12">
        <f t="shared" si="138"/>
        <v>42262.416643518518</v>
      </c>
      <c r="T2201" s="14">
        <v>42262</v>
      </c>
      <c r="U2201" s="12">
        <f t="shared" si="139"/>
        <v>42292.083310185182</v>
      </c>
    </row>
    <row r="2202" spans="1:21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>
        <f t="shared" si="137"/>
        <v>41.228136882129277</v>
      </c>
      <c r="Q2202" t="s">
        <v>8331</v>
      </c>
      <c r="R2202" t="s">
        <v>8349</v>
      </c>
      <c r="S2202" s="12">
        <f t="shared" si="138"/>
        <v>42163.625787037032</v>
      </c>
      <c r="T2202" s="14">
        <v>42163</v>
      </c>
      <c r="U2202" s="12">
        <f t="shared" si="139"/>
        <v>42190.791666666664</v>
      </c>
    </row>
    <row r="2203" spans="1:21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>
        <f t="shared" si="137"/>
        <v>15.035357142857142</v>
      </c>
      <c r="Q2203" t="s">
        <v>8323</v>
      </c>
      <c r="R2203" t="s">
        <v>8328</v>
      </c>
      <c r="S2203" s="12">
        <f t="shared" si="138"/>
        <v>41276.846817129634</v>
      </c>
      <c r="T2203" s="14">
        <v>41276</v>
      </c>
      <c r="U2203" s="12">
        <f t="shared" si="139"/>
        <v>41290.513483796298</v>
      </c>
    </row>
    <row r="2204" spans="1:21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>
        <f t="shared" si="137"/>
        <v>39.066920943134534</v>
      </c>
      <c r="Q2204" t="s">
        <v>8323</v>
      </c>
      <c r="R2204" t="s">
        <v>8328</v>
      </c>
      <c r="S2204" s="12">
        <f t="shared" si="138"/>
        <v>41184.849166666667</v>
      </c>
      <c r="T2204" s="14">
        <v>41184</v>
      </c>
      <c r="U2204" s="12">
        <f t="shared" si="139"/>
        <v>41214.515833333331</v>
      </c>
    </row>
    <row r="2205" spans="1:21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4">
        <v>42241</v>
      </c>
      <c r="U2205" s="12">
        <f t="shared" si="139"/>
        <v>42271.526412037034</v>
      </c>
    </row>
    <row r="2206" spans="1:21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>
        <f t="shared" si="137"/>
        <v>27.301369863013697</v>
      </c>
      <c r="Q2206" t="s">
        <v>8323</v>
      </c>
      <c r="R2206" t="s">
        <v>8328</v>
      </c>
      <c r="S2206" s="12">
        <f t="shared" si="138"/>
        <v>41312.311562499999</v>
      </c>
      <c r="T2206" s="14">
        <v>41312</v>
      </c>
      <c r="U2206" s="12">
        <f t="shared" si="139"/>
        <v>41341.978229166663</v>
      </c>
    </row>
    <row r="2207" spans="1:21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>
        <f t="shared" si="137"/>
        <v>42.222222222222221</v>
      </c>
      <c r="Q2207" t="s">
        <v>8323</v>
      </c>
      <c r="R2207" t="s">
        <v>8328</v>
      </c>
      <c r="S2207" s="12">
        <f t="shared" si="138"/>
        <v>41031.82163194444</v>
      </c>
      <c r="T2207" s="14">
        <v>41031</v>
      </c>
      <c r="U2207" s="12">
        <f t="shared" si="139"/>
        <v>41061.488298611104</v>
      </c>
    </row>
    <row r="2208" spans="1:21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>
        <f t="shared" si="137"/>
        <v>33.235294117647058</v>
      </c>
      <c r="Q2208" t="s">
        <v>8323</v>
      </c>
      <c r="R2208" t="s">
        <v>8328</v>
      </c>
      <c r="S2208" s="12">
        <f t="shared" si="138"/>
        <v>40997.257222222222</v>
      </c>
      <c r="T2208" s="14">
        <v>40997</v>
      </c>
      <c r="U2208" s="12">
        <f t="shared" si="139"/>
        <v>41014.923888888887</v>
      </c>
    </row>
    <row r="2209" spans="1:21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>
        <f t="shared" si="137"/>
        <v>285.71428571428572</v>
      </c>
      <c r="Q2209" t="s">
        <v>8323</v>
      </c>
      <c r="R2209" t="s">
        <v>8328</v>
      </c>
      <c r="S2209" s="12">
        <f t="shared" si="138"/>
        <v>41564.194131944445</v>
      </c>
      <c r="T2209" s="14">
        <v>41564</v>
      </c>
      <c r="U2209" s="12">
        <f t="shared" si="139"/>
        <v>41593.902465277773</v>
      </c>
    </row>
    <row r="2210" spans="1:21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>
        <f t="shared" si="137"/>
        <v>42.333333333333336</v>
      </c>
      <c r="Q2210" t="s">
        <v>8323</v>
      </c>
      <c r="R2210" t="s">
        <v>8328</v>
      </c>
      <c r="S2210" s="12">
        <f t="shared" si="138"/>
        <v>40946.882245370369</v>
      </c>
      <c r="T2210" s="14">
        <v>40946</v>
      </c>
      <c r="U2210" s="12">
        <f t="shared" si="139"/>
        <v>41005.833333333328</v>
      </c>
    </row>
    <row r="2211" spans="1:21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>
        <f t="shared" si="137"/>
        <v>50.266666666666666</v>
      </c>
      <c r="Q2211" t="s">
        <v>8323</v>
      </c>
      <c r="R2211" t="s">
        <v>8328</v>
      </c>
      <c r="S2211" s="12">
        <f t="shared" si="138"/>
        <v>41732.479675925926</v>
      </c>
      <c r="T2211" s="14">
        <v>41732</v>
      </c>
      <c r="U2211" s="12">
        <f t="shared" si="139"/>
        <v>41743.625</v>
      </c>
    </row>
    <row r="2212" spans="1:21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>
        <f t="shared" si="137"/>
        <v>61.902777777777779</v>
      </c>
      <c r="Q2212" t="s">
        <v>8323</v>
      </c>
      <c r="R2212" t="s">
        <v>8328</v>
      </c>
      <c r="S2212" s="12">
        <f t="shared" si="138"/>
        <v>40956.066087962965</v>
      </c>
      <c r="T2212" s="14">
        <v>40956</v>
      </c>
      <c r="U2212" s="12">
        <f t="shared" si="139"/>
        <v>41013.399999999994</v>
      </c>
    </row>
    <row r="2213" spans="1:21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4">
        <v>41716</v>
      </c>
      <c r="U2213" s="12">
        <f t="shared" si="139"/>
        <v>41738.957638888889</v>
      </c>
    </row>
    <row r="2214" spans="1:21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>
        <f t="shared" si="137"/>
        <v>55.796747967479675</v>
      </c>
      <c r="Q2214" t="s">
        <v>8323</v>
      </c>
      <c r="R2214" t="s">
        <v>8328</v>
      </c>
      <c r="S2214" s="12">
        <f t="shared" si="138"/>
        <v>41548.747418981482</v>
      </c>
      <c r="T2214" s="14">
        <v>41548</v>
      </c>
      <c r="U2214" s="12">
        <f t="shared" si="139"/>
        <v>41581.708333333328</v>
      </c>
    </row>
    <row r="2215" spans="1:21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4">
        <v>42109</v>
      </c>
      <c r="U2215" s="12">
        <f t="shared" si="139"/>
        <v>42139.492812499993</v>
      </c>
    </row>
    <row r="2216" spans="1:21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>
        <f t="shared" si="137"/>
        <v>73.125416666666666</v>
      </c>
      <c r="Q2216" t="s">
        <v>8323</v>
      </c>
      <c r="R2216" t="s">
        <v>8328</v>
      </c>
      <c r="S2216" s="12">
        <f t="shared" si="138"/>
        <v>41646.792222222226</v>
      </c>
      <c r="T2216" s="14">
        <v>41646</v>
      </c>
      <c r="U2216" s="12">
        <f t="shared" si="139"/>
        <v>41676.45888888889</v>
      </c>
    </row>
    <row r="2217" spans="1:21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>
        <f t="shared" si="137"/>
        <v>26.060606060606062</v>
      </c>
      <c r="Q2217" t="s">
        <v>8323</v>
      </c>
      <c r="R2217" t="s">
        <v>8328</v>
      </c>
      <c r="S2217" s="12">
        <f t="shared" si="138"/>
        <v>40958.717268518521</v>
      </c>
      <c r="T2217" s="14">
        <v>40958</v>
      </c>
      <c r="U2217" s="12">
        <f t="shared" si="139"/>
        <v>40980.957638888889</v>
      </c>
    </row>
    <row r="2218" spans="1:21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>
        <f t="shared" si="137"/>
        <v>22.642857142857142</v>
      </c>
      <c r="Q2218" t="s">
        <v>8323</v>
      </c>
      <c r="R2218" t="s">
        <v>8328</v>
      </c>
      <c r="S2218" s="12">
        <f t="shared" si="138"/>
        <v>42194.751678240747</v>
      </c>
      <c r="T2218" s="14">
        <v>42194</v>
      </c>
      <c r="U2218" s="12">
        <f t="shared" si="139"/>
        <v>42208.418344907412</v>
      </c>
    </row>
    <row r="2219" spans="1:21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>
        <f t="shared" si="137"/>
        <v>47.222222222222221</v>
      </c>
      <c r="Q2219" t="s">
        <v>8323</v>
      </c>
      <c r="R2219" t="s">
        <v>8328</v>
      </c>
      <c r="S2219" s="12">
        <f t="shared" si="138"/>
        <v>42299.776770833334</v>
      </c>
      <c r="T2219" s="14">
        <v>42299</v>
      </c>
      <c r="U2219" s="12">
        <f t="shared" si="139"/>
        <v>42309.999999999993</v>
      </c>
    </row>
    <row r="2220" spans="1:21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>
        <f t="shared" si="137"/>
        <v>32.324473684210524</v>
      </c>
      <c r="Q2220" t="s">
        <v>8323</v>
      </c>
      <c r="R2220" t="s">
        <v>8328</v>
      </c>
      <c r="S2220" s="12">
        <f t="shared" si="138"/>
        <v>41127.812303240738</v>
      </c>
      <c r="T2220" s="14">
        <v>41127</v>
      </c>
      <c r="U2220" s="12">
        <f t="shared" si="139"/>
        <v>41149.666666666664</v>
      </c>
    </row>
    <row r="2221" spans="1:21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>
        <f t="shared" si="137"/>
        <v>53.421052631578945</v>
      </c>
      <c r="Q2221" t="s">
        <v>8323</v>
      </c>
      <c r="R2221" t="s">
        <v>8328</v>
      </c>
      <c r="S2221" s="12">
        <f t="shared" si="138"/>
        <v>42205.718888888892</v>
      </c>
      <c r="T2221" s="14">
        <v>42205</v>
      </c>
      <c r="U2221" s="12">
        <f t="shared" si="139"/>
        <v>42235.385555555556</v>
      </c>
    </row>
    <row r="2222" spans="1:21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>
        <f t="shared" si="137"/>
        <v>51.304347826086953</v>
      </c>
      <c r="Q2222" t="s">
        <v>8323</v>
      </c>
      <c r="R2222" t="s">
        <v>8328</v>
      </c>
      <c r="S2222" s="12">
        <f t="shared" si="138"/>
        <v>41452.060601851852</v>
      </c>
      <c r="T2222" s="14">
        <v>41452</v>
      </c>
      <c r="U2222" s="12">
        <f t="shared" si="139"/>
        <v>41481.727268518516</v>
      </c>
    </row>
    <row r="2223" spans="1:21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>
        <f t="shared" si="137"/>
        <v>37.197247706422019</v>
      </c>
      <c r="Q2223" t="s">
        <v>8331</v>
      </c>
      <c r="R2223" t="s">
        <v>8349</v>
      </c>
      <c r="S2223" s="12">
        <f t="shared" si="138"/>
        <v>42452.666770833333</v>
      </c>
      <c r="T2223" s="14">
        <v>42452</v>
      </c>
      <c r="U2223" s="12">
        <f t="shared" si="139"/>
        <v>42482.666666666664</v>
      </c>
    </row>
    <row r="2224" spans="1:21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4">
        <v>40906</v>
      </c>
      <c r="U2224" s="12">
        <f t="shared" si="139"/>
        <v>40936.454247685186</v>
      </c>
    </row>
    <row r="2225" spans="1:21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4">
        <v>42152</v>
      </c>
      <c r="U2225" s="12">
        <f t="shared" si="139"/>
        <v>42182.307500000003</v>
      </c>
    </row>
    <row r="2226" spans="1:21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>
        <f t="shared" si="137"/>
        <v>82.145270270270274</v>
      </c>
      <c r="Q2226" t="s">
        <v>8331</v>
      </c>
      <c r="R2226" t="s">
        <v>8349</v>
      </c>
      <c r="S2226" s="12">
        <f t="shared" si="138"/>
        <v>42644.667534722219</v>
      </c>
      <c r="T2226" s="14">
        <v>42644</v>
      </c>
      <c r="U2226" s="12">
        <f t="shared" si="139"/>
        <v>42672.458333333336</v>
      </c>
    </row>
    <row r="2227" spans="1:21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>
        <f t="shared" si="137"/>
        <v>164.79651993355483</v>
      </c>
      <c r="Q2227" t="s">
        <v>8331</v>
      </c>
      <c r="R2227" t="s">
        <v>8349</v>
      </c>
      <c r="S2227" s="12">
        <f t="shared" si="138"/>
        <v>41873.79184027778</v>
      </c>
      <c r="T2227" s="14">
        <v>41873</v>
      </c>
      <c r="U2227" s="12">
        <f t="shared" si="139"/>
        <v>41903.458506944444</v>
      </c>
    </row>
    <row r="2228" spans="1:21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>
        <f t="shared" si="137"/>
        <v>60.820280373831778</v>
      </c>
      <c r="Q2228" t="s">
        <v>8331</v>
      </c>
      <c r="R2228" t="s">
        <v>8349</v>
      </c>
      <c r="S2228" s="12">
        <f t="shared" si="138"/>
        <v>42381.79886574074</v>
      </c>
      <c r="T2228" s="14">
        <v>42381</v>
      </c>
      <c r="U2228" s="12">
        <f t="shared" si="139"/>
        <v>42411.874305555553</v>
      </c>
    </row>
    <row r="2229" spans="1:21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>
        <f t="shared" si="137"/>
        <v>67.970099667774093</v>
      </c>
      <c r="Q2229" t="s">
        <v>8331</v>
      </c>
      <c r="R2229" t="s">
        <v>8349</v>
      </c>
      <c r="S2229" s="12">
        <f t="shared" si="138"/>
        <v>41561.807349537034</v>
      </c>
      <c r="T2229" s="14">
        <v>41561</v>
      </c>
      <c r="U2229" s="12">
        <f t="shared" si="139"/>
        <v>41591.515682870369</v>
      </c>
    </row>
    <row r="2230" spans="1:21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>
        <f t="shared" si="137"/>
        <v>81.561805555555551</v>
      </c>
      <c r="Q2230" t="s">
        <v>8331</v>
      </c>
      <c r="R2230" t="s">
        <v>8349</v>
      </c>
      <c r="S2230" s="12">
        <f t="shared" si="138"/>
        <v>42202.278194444443</v>
      </c>
      <c r="T2230" s="14">
        <v>42202</v>
      </c>
      <c r="U2230" s="12">
        <f t="shared" si="139"/>
        <v>42231.944861111107</v>
      </c>
    </row>
    <row r="2231" spans="1:21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>
        <f t="shared" si="137"/>
        <v>25.42547309833024</v>
      </c>
      <c r="Q2231" t="s">
        <v>8331</v>
      </c>
      <c r="R2231" t="s">
        <v>8349</v>
      </c>
      <c r="S2231" s="12">
        <f t="shared" si="138"/>
        <v>41484.664247685185</v>
      </c>
      <c r="T2231" s="14">
        <v>41484</v>
      </c>
      <c r="U2231" s="12">
        <f t="shared" si="139"/>
        <v>41519.833333333328</v>
      </c>
    </row>
    <row r="2232" spans="1:21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>
        <f t="shared" si="137"/>
        <v>21.497991967871485</v>
      </c>
      <c r="Q2232" t="s">
        <v>8331</v>
      </c>
      <c r="R2232" t="s">
        <v>8349</v>
      </c>
      <c r="S2232" s="12">
        <f t="shared" si="138"/>
        <v>41724.881099537037</v>
      </c>
      <c r="T2232" s="14">
        <v>41724</v>
      </c>
      <c r="U2232" s="12">
        <f t="shared" si="139"/>
        <v>41754.547766203701</v>
      </c>
    </row>
    <row r="2233" spans="1:21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>
        <f t="shared" si="137"/>
        <v>27.226630727762803</v>
      </c>
      <c r="Q2233" t="s">
        <v>8331</v>
      </c>
      <c r="R2233" t="s">
        <v>8349</v>
      </c>
      <c r="S2233" s="12">
        <f t="shared" si="138"/>
        <v>41423.910891203705</v>
      </c>
      <c r="T2233" s="14">
        <v>41423</v>
      </c>
      <c r="U2233" s="12">
        <f t="shared" si="139"/>
        <v>41449.875</v>
      </c>
    </row>
    <row r="2234" spans="1:21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>
        <f t="shared" si="137"/>
        <v>25.091093117408906</v>
      </c>
      <c r="Q2234" t="s">
        <v>8331</v>
      </c>
      <c r="R2234" t="s">
        <v>8349</v>
      </c>
      <c r="S2234" s="12">
        <f t="shared" si="138"/>
        <v>41806.794074074074</v>
      </c>
      <c r="T2234" s="14">
        <v>41806</v>
      </c>
      <c r="U2234" s="12">
        <f t="shared" si="139"/>
        <v>41838.791666666664</v>
      </c>
    </row>
    <row r="2235" spans="1:21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>
        <f t="shared" si="137"/>
        <v>21.230179028132991</v>
      </c>
      <c r="Q2235" t="s">
        <v>8331</v>
      </c>
      <c r="R2235" t="s">
        <v>8349</v>
      </c>
      <c r="S2235" s="12">
        <f t="shared" si="138"/>
        <v>42331.378923611104</v>
      </c>
      <c r="T2235" s="14">
        <v>42331</v>
      </c>
      <c r="U2235" s="12">
        <f t="shared" si="139"/>
        <v>42351.666666666664</v>
      </c>
    </row>
    <row r="2236" spans="1:21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>
        <f t="shared" si="137"/>
        <v>41.607142857142854</v>
      </c>
      <c r="Q2236" t="s">
        <v>8331</v>
      </c>
      <c r="R2236" t="s">
        <v>8349</v>
      </c>
      <c r="S2236" s="12">
        <f t="shared" si="138"/>
        <v>42710.824618055558</v>
      </c>
      <c r="T2236" s="14">
        <v>42710</v>
      </c>
      <c r="U2236" s="12">
        <f t="shared" si="139"/>
        <v>42740.491284722222</v>
      </c>
    </row>
    <row r="2237" spans="1:21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>
        <f t="shared" si="137"/>
        <v>135.58503401360545</v>
      </c>
      <c r="Q2237" t="s">
        <v>8331</v>
      </c>
      <c r="R2237" t="s">
        <v>8349</v>
      </c>
      <c r="S2237" s="12">
        <f t="shared" si="138"/>
        <v>42062.022118055553</v>
      </c>
      <c r="T2237" s="14">
        <v>42062</v>
      </c>
      <c r="U2237" s="12">
        <f t="shared" si="139"/>
        <v>42091.64711805556</v>
      </c>
    </row>
    <row r="2238" spans="1:21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>
        <f t="shared" si="137"/>
        <v>22.116176470588236</v>
      </c>
      <c r="Q2238" t="s">
        <v>8331</v>
      </c>
      <c r="R2238" t="s">
        <v>8349</v>
      </c>
      <c r="S2238" s="12">
        <f t="shared" si="138"/>
        <v>42371.617164351846</v>
      </c>
      <c r="T2238" s="14">
        <v>42371</v>
      </c>
      <c r="U2238" s="12">
        <f t="shared" si="139"/>
        <v>42401.283831018511</v>
      </c>
    </row>
    <row r="2239" spans="1:21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>
        <f t="shared" si="137"/>
        <v>64.625635808748726</v>
      </c>
      <c r="Q2239" t="s">
        <v>8331</v>
      </c>
      <c r="R2239" t="s">
        <v>8349</v>
      </c>
      <c r="S2239" s="12">
        <f t="shared" si="138"/>
        <v>41915.003275462965</v>
      </c>
      <c r="T2239" s="14">
        <v>41915</v>
      </c>
      <c r="U2239" s="12">
        <f t="shared" si="139"/>
        <v>41954.999305555553</v>
      </c>
    </row>
    <row r="2240" spans="1:21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>
        <f t="shared" si="137"/>
        <v>69.569620253164558</v>
      </c>
      <c r="Q2240" t="s">
        <v>8331</v>
      </c>
      <c r="R2240" t="s">
        <v>8349</v>
      </c>
      <c r="S2240" s="12">
        <f t="shared" si="138"/>
        <v>42774.621712962966</v>
      </c>
      <c r="T2240" s="14">
        <v>42774</v>
      </c>
      <c r="U2240" s="12">
        <f t="shared" si="139"/>
        <v>42804.28837962963</v>
      </c>
    </row>
    <row r="2241" spans="1:21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>
        <f t="shared" si="137"/>
        <v>75.133028169014082</v>
      </c>
      <c r="Q2241" t="s">
        <v>8331</v>
      </c>
      <c r="R2241" t="s">
        <v>8349</v>
      </c>
      <c r="S2241" s="12">
        <f t="shared" si="138"/>
        <v>41572.958495370374</v>
      </c>
      <c r="T2241" s="14">
        <v>41572</v>
      </c>
      <c r="U2241" s="12">
        <f t="shared" si="139"/>
        <v>41608.834722222222</v>
      </c>
    </row>
    <row r="2242" spans="1:21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>
        <f t="shared" si="137"/>
        <v>140.97916666666666</v>
      </c>
      <c r="Q2242" t="s">
        <v>8331</v>
      </c>
      <c r="R2242" t="s">
        <v>8349</v>
      </c>
      <c r="S2242" s="12">
        <f t="shared" si="138"/>
        <v>42452.825740740736</v>
      </c>
      <c r="T2242" s="14">
        <v>42452</v>
      </c>
      <c r="U2242" s="12">
        <f t="shared" si="139"/>
        <v>42482.492407407401</v>
      </c>
    </row>
    <row r="2243" spans="1:21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>
        <f t="shared" ref="P2243:P2306" si="141">IF(L2243,E2243/L2243,0)</f>
        <v>49.472392638036808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4">
        <v>42766</v>
      </c>
      <c r="U2243" s="12">
        <f t="shared" ref="U2243:U2306" si="143">(((I2243/60)/60)/24)+DATE(1970,1,1)+(-8/24)</f>
        <v>42796.494212962956</v>
      </c>
    </row>
    <row r="2244" spans="1:21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>
        <f t="shared" si="141"/>
        <v>53.865251485148519</v>
      </c>
      <c r="Q2244" t="s">
        <v>8331</v>
      </c>
      <c r="R2244" t="s">
        <v>8349</v>
      </c>
      <c r="S2244" s="12">
        <f t="shared" si="142"/>
        <v>41569.575613425928</v>
      </c>
      <c r="T2244" s="14">
        <v>41569</v>
      </c>
      <c r="U2244" s="12">
        <f t="shared" si="143"/>
        <v>41604.79305555555</v>
      </c>
    </row>
    <row r="2245" spans="1:21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>
        <f t="shared" si="141"/>
        <v>4.5712530712530715</v>
      </c>
      <c r="Q2245" t="s">
        <v>8331</v>
      </c>
      <c r="R2245" t="s">
        <v>8349</v>
      </c>
      <c r="S2245" s="12">
        <f t="shared" si="142"/>
        <v>42800.751041666663</v>
      </c>
      <c r="T2245" s="14">
        <v>42800</v>
      </c>
      <c r="U2245" s="12">
        <f t="shared" si="143"/>
        <v>42806.791666666664</v>
      </c>
    </row>
    <row r="2246" spans="1:21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>
        <f t="shared" si="141"/>
        <v>65.00344827586207</v>
      </c>
      <c r="Q2246" t="s">
        <v>8331</v>
      </c>
      <c r="R2246" t="s">
        <v>8349</v>
      </c>
      <c r="S2246" s="12">
        <f t="shared" si="142"/>
        <v>42647.818819444445</v>
      </c>
      <c r="T2246" s="14">
        <v>42647</v>
      </c>
      <c r="U2246" s="12">
        <f t="shared" si="143"/>
        <v>42659.520833333336</v>
      </c>
    </row>
    <row r="2247" spans="1:21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>
        <f t="shared" si="141"/>
        <v>53.475252525252522</v>
      </c>
      <c r="Q2247" t="s">
        <v>8331</v>
      </c>
      <c r="R2247" t="s">
        <v>8349</v>
      </c>
      <c r="S2247" s="12">
        <f t="shared" si="142"/>
        <v>41660.708530092597</v>
      </c>
      <c r="T2247" s="14">
        <v>41660</v>
      </c>
      <c r="U2247" s="12">
        <f t="shared" si="143"/>
        <v>41691.416666666664</v>
      </c>
    </row>
    <row r="2248" spans="1:21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>
        <f t="shared" si="141"/>
        <v>43.912280701754383</v>
      </c>
      <c r="Q2248" t="s">
        <v>8331</v>
      </c>
      <c r="R2248" t="s">
        <v>8349</v>
      </c>
      <c r="S2248" s="12">
        <f t="shared" si="142"/>
        <v>42221.79178240741</v>
      </c>
      <c r="T2248" s="14">
        <v>42221</v>
      </c>
      <c r="U2248" s="12">
        <f t="shared" si="143"/>
        <v>42251.458449074074</v>
      </c>
    </row>
    <row r="2249" spans="1:21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>
        <f t="shared" si="141"/>
        <v>50.852631578947367</v>
      </c>
      <c r="Q2249" t="s">
        <v>8331</v>
      </c>
      <c r="R2249" t="s">
        <v>8349</v>
      </c>
      <c r="S2249" s="12">
        <f t="shared" si="142"/>
        <v>42200.666261574079</v>
      </c>
      <c r="T2249" s="14">
        <v>42200</v>
      </c>
      <c r="U2249" s="12">
        <f t="shared" si="143"/>
        <v>42214.332928240743</v>
      </c>
    </row>
    <row r="2250" spans="1:21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>
        <f t="shared" si="141"/>
        <v>58.6328125</v>
      </c>
      <c r="Q2250" t="s">
        <v>8331</v>
      </c>
      <c r="R2250" t="s">
        <v>8349</v>
      </c>
      <c r="S2250" s="12">
        <f t="shared" si="142"/>
        <v>42688.875902777778</v>
      </c>
      <c r="T2250" s="14">
        <v>42688</v>
      </c>
      <c r="U2250" s="12">
        <f t="shared" si="143"/>
        <v>42718.542569444442</v>
      </c>
    </row>
    <row r="2251" spans="1:21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>
        <f t="shared" si="141"/>
        <v>32.81666666666667</v>
      </c>
      <c r="Q2251" t="s">
        <v>8331</v>
      </c>
      <c r="R2251" t="s">
        <v>8349</v>
      </c>
      <c r="S2251" s="12">
        <f t="shared" si="142"/>
        <v>41336.703298611108</v>
      </c>
      <c r="T2251" s="14">
        <v>41336</v>
      </c>
      <c r="U2251" s="12">
        <f t="shared" si="143"/>
        <v>41366.328298611108</v>
      </c>
    </row>
    <row r="2252" spans="1:21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>
        <f t="shared" si="141"/>
        <v>426.93169877408059</v>
      </c>
      <c r="Q2252" t="s">
        <v>8331</v>
      </c>
      <c r="R2252" t="s">
        <v>8349</v>
      </c>
      <c r="S2252" s="12">
        <f t="shared" si="142"/>
        <v>42677.005474537036</v>
      </c>
      <c r="T2252" s="14">
        <v>42677</v>
      </c>
      <c r="U2252" s="12">
        <f t="shared" si="143"/>
        <v>42706.713807870365</v>
      </c>
    </row>
    <row r="2253" spans="1:21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>
        <f t="shared" si="141"/>
        <v>23.808729166666669</v>
      </c>
      <c r="Q2253" t="s">
        <v>8331</v>
      </c>
      <c r="R2253" t="s">
        <v>8349</v>
      </c>
      <c r="S2253" s="12">
        <f t="shared" si="142"/>
        <v>41846.34579861111</v>
      </c>
      <c r="T2253" s="14">
        <v>41846</v>
      </c>
      <c r="U2253" s="12">
        <f t="shared" si="143"/>
        <v>41867.012465277774</v>
      </c>
    </row>
    <row r="2254" spans="1:21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>
        <f t="shared" si="141"/>
        <v>98.413654618473899</v>
      </c>
      <c r="Q2254" t="s">
        <v>8331</v>
      </c>
      <c r="R2254" t="s">
        <v>8349</v>
      </c>
      <c r="S2254" s="12">
        <f t="shared" si="142"/>
        <v>42573.327986111108</v>
      </c>
      <c r="T2254" s="14">
        <v>42573</v>
      </c>
      <c r="U2254" s="12">
        <f t="shared" si="143"/>
        <v>42587.994652777772</v>
      </c>
    </row>
    <row r="2255" spans="1:21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>
        <f t="shared" si="141"/>
        <v>107.32142857142857</v>
      </c>
      <c r="Q2255" t="s">
        <v>8331</v>
      </c>
      <c r="R2255" t="s">
        <v>8349</v>
      </c>
      <c r="S2255" s="12">
        <f t="shared" si="142"/>
        <v>42296.631331018521</v>
      </c>
      <c r="T2255" s="14">
        <v>42296</v>
      </c>
      <c r="U2255" s="12">
        <f t="shared" si="143"/>
        <v>42326.33966435185</v>
      </c>
    </row>
    <row r="2256" spans="1:21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>
        <f t="shared" si="141"/>
        <v>11.67005076142132</v>
      </c>
      <c r="Q2256" t="s">
        <v>8331</v>
      </c>
      <c r="R2256" t="s">
        <v>8349</v>
      </c>
      <c r="S2256" s="12">
        <f t="shared" si="142"/>
        <v>42752.647777777776</v>
      </c>
      <c r="T2256" s="14">
        <v>42752</v>
      </c>
      <c r="U2256" s="12">
        <f t="shared" si="143"/>
        <v>42759.314444444441</v>
      </c>
    </row>
    <row r="2257" spans="1:21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>
        <f t="shared" si="141"/>
        <v>41.782287822878232</v>
      </c>
      <c r="Q2257" t="s">
        <v>8331</v>
      </c>
      <c r="R2257" t="s">
        <v>8349</v>
      </c>
      <c r="S2257" s="12">
        <f t="shared" si="142"/>
        <v>42467.951979166668</v>
      </c>
      <c r="T2257" s="14">
        <v>42467</v>
      </c>
      <c r="U2257" s="12">
        <f t="shared" si="143"/>
        <v>42497.618645833332</v>
      </c>
    </row>
    <row r="2258" spans="1:21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4">
        <v>42682</v>
      </c>
      <c r="U2258" s="12">
        <f t="shared" si="143"/>
        <v>42696.118587962956</v>
      </c>
    </row>
    <row r="2259" spans="1:21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>
        <f t="shared" si="141"/>
        <v>94.103550295857985</v>
      </c>
      <c r="Q2259" t="s">
        <v>8331</v>
      </c>
      <c r="R2259" t="s">
        <v>8349</v>
      </c>
      <c r="S2259" s="12">
        <f t="shared" si="142"/>
        <v>42505.936678240745</v>
      </c>
      <c r="T2259" s="14">
        <v>42505</v>
      </c>
      <c r="U2259" s="12">
        <f t="shared" si="143"/>
        <v>42540.624999999993</v>
      </c>
    </row>
    <row r="2260" spans="1:21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>
        <f t="shared" si="141"/>
        <v>15.721951219512196</v>
      </c>
      <c r="Q2260" t="s">
        <v>8331</v>
      </c>
      <c r="R2260" t="s">
        <v>8349</v>
      </c>
      <c r="S2260" s="12">
        <f t="shared" si="142"/>
        <v>42136.75100694444</v>
      </c>
      <c r="T2260" s="14">
        <v>42136</v>
      </c>
      <c r="U2260" s="12">
        <f t="shared" si="143"/>
        <v>42166.417673611104</v>
      </c>
    </row>
    <row r="2261" spans="1:21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>
        <f t="shared" si="141"/>
        <v>90.635922330097088</v>
      </c>
      <c r="Q2261" t="s">
        <v>8331</v>
      </c>
      <c r="R2261" t="s">
        <v>8349</v>
      </c>
      <c r="S2261" s="12">
        <f t="shared" si="142"/>
        <v>42702.804814814815</v>
      </c>
      <c r="T2261" s="14">
        <v>42702</v>
      </c>
      <c r="U2261" s="12">
        <f t="shared" si="143"/>
        <v>42712.47148148148</v>
      </c>
    </row>
    <row r="2262" spans="1:21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>
        <f t="shared" si="141"/>
        <v>97.297619047619051</v>
      </c>
      <c r="Q2262" t="s">
        <v>8331</v>
      </c>
      <c r="R2262" t="s">
        <v>8349</v>
      </c>
      <c r="S2262" s="12">
        <f t="shared" si="142"/>
        <v>41695.016782407409</v>
      </c>
      <c r="T2262" s="14">
        <v>41695</v>
      </c>
      <c r="U2262" s="12">
        <f t="shared" si="143"/>
        <v>41724.641782407409</v>
      </c>
    </row>
    <row r="2263" spans="1:21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>
        <f t="shared" si="141"/>
        <v>37.11904761904762</v>
      </c>
      <c r="Q2263" t="s">
        <v>8331</v>
      </c>
      <c r="R2263" t="s">
        <v>8349</v>
      </c>
      <c r="S2263" s="12">
        <f t="shared" si="142"/>
        <v>42759.724768518514</v>
      </c>
      <c r="T2263" s="14">
        <v>42759</v>
      </c>
      <c r="U2263" s="12">
        <f t="shared" si="143"/>
        <v>42780.391435185178</v>
      </c>
    </row>
    <row r="2264" spans="1:21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>
        <f t="shared" si="141"/>
        <v>28.104972375690608</v>
      </c>
      <c r="Q2264" t="s">
        <v>8331</v>
      </c>
      <c r="R2264" t="s">
        <v>8349</v>
      </c>
      <c r="S2264" s="12">
        <f t="shared" si="142"/>
        <v>41926.585162037038</v>
      </c>
      <c r="T2264" s="14">
        <v>41926</v>
      </c>
      <c r="U2264" s="12">
        <f t="shared" si="143"/>
        <v>41960.666666666664</v>
      </c>
    </row>
    <row r="2265" spans="1:21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>
        <f t="shared" si="141"/>
        <v>144.43333333333334</v>
      </c>
      <c r="Q2265" t="s">
        <v>8331</v>
      </c>
      <c r="R2265" t="s">
        <v>8349</v>
      </c>
      <c r="S2265" s="12">
        <f t="shared" si="142"/>
        <v>42014.832326388889</v>
      </c>
      <c r="T2265" s="14">
        <v>42014</v>
      </c>
      <c r="U2265" s="12">
        <f t="shared" si="143"/>
        <v>42035.498993055553</v>
      </c>
    </row>
    <row r="2266" spans="1:21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>
        <f t="shared" si="141"/>
        <v>24.274157303370785</v>
      </c>
      <c r="Q2266" t="s">
        <v>8331</v>
      </c>
      <c r="R2266" t="s">
        <v>8349</v>
      </c>
      <c r="S2266" s="12">
        <f t="shared" si="142"/>
        <v>42496.582337962958</v>
      </c>
      <c r="T2266" s="14">
        <v>42496</v>
      </c>
      <c r="U2266" s="12">
        <f t="shared" si="143"/>
        <v>42512.791666666664</v>
      </c>
    </row>
    <row r="2267" spans="1:21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>
        <f t="shared" si="141"/>
        <v>35.117647058823529</v>
      </c>
      <c r="Q2267" t="s">
        <v>8331</v>
      </c>
      <c r="R2267" t="s">
        <v>8349</v>
      </c>
      <c r="S2267" s="12">
        <f t="shared" si="142"/>
        <v>42689.853090277778</v>
      </c>
      <c r="T2267" s="14">
        <v>42689</v>
      </c>
      <c r="U2267" s="12">
        <f t="shared" si="143"/>
        <v>42696.519756944443</v>
      </c>
    </row>
    <row r="2268" spans="1:21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>
        <f t="shared" si="141"/>
        <v>24.762886597938145</v>
      </c>
      <c r="Q2268" t="s">
        <v>8331</v>
      </c>
      <c r="R2268" t="s">
        <v>8349</v>
      </c>
      <c r="S2268" s="12">
        <f t="shared" si="142"/>
        <v>42469.874907407408</v>
      </c>
      <c r="T2268" s="14">
        <v>42469</v>
      </c>
      <c r="U2268" s="12">
        <f t="shared" si="143"/>
        <v>42486.749999999993</v>
      </c>
    </row>
    <row r="2269" spans="1:21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>
        <f t="shared" si="141"/>
        <v>188.37871287128712</v>
      </c>
      <c r="Q2269" t="s">
        <v>8331</v>
      </c>
      <c r="R2269" t="s">
        <v>8349</v>
      </c>
      <c r="S2269" s="12">
        <f t="shared" si="142"/>
        <v>41968.829826388886</v>
      </c>
      <c r="T2269" s="14">
        <v>41968</v>
      </c>
      <c r="U2269" s="12">
        <f t="shared" si="143"/>
        <v>41993.708333333336</v>
      </c>
    </row>
    <row r="2270" spans="1:21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>
        <f t="shared" si="141"/>
        <v>148.08247422680412</v>
      </c>
      <c r="Q2270" t="s">
        <v>8331</v>
      </c>
      <c r="R2270" t="s">
        <v>8349</v>
      </c>
      <c r="S2270" s="12">
        <f t="shared" si="142"/>
        <v>42776.082349537035</v>
      </c>
      <c r="T2270" s="14">
        <v>42776</v>
      </c>
      <c r="U2270" s="12">
        <f t="shared" si="143"/>
        <v>42805.749016203699</v>
      </c>
    </row>
    <row r="2271" spans="1:21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>
        <f t="shared" si="141"/>
        <v>49.934589800443462</v>
      </c>
      <c r="Q2271" t="s">
        <v>8331</v>
      </c>
      <c r="R2271" t="s">
        <v>8349</v>
      </c>
      <c r="S2271" s="12">
        <f t="shared" si="142"/>
        <v>42776.704432870371</v>
      </c>
      <c r="T2271" s="14">
        <v>42776</v>
      </c>
      <c r="U2271" s="12">
        <f t="shared" si="143"/>
        <v>42800.874999999993</v>
      </c>
    </row>
    <row r="2272" spans="1:21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>
        <f t="shared" si="141"/>
        <v>107.82155688622754</v>
      </c>
      <c r="Q2272" t="s">
        <v>8331</v>
      </c>
      <c r="R2272" t="s">
        <v>8349</v>
      </c>
      <c r="S2272" s="12">
        <f t="shared" si="142"/>
        <v>42725.869363425925</v>
      </c>
      <c r="T2272" s="14">
        <v>42725</v>
      </c>
      <c r="U2272" s="12">
        <f t="shared" si="143"/>
        <v>42745.582638888889</v>
      </c>
    </row>
    <row r="2273" spans="1:21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>
        <f t="shared" si="141"/>
        <v>42.63403614457831</v>
      </c>
      <c r="Q2273" t="s">
        <v>8331</v>
      </c>
      <c r="R2273" t="s">
        <v>8349</v>
      </c>
      <c r="S2273" s="12">
        <f t="shared" si="142"/>
        <v>42684.000046296293</v>
      </c>
      <c r="T2273" s="14">
        <v>42684</v>
      </c>
      <c r="U2273" s="12">
        <f t="shared" si="143"/>
        <v>42713.666712962957</v>
      </c>
    </row>
    <row r="2274" spans="1:21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>
        <f t="shared" si="141"/>
        <v>14.370762711864407</v>
      </c>
      <c r="Q2274" t="s">
        <v>8331</v>
      </c>
      <c r="R2274" t="s">
        <v>8349</v>
      </c>
      <c r="S2274" s="12">
        <f t="shared" si="142"/>
        <v>42315.699490740735</v>
      </c>
      <c r="T2274" s="14">
        <v>42315</v>
      </c>
      <c r="U2274" s="12">
        <f t="shared" si="143"/>
        <v>42345.366157407399</v>
      </c>
    </row>
    <row r="2275" spans="1:21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>
        <f t="shared" si="141"/>
        <v>37.476190476190474</v>
      </c>
      <c r="Q2275" t="s">
        <v>8331</v>
      </c>
      <c r="R2275" t="s">
        <v>8349</v>
      </c>
      <c r="S2275" s="12">
        <f t="shared" si="142"/>
        <v>42781.549097222218</v>
      </c>
      <c r="T2275" s="14">
        <v>42781</v>
      </c>
      <c r="U2275" s="12">
        <f t="shared" si="143"/>
        <v>42806.174097222225</v>
      </c>
    </row>
    <row r="2276" spans="1:21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>
        <f t="shared" si="141"/>
        <v>30.202020202020201</v>
      </c>
      <c r="Q2276" t="s">
        <v>8331</v>
      </c>
      <c r="R2276" t="s">
        <v>8349</v>
      </c>
      <c r="S2276" s="12">
        <f t="shared" si="142"/>
        <v>41663.500659722224</v>
      </c>
      <c r="T2276" s="14">
        <v>41663</v>
      </c>
      <c r="U2276" s="12">
        <f t="shared" si="143"/>
        <v>41693.167326388888</v>
      </c>
    </row>
    <row r="2277" spans="1:21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>
        <f t="shared" si="141"/>
        <v>33.550632911392405</v>
      </c>
      <c r="Q2277" t="s">
        <v>8331</v>
      </c>
      <c r="R2277" t="s">
        <v>8349</v>
      </c>
      <c r="S2277" s="12">
        <f t="shared" si="142"/>
        <v>41965.616655092599</v>
      </c>
      <c r="T2277" s="14">
        <v>41965</v>
      </c>
      <c r="U2277" s="12">
        <f t="shared" si="143"/>
        <v>41995.283321759263</v>
      </c>
    </row>
    <row r="2278" spans="1:21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>
        <f t="shared" si="141"/>
        <v>64.74666666666667</v>
      </c>
      <c r="Q2278" t="s">
        <v>8331</v>
      </c>
      <c r="R2278" t="s">
        <v>8349</v>
      </c>
      <c r="S2278" s="12">
        <f t="shared" si="142"/>
        <v>41614.651493055557</v>
      </c>
      <c r="T2278" s="14">
        <v>41614</v>
      </c>
      <c r="U2278" s="12">
        <f t="shared" si="143"/>
        <v>41644.318159722221</v>
      </c>
    </row>
    <row r="2279" spans="1:21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>
        <f t="shared" si="141"/>
        <v>57.932367149758456</v>
      </c>
      <c r="Q2279" t="s">
        <v>8331</v>
      </c>
      <c r="R2279" t="s">
        <v>8349</v>
      </c>
      <c r="S2279" s="12">
        <f t="shared" si="142"/>
        <v>40936.678506944445</v>
      </c>
      <c r="T2279" s="14">
        <v>40936</v>
      </c>
      <c r="U2279" s="12">
        <f t="shared" si="143"/>
        <v>40966.345173611109</v>
      </c>
    </row>
    <row r="2280" spans="1:21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>
        <f t="shared" si="141"/>
        <v>53.078431372549019</v>
      </c>
      <c r="Q2280" t="s">
        <v>8331</v>
      </c>
      <c r="R2280" t="s">
        <v>8349</v>
      </c>
      <c r="S2280" s="12">
        <f t="shared" si="142"/>
        <v>42338.709108796291</v>
      </c>
      <c r="T2280" s="14">
        <v>42338</v>
      </c>
      <c r="U2280" s="12">
        <f t="shared" si="143"/>
        <v>42372.624305555553</v>
      </c>
    </row>
    <row r="2281" spans="1:21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>
        <f t="shared" si="141"/>
        <v>48.0625</v>
      </c>
      <c r="Q2281" t="s">
        <v>8331</v>
      </c>
      <c r="R2281" t="s">
        <v>8349</v>
      </c>
      <c r="S2281" s="12">
        <f t="shared" si="142"/>
        <v>42020.806701388887</v>
      </c>
      <c r="T2281" s="14">
        <v>42020</v>
      </c>
      <c r="U2281" s="12">
        <f t="shared" si="143"/>
        <v>42038.833333333336</v>
      </c>
    </row>
    <row r="2282" spans="1:21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>
        <f t="shared" si="141"/>
        <v>82.396874999999994</v>
      </c>
      <c r="Q2282" t="s">
        <v>8331</v>
      </c>
      <c r="R2282" t="s">
        <v>8349</v>
      </c>
      <c r="S2282" s="12">
        <f t="shared" si="142"/>
        <v>42234.624895833331</v>
      </c>
      <c r="T2282" s="14">
        <v>42234</v>
      </c>
      <c r="U2282" s="12">
        <f t="shared" si="143"/>
        <v>42264.291562499995</v>
      </c>
    </row>
    <row r="2283" spans="1:21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>
        <f t="shared" si="141"/>
        <v>50.454545454545453</v>
      </c>
      <c r="Q2283" t="s">
        <v>8323</v>
      </c>
      <c r="R2283" t="s">
        <v>8324</v>
      </c>
      <c r="S2283" s="12">
        <f t="shared" si="142"/>
        <v>40687.285844907405</v>
      </c>
      <c r="T2283" s="14">
        <v>40687</v>
      </c>
      <c r="U2283" s="12">
        <f t="shared" si="143"/>
        <v>40748.951388888883</v>
      </c>
    </row>
    <row r="2284" spans="1:21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>
        <f t="shared" si="141"/>
        <v>115.83333333333333</v>
      </c>
      <c r="Q2284" t="s">
        <v>8323</v>
      </c>
      <c r="R2284" t="s">
        <v>8324</v>
      </c>
      <c r="S2284" s="12">
        <f t="shared" si="142"/>
        <v>42323.17460648148</v>
      </c>
      <c r="T2284" s="14">
        <v>42323</v>
      </c>
      <c r="U2284" s="12">
        <f t="shared" si="143"/>
        <v>42382.841273148144</v>
      </c>
    </row>
    <row r="2285" spans="1:21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>
        <f t="shared" si="141"/>
        <v>63.03458333333333</v>
      </c>
      <c r="Q2285" t="s">
        <v>8323</v>
      </c>
      <c r="R2285" t="s">
        <v>8324</v>
      </c>
      <c r="S2285" s="12">
        <f t="shared" si="142"/>
        <v>40978.125046296293</v>
      </c>
      <c r="T2285" s="14">
        <v>40978</v>
      </c>
      <c r="U2285" s="12">
        <f t="shared" si="143"/>
        <v>41037.750046296293</v>
      </c>
    </row>
    <row r="2286" spans="1:21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>
        <f t="shared" si="141"/>
        <v>108.02152542372882</v>
      </c>
      <c r="Q2286" t="s">
        <v>8323</v>
      </c>
      <c r="R2286" t="s">
        <v>8324</v>
      </c>
      <c r="S2286" s="12">
        <f t="shared" si="142"/>
        <v>40585.796817129631</v>
      </c>
      <c r="T2286" s="14">
        <v>40585</v>
      </c>
      <c r="U2286" s="12">
        <f t="shared" si="143"/>
        <v>40613.833333333328</v>
      </c>
    </row>
    <row r="2287" spans="1:21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>
        <f t="shared" si="141"/>
        <v>46.088607594936711</v>
      </c>
      <c r="Q2287" t="s">
        <v>8323</v>
      </c>
      <c r="R2287" t="s">
        <v>8324</v>
      </c>
      <c r="S2287" s="12">
        <f t="shared" si="142"/>
        <v>41059.185682870368</v>
      </c>
      <c r="T2287" s="14">
        <v>41059</v>
      </c>
      <c r="U2287" s="12">
        <f t="shared" si="143"/>
        <v>41088.852349537032</v>
      </c>
    </row>
    <row r="2288" spans="1:21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>
        <f t="shared" si="141"/>
        <v>107.21428571428571</v>
      </c>
      <c r="Q2288" t="s">
        <v>8323</v>
      </c>
      <c r="R2288" t="s">
        <v>8324</v>
      </c>
      <c r="S2288" s="12">
        <f t="shared" si="142"/>
        <v>41494.963587962964</v>
      </c>
      <c r="T2288" s="14">
        <v>41494</v>
      </c>
      <c r="U2288" s="12">
        <f t="shared" si="143"/>
        <v>41522.832638888889</v>
      </c>
    </row>
    <row r="2289" spans="1:21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>
        <f t="shared" si="141"/>
        <v>50.9338679245283</v>
      </c>
      <c r="Q2289" t="s">
        <v>8323</v>
      </c>
      <c r="R2289" t="s">
        <v>8324</v>
      </c>
      <c r="S2289" s="12">
        <f t="shared" si="142"/>
        <v>41792.667361111111</v>
      </c>
      <c r="T2289" s="14">
        <v>41792</v>
      </c>
      <c r="U2289" s="12">
        <f t="shared" si="143"/>
        <v>41813.334027777775</v>
      </c>
    </row>
    <row r="2290" spans="1:21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4">
        <v>41067</v>
      </c>
      <c r="U2290" s="12">
        <f t="shared" si="143"/>
        <v>41086.416666666664</v>
      </c>
    </row>
    <row r="2291" spans="1:21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4">
        <v>41571</v>
      </c>
      <c r="U2291" s="12">
        <f t="shared" si="143"/>
        <v>41614.640277777777</v>
      </c>
    </row>
    <row r="2292" spans="1:21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>
        <f t="shared" si="141"/>
        <v>53.827586206896555</v>
      </c>
      <c r="Q2292" t="s">
        <v>8323</v>
      </c>
      <c r="R2292" t="s">
        <v>8324</v>
      </c>
      <c r="S2292" s="12">
        <f t="shared" si="142"/>
        <v>40070.253819444442</v>
      </c>
      <c r="T2292" s="14">
        <v>40070</v>
      </c>
      <c r="U2292" s="12">
        <f t="shared" si="143"/>
        <v>40148.375</v>
      </c>
    </row>
    <row r="2293" spans="1:21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>
        <f t="shared" si="141"/>
        <v>100.46511627906976</v>
      </c>
      <c r="Q2293" t="s">
        <v>8323</v>
      </c>
      <c r="R2293" t="s">
        <v>8324</v>
      </c>
      <c r="S2293" s="12">
        <f t="shared" si="142"/>
        <v>40987.977060185185</v>
      </c>
      <c r="T2293" s="14">
        <v>40987</v>
      </c>
      <c r="U2293" s="12">
        <f t="shared" si="143"/>
        <v>41021.833333333328</v>
      </c>
    </row>
    <row r="2294" spans="1:21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>
        <f t="shared" si="141"/>
        <v>46.630652173913049</v>
      </c>
      <c r="Q2294" t="s">
        <v>8323</v>
      </c>
      <c r="R2294" t="s">
        <v>8324</v>
      </c>
      <c r="S2294" s="12">
        <f t="shared" si="142"/>
        <v>40987.697638888887</v>
      </c>
      <c r="T2294" s="14">
        <v>40987</v>
      </c>
      <c r="U2294" s="12">
        <f t="shared" si="143"/>
        <v>41017.364305555551</v>
      </c>
    </row>
    <row r="2295" spans="1:21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>
        <f t="shared" si="141"/>
        <v>34.074074074074076</v>
      </c>
      <c r="Q2295" t="s">
        <v>8323</v>
      </c>
      <c r="R2295" t="s">
        <v>8324</v>
      </c>
      <c r="S2295" s="12">
        <f t="shared" si="142"/>
        <v>41151.708321759259</v>
      </c>
      <c r="T2295" s="14">
        <v>41151</v>
      </c>
      <c r="U2295" s="12">
        <f t="shared" si="143"/>
        <v>41176.832638888889</v>
      </c>
    </row>
    <row r="2296" spans="1:21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>
        <f t="shared" si="141"/>
        <v>65.214642857142863</v>
      </c>
      <c r="Q2296" t="s">
        <v>8323</v>
      </c>
      <c r="R2296" t="s">
        <v>8324</v>
      </c>
      <c r="S2296" s="12">
        <f t="shared" si="142"/>
        <v>41264.72314814815</v>
      </c>
      <c r="T2296" s="14">
        <v>41264</v>
      </c>
      <c r="U2296" s="12">
        <f t="shared" si="143"/>
        <v>41294.389814814815</v>
      </c>
    </row>
    <row r="2297" spans="1:21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>
        <f t="shared" si="141"/>
        <v>44.205882352941174</v>
      </c>
      <c r="Q2297" t="s">
        <v>8323</v>
      </c>
      <c r="R2297" t="s">
        <v>8324</v>
      </c>
      <c r="S2297" s="12">
        <f t="shared" si="142"/>
        <v>41270.954351851848</v>
      </c>
      <c r="T2297" s="14">
        <v>41270</v>
      </c>
      <c r="U2297" s="12">
        <f t="shared" si="143"/>
        <v>41300.621018518512</v>
      </c>
    </row>
    <row r="2298" spans="1:21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>
        <f t="shared" si="141"/>
        <v>71.965517241379317</v>
      </c>
      <c r="Q2298" t="s">
        <v>8323</v>
      </c>
      <c r="R2298" t="s">
        <v>8324</v>
      </c>
      <c r="S2298" s="12">
        <f t="shared" si="142"/>
        <v>40927.731782407405</v>
      </c>
      <c r="T2298" s="14">
        <v>40927</v>
      </c>
      <c r="U2298" s="12">
        <f t="shared" si="143"/>
        <v>40962.39844907407</v>
      </c>
    </row>
    <row r="2299" spans="1:21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>
        <f t="shared" si="141"/>
        <v>52.94736842105263</v>
      </c>
      <c r="Q2299" t="s">
        <v>8323</v>
      </c>
      <c r="R2299" t="s">
        <v>8324</v>
      </c>
      <c r="S2299" s="12">
        <f t="shared" si="142"/>
        <v>40948.042233796295</v>
      </c>
      <c r="T2299" s="14">
        <v>40948</v>
      </c>
      <c r="U2299" s="12">
        <f t="shared" si="143"/>
        <v>40981.832638888889</v>
      </c>
    </row>
    <row r="2300" spans="1:21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>
        <f t="shared" si="141"/>
        <v>109.45138888888889</v>
      </c>
      <c r="Q2300" t="s">
        <v>8323</v>
      </c>
      <c r="R2300" t="s">
        <v>8324</v>
      </c>
      <c r="S2300" s="12">
        <f t="shared" si="142"/>
        <v>41694.84065972222</v>
      </c>
      <c r="T2300" s="14">
        <v>41694</v>
      </c>
      <c r="U2300" s="12">
        <f t="shared" si="143"/>
        <v>41724.46565972222</v>
      </c>
    </row>
    <row r="2301" spans="1:21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>
        <f t="shared" si="141"/>
        <v>75.035714285714292</v>
      </c>
      <c r="Q2301" t="s">
        <v>8323</v>
      </c>
      <c r="R2301" t="s">
        <v>8324</v>
      </c>
      <c r="S2301" s="12">
        <f t="shared" si="142"/>
        <v>40565.032511574071</v>
      </c>
      <c r="T2301" s="14">
        <v>40565</v>
      </c>
      <c r="U2301" s="12">
        <f t="shared" si="143"/>
        <v>40579.699178240735</v>
      </c>
    </row>
    <row r="2302" spans="1:21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>
        <f t="shared" si="141"/>
        <v>115.71428571428571</v>
      </c>
      <c r="Q2302" t="s">
        <v>8323</v>
      </c>
      <c r="R2302" t="s">
        <v>8324</v>
      </c>
      <c r="S2302" s="12">
        <f t="shared" si="142"/>
        <v>41074.727037037039</v>
      </c>
      <c r="T2302" s="14">
        <v>41074</v>
      </c>
      <c r="U2302" s="12">
        <f t="shared" si="143"/>
        <v>41088.393703703703</v>
      </c>
    </row>
    <row r="2303" spans="1:21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>
        <f t="shared" si="141"/>
        <v>31.659810426540286</v>
      </c>
      <c r="Q2303" t="s">
        <v>8323</v>
      </c>
      <c r="R2303" t="s">
        <v>8327</v>
      </c>
      <c r="S2303" s="12">
        <f t="shared" si="142"/>
        <v>41416.146944444445</v>
      </c>
      <c r="T2303" s="14">
        <v>41416</v>
      </c>
      <c r="U2303" s="12">
        <f t="shared" si="143"/>
        <v>41445.813611111109</v>
      </c>
    </row>
    <row r="2304" spans="1:21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>
        <f t="shared" si="141"/>
        <v>46.176470588235297</v>
      </c>
      <c r="Q2304" t="s">
        <v>8323</v>
      </c>
      <c r="R2304" t="s">
        <v>8327</v>
      </c>
      <c r="S2304" s="12">
        <f t="shared" si="142"/>
        <v>41605.868449074071</v>
      </c>
      <c r="T2304" s="14">
        <v>41605</v>
      </c>
      <c r="U2304" s="12">
        <f t="shared" si="143"/>
        <v>41638.958333333328</v>
      </c>
    </row>
    <row r="2305" spans="1:21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>
        <f t="shared" si="141"/>
        <v>68.481650485436887</v>
      </c>
      <c r="Q2305" t="s">
        <v>8323</v>
      </c>
      <c r="R2305" t="s">
        <v>8327</v>
      </c>
      <c r="S2305" s="12">
        <f t="shared" si="142"/>
        <v>40850.111064814817</v>
      </c>
      <c r="T2305" s="14">
        <v>40850</v>
      </c>
      <c r="U2305" s="12">
        <f t="shared" si="143"/>
        <v>40889.819398148145</v>
      </c>
    </row>
    <row r="2306" spans="1:21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>
        <f t="shared" si="141"/>
        <v>53.469203539823013</v>
      </c>
      <c r="Q2306" t="s">
        <v>8323</v>
      </c>
      <c r="R2306" t="s">
        <v>8327</v>
      </c>
      <c r="S2306" s="12">
        <f t="shared" si="142"/>
        <v>40502.815868055557</v>
      </c>
      <c r="T2306" s="14">
        <v>40502</v>
      </c>
      <c r="U2306" s="12">
        <f t="shared" si="143"/>
        <v>40543.874305555553</v>
      </c>
    </row>
    <row r="2307" spans="1:21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>
        <f t="shared" ref="P2307:P2370" si="145">IF(L2307,E2307/L2307,0)</f>
        <v>109.10778443113773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4">
        <v>41834</v>
      </c>
      <c r="U2307" s="12">
        <f t="shared" ref="U2307:U2370" si="147">(((I2307/60)/60)/24)+DATE(1970,1,1)+(-8/24)</f>
        <v>41859.416666666664</v>
      </c>
    </row>
    <row r="2308" spans="1:21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>
        <f t="shared" si="145"/>
        <v>51.185616438356163</v>
      </c>
      <c r="Q2308" t="s">
        <v>8323</v>
      </c>
      <c r="R2308" t="s">
        <v>8327</v>
      </c>
      <c r="S2308" s="12">
        <f t="shared" si="146"/>
        <v>40948.16815972222</v>
      </c>
      <c r="T2308" s="14">
        <v>40948</v>
      </c>
      <c r="U2308" s="12">
        <f t="shared" si="147"/>
        <v>40977.834826388884</v>
      </c>
    </row>
    <row r="2309" spans="1:21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>
        <f t="shared" si="145"/>
        <v>27.936800000000002</v>
      </c>
      <c r="Q2309" t="s">
        <v>8323</v>
      </c>
      <c r="R2309" t="s">
        <v>8327</v>
      </c>
      <c r="S2309" s="12">
        <f t="shared" si="146"/>
        <v>41004.802465277775</v>
      </c>
      <c r="T2309" s="14">
        <v>41004</v>
      </c>
      <c r="U2309" s="12">
        <f t="shared" si="147"/>
        <v>41034.46907407407</v>
      </c>
    </row>
    <row r="2310" spans="1:21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>
        <f t="shared" si="145"/>
        <v>82.496921824104234</v>
      </c>
      <c r="Q2310" t="s">
        <v>8323</v>
      </c>
      <c r="R2310" t="s">
        <v>8327</v>
      </c>
      <c r="S2310" s="12">
        <f t="shared" si="146"/>
        <v>41851.962916666671</v>
      </c>
      <c r="T2310" s="14">
        <v>41851</v>
      </c>
      <c r="U2310" s="12">
        <f t="shared" si="147"/>
        <v>41879.708333333328</v>
      </c>
    </row>
    <row r="2311" spans="1:21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>
        <f t="shared" si="145"/>
        <v>59.817476635514019</v>
      </c>
      <c r="Q2311" t="s">
        <v>8323</v>
      </c>
      <c r="R2311" t="s">
        <v>8327</v>
      </c>
      <c r="S2311" s="12">
        <f t="shared" si="146"/>
        <v>41307.987696759257</v>
      </c>
      <c r="T2311" s="14">
        <v>41307</v>
      </c>
      <c r="U2311" s="12">
        <f t="shared" si="147"/>
        <v>41342.654363425921</v>
      </c>
    </row>
    <row r="2312" spans="1:21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>
        <f t="shared" si="145"/>
        <v>64.816470588235291</v>
      </c>
      <c r="Q2312" t="s">
        <v>8323</v>
      </c>
      <c r="R2312" t="s">
        <v>8327</v>
      </c>
      <c r="S2312" s="12">
        <f t="shared" si="146"/>
        <v>41324.79415509259</v>
      </c>
      <c r="T2312" s="14">
        <v>41324</v>
      </c>
      <c r="U2312" s="12">
        <f t="shared" si="147"/>
        <v>41354.41915509259</v>
      </c>
    </row>
    <row r="2313" spans="1:21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>
        <f t="shared" si="145"/>
        <v>90.09615384615384</v>
      </c>
      <c r="Q2313" t="s">
        <v>8323</v>
      </c>
      <c r="R2313" t="s">
        <v>8327</v>
      </c>
      <c r="S2313" s="12">
        <f t="shared" si="146"/>
        <v>41736.004502314812</v>
      </c>
      <c r="T2313" s="14">
        <v>41736</v>
      </c>
      <c r="U2313" s="12">
        <f t="shared" si="147"/>
        <v>41765.671168981477</v>
      </c>
    </row>
    <row r="2314" spans="1:21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>
        <f t="shared" si="145"/>
        <v>40.962025316455694</v>
      </c>
      <c r="Q2314" t="s">
        <v>8323</v>
      </c>
      <c r="R2314" t="s">
        <v>8327</v>
      </c>
      <c r="S2314" s="12">
        <f t="shared" si="146"/>
        <v>41716.632847222223</v>
      </c>
      <c r="T2314" s="14">
        <v>41716</v>
      </c>
      <c r="U2314" s="12">
        <f t="shared" si="147"/>
        <v>41747.625</v>
      </c>
    </row>
    <row r="2315" spans="1:21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>
        <f t="shared" si="145"/>
        <v>56.000127388535034</v>
      </c>
      <c r="Q2315" t="s">
        <v>8323</v>
      </c>
      <c r="R2315" t="s">
        <v>8327</v>
      </c>
      <c r="S2315" s="12">
        <f t="shared" si="146"/>
        <v>41002.958634259259</v>
      </c>
      <c r="T2315" s="14">
        <v>41002</v>
      </c>
      <c r="U2315" s="12">
        <f t="shared" si="147"/>
        <v>41032.625300925924</v>
      </c>
    </row>
    <row r="2316" spans="1:21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>
        <f t="shared" si="145"/>
        <v>37.672800000000002</v>
      </c>
      <c r="Q2316" t="s">
        <v>8323</v>
      </c>
      <c r="R2316" t="s">
        <v>8327</v>
      </c>
      <c r="S2316" s="12">
        <f t="shared" si="146"/>
        <v>41037.551585648151</v>
      </c>
      <c r="T2316" s="14">
        <v>41037</v>
      </c>
      <c r="U2316" s="12">
        <f t="shared" si="147"/>
        <v>41067.218252314815</v>
      </c>
    </row>
    <row r="2317" spans="1:21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>
        <f t="shared" si="145"/>
        <v>40.078125</v>
      </c>
      <c r="Q2317" t="s">
        <v>8323</v>
      </c>
      <c r="R2317" t="s">
        <v>8327</v>
      </c>
      <c r="S2317" s="12">
        <f t="shared" si="146"/>
        <v>41004.72619212963</v>
      </c>
      <c r="T2317" s="14">
        <v>41004</v>
      </c>
      <c r="U2317" s="12">
        <f t="shared" si="147"/>
        <v>41034.392858796295</v>
      </c>
    </row>
    <row r="2318" spans="1:21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>
        <f t="shared" si="145"/>
        <v>78.031999999999996</v>
      </c>
      <c r="Q2318" t="s">
        <v>8323</v>
      </c>
      <c r="R2318" t="s">
        <v>8327</v>
      </c>
      <c r="S2318" s="12">
        <f t="shared" si="146"/>
        <v>40079.725115740745</v>
      </c>
      <c r="T2318" s="14">
        <v>40079</v>
      </c>
      <c r="U2318" s="12">
        <f t="shared" si="147"/>
        <v>40156.433333333334</v>
      </c>
    </row>
    <row r="2319" spans="1:21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>
        <f t="shared" si="145"/>
        <v>18.90909090909091</v>
      </c>
      <c r="Q2319" t="s">
        <v>8323</v>
      </c>
      <c r="R2319" t="s">
        <v>8327</v>
      </c>
      <c r="S2319" s="12">
        <f t="shared" si="146"/>
        <v>40192.542233796295</v>
      </c>
      <c r="T2319" s="14">
        <v>40192</v>
      </c>
      <c r="U2319" s="12">
        <f t="shared" si="147"/>
        <v>40223.875</v>
      </c>
    </row>
    <row r="2320" spans="1:21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>
        <f t="shared" si="145"/>
        <v>37.134969325153371</v>
      </c>
      <c r="Q2320" t="s">
        <v>8323</v>
      </c>
      <c r="R2320" t="s">
        <v>8327</v>
      </c>
      <c r="S2320" s="12">
        <f t="shared" si="146"/>
        <v>40050.643680555557</v>
      </c>
      <c r="T2320" s="14">
        <v>40050</v>
      </c>
      <c r="U2320" s="12">
        <f t="shared" si="147"/>
        <v>40081.832638888889</v>
      </c>
    </row>
    <row r="2321" spans="1:21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>
        <f t="shared" si="145"/>
        <v>41.961038961038959</v>
      </c>
      <c r="Q2321" t="s">
        <v>8323</v>
      </c>
      <c r="R2321" t="s">
        <v>8327</v>
      </c>
      <c r="S2321" s="12">
        <f t="shared" si="146"/>
        <v>41593.082002314812</v>
      </c>
      <c r="T2321" s="14">
        <v>41593</v>
      </c>
      <c r="U2321" s="12">
        <f t="shared" si="147"/>
        <v>41622.748668981476</v>
      </c>
    </row>
    <row r="2322" spans="1:21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>
        <f t="shared" si="145"/>
        <v>61.044943820224717</v>
      </c>
      <c r="Q2322" t="s">
        <v>8323</v>
      </c>
      <c r="R2322" t="s">
        <v>8327</v>
      </c>
      <c r="S2322" s="12">
        <f t="shared" si="146"/>
        <v>41696.817129629628</v>
      </c>
      <c r="T2322" s="14">
        <v>41696</v>
      </c>
      <c r="U2322" s="12">
        <f t="shared" si="147"/>
        <v>41731.442129629628</v>
      </c>
    </row>
    <row r="2323" spans="1:21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>
        <f t="shared" si="145"/>
        <v>64.53125</v>
      </c>
      <c r="Q2323" t="s">
        <v>8334</v>
      </c>
      <c r="R2323" t="s">
        <v>8350</v>
      </c>
      <c r="S2323" s="12">
        <f t="shared" si="146"/>
        <v>42799.260428240741</v>
      </c>
      <c r="T2323" s="14">
        <v>42799</v>
      </c>
      <c r="U2323" s="12">
        <f t="shared" si="147"/>
        <v>42828.885428240734</v>
      </c>
    </row>
    <row r="2324" spans="1:21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4">
        <v>42804</v>
      </c>
      <c r="U2324" s="12">
        <f t="shared" si="147"/>
        <v>42834.520474537036</v>
      </c>
    </row>
    <row r="2325" spans="1:21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4">
        <v>42807</v>
      </c>
      <c r="U2325" s="12">
        <f t="shared" si="147"/>
        <v>42814.42184027777</v>
      </c>
    </row>
    <row r="2326" spans="1:21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>
        <f t="shared" si="145"/>
        <v>25.491803278688526</v>
      </c>
      <c r="Q2326" t="s">
        <v>8334</v>
      </c>
      <c r="R2326" t="s">
        <v>8350</v>
      </c>
      <c r="S2326" s="12">
        <f t="shared" si="146"/>
        <v>42790.885243055556</v>
      </c>
      <c r="T2326" s="14">
        <v>42790</v>
      </c>
      <c r="U2326" s="12">
        <f t="shared" si="147"/>
        <v>42820.510243055549</v>
      </c>
    </row>
    <row r="2327" spans="1:21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>
        <f t="shared" si="145"/>
        <v>11.428571428571429</v>
      </c>
      <c r="Q2327" t="s">
        <v>8334</v>
      </c>
      <c r="R2327" t="s">
        <v>8350</v>
      </c>
      <c r="S2327" s="12">
        <f t="shared" si="146"/>
        <v>42794.022349537037</v>
      </c>
      <c r="T2327" s="14">
        <v>42794</v>
      </c>
      <c r="U2327" s="12">
        <f t="shared" si="147"/>
        <v>42823.647349537037</v>
      </c>
    </row>
    <row r="2328" spans="1:21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4">
        <v>42804</v>
      </c>
      <c r="U2328" s="12">
        <f t="shared" si="147"/>
        <v>42855.374999999993</v>
      </c>
    </row>
    <row r="2329" spans="1:21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>
        <f t="shared" si="145"/>
        <v>54.883162444113267</v>
      </c>
      <c r="Q2329" t="s">
        <v>8334</v>
      </c>
      <c r="R2329" t="s">
        <v>8350</v>
      </c>
      <c r="S2329" s="12">
        <f t="shared" si="146"/>
        <v>41842.917129629634</v>
      </c>
      <c r="T2329" s="14">
        <v>41842</v>
      </c>
      <c r="U2329" s="12">
        <f t="shared" si="147"/>
        <v>41877.583796296298</v>
      </c>
    </row>
    <row r="2330" spans="1:21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>
        <f t="shared" si="145"/>
        <v>47.383612662942269</v>
      </c>
      <c r="Q2330" t="s">
        <v>8334</v>
      </c>
      <c r="R2330" t="s">
        <v>8350</v>
      </c>
      <c r="S2330" s="12">
        <f t="shared" si="146"/>
        <v>42139.781678240746</v>
      </c>
      <c r="T2330" s="14">
        <v>42139</v>
      </c>
      <c r="U2330" s="12">
        <f t="shared" si="147"/>
        <v>42169.448344907411</v>
      </c>
    </row>
    <row r="2331" spans="1:21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4">
        <v>41807</v>
      </c>
      <c r="U2331" s="12">
        <f t="shared" si="147"/>
        <v>41837.291041666664</v>
      </c>
    </row>
    <row r="2332" spans="1:21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>
        <f t="shared" si="145"/>
        <v>219.92638036809817</v>
      </c>
      <c r="Q2332" t="s">
        <v>8334</v>
      </c>
      <c r="R2332" t="s">
        <v>8350</v>
      </c>
      <c r="S2332" s="12">
        <f t="shared" si="146"/>
        <v>42332.89980324074</v>
      </c>
      <c r="T2332" s="14">
        <v>42332</v>
      </c>
      <c r="U2332" s="12">
        <f t="shared" si="147"/>
        <v>42362.666666666664</v>
      </c>
    </row>
    <row r="2333" spans="1:21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>
        <f t="shared" si="145"/>
        <v>40.795406360424032</v>
      </c>
      <c r="Q2333" t="s">
        <v>8334</v>
      </c>
      <c r="R2333" t="s">
        <v>8350</v>
      </c>
      <c r="S2333" s="12">
        <f t="shared" si="146"/>
        <v>41839.005671296298</v>
      </c>
      <c r="T2333" s="14">
        <v>41839</v>
      </c>
      <c r="U2333" s="12">
        <f t="shared" si="147"/>
        <v>41868.672337962962</v>
      </c>
    </row>
    <row r="2334" spans="1:21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>
        <f t="shared" si="145"/>
        <v>75.502840909090907</v>
      </c>
      <c r="Q2334" t="s">
        <v>8334</v>
      </c>
      <c r="R2334" t="s">
        <v>8350</v>
      </c>
      <c r="S2334" s="12">
        <f t="shared" si="146"/>
        <v>42011.628136574072</v>
      </c>
      <c r="T2334" s="14">
        <v>42011</v>
      </c>
      <c r="U2334" s="12">
        <f t="shared" si="147"/>
        <v>42041.294803240737</v>
      </c>
    </row>
    <row r="2335" spans="1:21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>
        <f t="shared" si="145"/>
        <v>13.542553191489361</v>
      </c>
      <c r="Q2335" t="s">
        <v>8334</v>
      </c>
      <c r="R2335" t="s">
        <v>8350</v>
      </c>
      <c r="S2335" s="12">
        <f t="shared" si="146"/>
        <v>41767.650347222225</v>
      </c>
      <c r="T2335" s="14">
        <v>41767</v>
      </c>
      <c r="U2335" s="12">
        <f t="shared" si="147"/>
        <v>41788.409722222219</v>
      </c>
    </row>
    <row r="2336" spans="1:21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>
        <f t="shared" si="145"/>
        <v>60.865671641791046</v>
      </c>
      <c r="Q2336" t="s">
        <v>8334</v>
      </c>
      <c r="R2336" t="s">
        <v>8350</v>
      </c>
      <c r="S2336" s="12">
        <f t="shared" si="146"/>
        <v>41918.670115740737</v>
      </c>
      <c r="T2336" s="14">
        <v>41918</v>
      </c>
      <c r="U2336" s="12">
        <f t="shared" si="147"/>
        <v>41948.398611111108</v>
      </c>
    </row>
    <row r="2337" spans="1:21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>
        <f t="shared" si="145"/>
        <v>115.69230769230769</v>
      </c>
      <c r="Q2337" t="s">
        <v>8334</v>
      </c>
      <c r="R2337" t="s">
        <v>8350</v>
      </c>
      <c r="S2337" s="12">
        <f t="shared" si="146"/>
        <v>41771.572256944448</v>
      </c>
      <c r="T2337" s="14">
        <v>41771</v>
      </c>
      <c r="U2337" s="12">
        <f t="shared" si="147"/>
        <v>41801.238923611112</v>
      </c>
    </row>
    <row r="2338" spans="1:21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>
        <f t="shared" si="145"/>
        <v>48.104623556581984</v>
      </c>
      <c r="Q2338" t="s">
        <v>8334</v>
      </c>
      <c r="R2338" t="s">
        <v>8350</v>
      </c>
      <c r="S2338" s="12">
        <f t="shared" si="146"/>
        <v>41666.924710648149</v>
      </c>
      <c r="T2338" s="14">
        <v>41666</v>
      </c>
      <c r="U2338" s="12">
        <f t="shared" si="147"/>
        <v>41706.591377314813</v>
      </c>
    </row>
    <row r="2339" spans="1:21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>
        <f t="shared" si="145"/>
        <v>74.184357541899445</v>
      </c>
      <c r="Q2339" t="s">
        <v>8334</v>
      </c>
      <c r="R2339" t="s">
        <v>8350</v>
      </c>
      <c r="S2339" s="12">
        <f t="shared" si="146"/>
        <v>41786.640543981484</v>
      </c>
      <c r="T2339" s="14">
        <v>41786</v>
      </c>
      <c r="U2339" s="12">
        <f t="shared" si="147"/>
        <v>41816.307210648149</v>
      </c>
    </row>
    <row r="2340" spans="1:21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>
        <f t="shared" si="145"/>
        <v>123.34552845528455</v>
      </c>
      <c r="Q2340" t="s">
        <v>8334</v>
      </c>
      <c r="R2340" t="s">
        <v>8350</v>
      </c>
      <c r="S2340" s="12">
        <f t="shared" si="146"/>
        <v>41789.896805555552</v>
      </c>
      <c r="T2340" s="14">
        <v>41789</v>
      </c>
      <c r="U2340" s="12">
        <f t="shared" si="147"/>
        <v>41819.563472222217</v>
      </c>
    </row>
    <row r="2341" spans="1:21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>
        <f t="shared" si="145"/>
        <v>66.623188405797094</v>
      </c>
      <c r="Q2341" t="s">
        <v>8334</v>
      </c>
      <c r="R2341" t="s">
        <v>8350</v>
      </c>
      <c r="S2341" s="12">
        <f t="shared" si="146"/>
        <v>42692.79987268518</v>
      </c>
      <c r="T2341" s="14">
        <v>42692</v>
      </c>
      <c r="U2341" s="12">
        <f t="shared" si="147"/>
        <v>42722.999305555553</v>
      </c>
    </row>
    <row r="2342" spans="1:21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>
        <f t="shared" si="145"/>
        <v>104.99007444168734</v>
      </c>
      <c r="Q2342" t="s">
        <v>8334</v>
      </c>
      <c r="R2342" t="s">
        <v>8350</v>
      </c>
      <c r="S2342" s="12">
        <f t="shared" si="146"/>
        <v>42643.642800925925</v>
      </c>
      <c r="T2342" s="14">
        <v>42643</v>
      </c>
      <c r="U2342" s="12">
        <f t="shared" si="147"/>
        <v>42673.309467592589</v>
      </c>
    </row>
    <row r="2343" spans="1:21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2">
        <f t="shared" si="146"/>
        <v>42167.813703703709</v>
      </c>
      <c r="T2343" s="14">
        <v>42167</v>
      </c>
      <c r="U2343" s="12">
        <f t="shared" si="147"/>
        <v>42197.480370370373</v>
      </c>
    </row>
    <row r="2344" spans="1:21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2">
        <f t="shared" si="146"/>
        <v>41897.702199074076</v>
      </c>
      <c r="T2344" s="14">
        <v>41897</v>
      </c>
      <c r="U2344" s="12">
        <f t="shared" si="147"/>
        <v>41917.875</v>
      </c>
    </row>
    <row r="2345" spans="1:21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4">
        <v>42327</v>
      </c>
      <c r="U2345" s="12">
        <f t="shared" si="147"/>
        <v>42377.490972222215</v>
      </c>
    </row>
    <row r="2346" spans="1:21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4">
        <v>42515</v>
      </c>
      <c r="U2346" s="12">
        <f t="shared" si="147"/>
        <v>42545.394317129627</v>
      </c>
    </row>
    <row r="2347" spans="1:21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2">
        <f t="shared" si="146"/>
        <v>42060.001805555556</v>
      </c>
      <c r="T2347" s="14">
        <v>42060</v>
      </c>
      <c r="U2347" s="12">
        <f t="shared" si="147"/>
        <v>42094.652083333327</v>
      </c>
    </row>
    <row r="2348" spans="1:21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4">
        <v>42615</v>
      </c>
      <c r="U2348" s="12">
        <f t="shared" si="147"/>
        <v>42660.465636574074</v>
      </c>
    </row>
    <row r="2349" spans="1:21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4">
        <v>42577</v>
      </c>
      <c r="U2349" s="12">
        <f t="shared" si="147"/>
        <v>42607.274027777778</v>
      </c>
    </row>
    <row r="2350" spans="1:21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4">
        <v>42360</v>
      </c>
      <c r="U2350" s="12">
        <f t="shared" si="147"/>
        <v>42420.598819444444</v>
      </c>
    </row>
    <row r="2351" spans="1:21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2">
        <f t="shared" si="146"/>
        <v>42198.775787037041</v>
      </c>
      <c r="T2351" s="14">
        <v>42198</v>
      </c>
      <c r="U2351" s="12">
        <f t="shared" si="147"/>
        <v>42227.442453703705</v>
      </c>
    </row>
    <row r="2352" spans="1:21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2">
        <f t="shared" si="146"/>
        <v>42708.842245370368</v>
      </c>
      <c r="T2352" s="14">
        <v>42708</v>
      </c>
      <c r="U2352" s="12">
        <f t="shared" si="147"/>
        <v>42738.508912037032</v>
      </c>
    </row>
    <row r="2353" spans="1:21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>
        <f t="shared" si="145"/>
        <v>15.428571428571429</v>
      </c>
      <c r="Q2353" t="s">
        <v>8317</v>
      </c>
      <c r="R2353" t="s">
        <v>8318</v>
      </c>
      <c r="S2353" s="12">
        <f t="shared" si="146"/>
        <v>42094.101145833338</v>
      </c>
      <c r="T2353" s="14">
        <v>42094</v>
      </c>
      <c r="U2353" s="12">
        <f t="shared" si="147"/>
        <v>42123.767812500002</v>
      </c>
    </row>
    <row r="2354" spans="1:21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2">
        <f t="shared" si="146"/>
        <v>42101.633703703701</v>
      </c>
      <c r="T2354" s="14">
        <v>42101</v>
      </c>
      <c r="U2354" s="12">
        <f t="shared" si="147"/>
        <v>42161.300370370365</v>
      </c>
    </row>
    <row r="2355" spans="1:21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2">
        <f t="shared" si="146"/>
        <v>42103.676180555558</v>
      </c>
      <c r="T2355" s="14">
        <v>42103</v>
      </c>
      <c r="U2355" s="12">
        <f t="shared" si="147"/>
        <v>42115.342847222222</v>
      </c>
    </row>
    <row r="2356" spans="1:21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4">
        <v>41954</v>
      </c>
      <c r="U2356" s="12">
        <f t="shared" si="147"/>
        <v>42014.38958333333</v>
      </c>
    </row>
    <row r="2357" spans="1:21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4">
        <v>42096</v>
      </c>
      <c r="U2357" s="12">
        <f t="shared" si="147"/>
        <v>42126.584907407399</v>
      </c>
    </row>
    <row r="2358" spans="1:21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2">
        <f t="shared" si="146"/>
        <v>42130.78361111111</v>
      </c>
      <c r="T2358" s="14">
        <v>42130</v>
      </c>
      <c r="U2358" s="12">
        <f t="shared" si="147"/>
        <v>42160.450277777774</v>
      </c>
    </row>
    <row r="2359" spans="1:21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2">
        <f t="shared" si="146"/>
        <v>42264.620115740734</v>
      </c>
      <c r="T2359" s="14">
        <v>42264</v>
      </c>
      <c r="U2359" s="12">
        <f t="shared" si="147"/>
        <v>42294.286782407398</v>
      </c>
    </row>
    <row r="2360" spans="1:21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2">
        <f t="shared" si="146"/>
        <v>41978.930972222224</v>
      </c>
      <c r="T2360" s="14">
        <v>41978</v>
      </c>
      <c r="U2360" s="12">
        <f t="shared" si="147"/>
        <v>42034.693749999999</v>
      </c>
    </row>
    <row r="2361" spans="1:21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4">
        <v>42159</v>
      </c>
      <c r="U2361" s="12">
        <f t="shared" si="147"/>
        <v>42219.316249999996</v>
      </c>
    </row>
    <row r="2362" spans="1:21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4">
        <v>42377</v>
      </c>
      <c r="U2362" s="12">
        <f t="shared" si="147"/>
        <v>42407.373611111114</v>
      </c>
    </row>
    <row r="2363" spans="1:21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2">
        <f t="shared" si="146"/>
        <v>42466.858888888892</v>
      </c>
      <c r="T2363" s="14">
        <v>42466</v>
      </c>
      <c r="U2363" s="12">
        <f t="shared" si="147"/>
        <v>42490.583333333336</v>
      </c>
    </row>
    <row r="2364" spans="1:21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4">
        <v>41954</v>
      </c>
      <c r="U2364" s="12">
        <f t="shared" si="147"/>
        <v>41984.35497685185</v>
      </c>
    </row>
    <row r="2365" spans="1:21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2">
        <f t="shared" si="146"/>
        <v>42322.011574074073</v>
      </c>
      <c r="T2365" s="14">
        <v>42322</v>
      </c>
      <c r="U2365" s="12">
        <f t="shared" si="147"/>
        <v>42366.678240740737</v>
      </c>
    </row>
    <row r="2366" spans="1:21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2">
        <f t="shared" si="146"/>
        <v>42248.934675925921</v>
      </c>
      <c r="T2366" s="14">
        <v>42248</v>
      </c>
      <c r="U2366" s="12">
        <f t="shared" si="147"/>
        <v>42303.601342592585</v>
      </c>
    </row>
    <row r="2367" spans="1:21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2">
        <f t="shared" si="146"/>
        <v>42346.736400462964</v>
      </c>
      <c r="T2367" s="14">
        <v>42346</v>
      </c>
      <c r="U2367" s="12">
        <f t="shared" si="147"/>
        <v>42386.624999999993</v>
      </c>
    </row>
    <row r="2368" spans="1:21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>
        <f t="shared" si="145"/>
        <v>97.407407407407405</v>
      </c>
      <c r="Q2368" t="s">
        <v>8317</v>
      </c>
      <c r="R2368" t="s">
        <v>8318</v>
      </c>
      <c r="S2368" s="12">
        <f t="shared" si="146"/>
        <v>42268.531631944439</v>
      </c>
      <c r="T2368" s="14">
        <v>42268</v>
      </c>
      <c r="U2368" s="12">
        <f t="shared" si="147"/>
        <v>42298.198298611103</v>
      </c>
    </row>
    <row r="2369" spans="1:21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>
        <f t="shared" si="145"/>
        <v>47.857142857142854</v>
      </c>
      <c r="Q2369" t="s">
        <v>8317</v>
      </c>
      <c r="R2369" t="s">
        <v>8318</v>
      </c>
      <c r="S2369" s="12">
        <f t="shared" si="146"/>
        <v>42425.970092592594</v>
      </c>
      <c r="T2369" s="14">
        <v>42425</v>
      </c>
      <c r="U2369" s="12">
        <f t="shared" si="147"/>
        <v>42485.595092592594</v>
      </c>
    </row>
    <row r="2370" spans="1:21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4">
        <v>42063</v>
      </c>
      <c r="U2370" s="12">
        <f t="shared" si="147"/>
        <v>42108.346817129634</v>
      </c>
    </row>
    <row r="2371" spans="1:21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>
        <f t="shared" ref="P2371:P2434" si="149">IF(L2371,E2371/L2371,0)</f>
        <v>0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4">
        <v>42380</v>
      </c>
      <c r="U2371" s="12">
        <f t="shared" ref="U2371:U2434" si="151">(((I2371/60)/60)/24)+DATE(1970,1,1)+(-8/24)</f>
        <v>42410.47929398148</v>
      </c>
    </row>
    <row r="2372" spans="1:21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4">
        <v>41961</v>
      </c>
      <c r="U2372" s="12">
        <f t="shared" si="151"/>
        <v>41990.855798611105</v>
      </c>
    </row>
    <row r="2373" spans="1:21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2">
        <f t="shared" si="150"/>
        <v>42150.777731481481</v>
      </c>
      <c r="T2373" s="14">
        <v>42150</v>
      </c>
      <c r="U2373" s="12">
        <f t="shared" si="151"/>
        <v>42180.444398148145</v>
      </c>
    </row>
    <row r="2374" spans="1:21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4">
        <v>42088</v>
      </c>
      <c r="U2374" s="12">
        <f t="shared" si="151"/>
        <v>42117.735775462956</v>
      </c>
    </row>
    <row r="2375" spans="1:21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4">
        <v>42215</v>
      </c>
      <c r="U2375" s="12">
        <f t="shared" si="151"/>
        <v>42245.328981481485</v>
      </c>
    </row>
    <row r="2376" spans="1:21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4">
        <v>42017</v>
      </c>
      <c r="U2376" s="12">
        <f t="shared" si="151"/>
        <v>42047.509953703695</v>
      </c>
    </row>
    <row r="2377" spans="1:21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2">
        <f t="shared" si="150"/>
        <v>42592.836076388892</v>
      </c>
      <c r="T2377" s="14">
        <v>42592</v>
      </c>
      <c r="U2377" s="12">
        <f t="shared" si="151"/>
        <v>42622.502743055556</v>
      </c>
    </row>
    <row r="2378" spans="1:21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>
        <f t="shared" si="149"/>
        <v>81.582499999999996</v>
      </c>
      <c r="Q2378" t="s">
        <v>8317</v>
      </c>
      <c r="R2378" t="s">
        <v>8318</v>
      </c>
      <c r="S2378" s="12">
        <f t="shared" si="150"/>
        <v>42318.925532407404</v>
      </c>
      <c r="T2378" s="14">
        <v>42318</v>
      </c>
      <c r="U2378" s="12">
        <f t="shared" si="151"/>
        <v>42348.592199074068</v>
      </c>
    </row>
    <row r="2379" spans="1:21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2">
        <f t="shared" si="150"/>
        <v>42669.870173611111</v>
      </c>
      <c r="T2379" s="14">
        <v>42669</v>
      </c>
      <c r="U2379" s="12">
        <f t="shared" si="151"/>
        <v>42699.578506944446</v>
      </c>
    </row>
    <row r="2380" spans="1:21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2">
        <f t="shared" si="150"/>
        <v>42213.013078703705</v>
      </c>
      <c r="T2380" s="14">
        <v>42213</v>
      </c>
      <c r="U2380" s="12">
        <f t="shared" si="151"/>
        <v>42241.679745370369</v>
      </c>
    </row>
    <row r="2381" spans="1:21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2">
        <f t="shared" si="150"/>
        <v>42237.016388888893</v>
      </c>
      <c r="T2381" s="14">
        <v>42237</v>
      </c>
      <c r="U2381" s="12">
        <f t="shared" si="151"/>
        <v>42281.683055555557</v>
      </c>
    </row>
    <row r="2382" spans="1:21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>
        <f t="shared" si="149"/>
        <v>18.333333333333332</v>
      </c>
      <c r="Q2382" t="s">
        <v>8317</v>
      </c>
      <c r="R2382" t="s">
        <v>8318</v>
      </c>
      <c r="S2382" s="12">
        <f t="shared" si="150"/>
        <v>42248.793310185181</v>
      </c>
      <c r="T2382" s="14">
        <v>42248</v>
      </c>
      <c r="U2382" s="12">
        <f t="shared" si="151"/>
        <v>42278.459976851846</v>
      </c>
    </row>
    <row r="2383" spans="1:21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>
        <f t="shared" si="149"/>
        <v>224.42857142857142</v>
      </c>
      <c r="Q2383" t="s">
        <v>8317</v>
      </c>
      <c r="R2383" t="s">
        <v>8318</v>
      </c>
      <c r="S2383" s="12">
        <f t="shared" si="150"/>
        <v>42074.935740740737</v>
      </c>
      <c r="T2383" s="14">
        <v>42074</v>
      </c>
      <c r="U2383" s="12">
        <f t="shared" si="151"/>
        <v>42104.602407407401</v>
      </c>
    </row>
    <row r="2384" spans="1:21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4">
        <v>42195</v>
      </c>
      <c r="U2384" s="12">
        <f t="shared" si="151"/>
        <v>42219.854201388887</v>
      </c>
    </row>
    <row r="2385" spans="1:21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4">
        <v>42027</v>
      </c>
      <c r="U2385" s="12">
        <f t="shared" si="151"/>
        <v>42056.723460648143</v>
      </c>
    </row>
    <row r="2386" spans="1:21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4">
        <v>41927</v>
      </c>
      <c r="U2386" s="12">
        <f t="shared" si="151"/>
        <v>41956.775960648149</v>
      </c>
    </row>
    <row r="2387" spans="1:21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>
        <f t="shared" si="149"/>
        <v>112.57142857142857</v>
      </c>
      <c r="Q2387" t="s">
        <v>8317</v>
      </c>
      <c r="R2387" t="s">
        <v>8318</v>
      </c>
      <c r="S2387" s="12">
        <f t="shared" si="150"/>
        <v>42191.70175925926</v>
      </c>
      <c r="T2387" s="14">
        <v>42191</v>
      </c>
      <c r="U2387" s="12">
        <f t="shared" si="151"/>
        <v>42221.368425925924</v>
      </c>
    </row>
    <row r="2388" spans="1:21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2">
        <f t="shared" si="150"/>
        <v>41954.838240740741</v>
      </c>
      <c r="T2388" s="14">
        <v>41954</v>
      </c>
      <c r="U2388" s="12">
        <f t="shared" si="151"/>
        <v>42014.504907407405</v>
      </c>
    </row>
    <row r="2389" spans="1:21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4">
        <v>42528</v>
      </c>
      <c r="U2389" s="12">
        <f t="shared" si="151"/>
        <v>42573.293287037035</v>
      </c>
    </row>
    <row r="2390" spans="1:21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>
        <f t="shared" si="149"/>
        <v>57.875</v>
      </c>
      <c r="Q2390" t="s">
        <v>8317</v>
      </c>
      <c r="R2390" t="s">
        <v>8318</v>
      </c>
      <c r="S2390" s="12">
        <f t="shared" si="150"/>
        <v>41989.853692129633</v>
      </c>
      <c r="T2390" s="14">
        <v>41989</v>
      </c>
      <c r="U2390" s="12">
        <f t="shared" si="151"/>
        <v>42019.478472222218</v>
      </c>
    </row>
    <row r="2391" spans="1:21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4">
        <v>42179</v>
      </c>
      <c r="U2391" s="12">
        <f t="shared" si="151"/>
        <v>42210.582638888889</v>
      </c>
    </row>
    <row r="2392" spans="1:21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2">
        <f t="shared" si="150"/>
        <v>41968.262314814812</v>
      </c>
      <c r="T2392" s="14">
        <v>41968</v>
      </c>
      <c r="U2392" s="12">
        <f t="shared" si="151"/>
        <v>42007.928981481477</v>
      </c>
    </row>
    <row r="2393" spans="1:21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4">
        <v>42064</v>
      </c>
      <c r="U2393" s="12">
        <f t="shared" si="151"/>
        <v>42094.419490740744</v>
      </c>
    </row>
    <row r="2394" spans="1:21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2">
        <f t="shared" si="150"/>
        <v>42276.120636574073</v>
      </c>
      <c r="T2394" s="14">
        <v>42276</v>
      </c>
      <c r="U2394" s="12">
        <f t="shared" si="151"/>
        <v>42305.787303240737</v>
      </c>
    </row>
    <row r="2395" spans="1:21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4">
        <v>42194</v>
      </c>
      <c r="U2395" s="12">
        <f t="shared" si="151"/>
        <v>42224.315011574072</v>
      </c>
    </row>
    <row r="2396" spans="1:21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4">
        <v>42031</v>
      </c>
      <c r="U2396" s="12">
        <f t="shared" si="151"/>
        <v>42061.02885416666</v>
      </c>
    </row>
    <row r="2397" spans="1:21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2">
        <f t="shared" si="150"/>
        <v>42717.121377314819</v>
      </c>
      <c r="T2397" s="14">
        <v>42717</v>
      </c>
      <c r="U2397" s="12">
        <f t="shared" si="151"/>
        <v>42745.039583333331</v>
      </c>
    </row>
    <row r="2398" spans="1:21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4">
        <v>42262</v>
      </c>
      <c r="U2398" s="12">
        <f t="shared" si="151"/>
        <v>42292.515717592592</v>
      </c>
    </row>
    <row r="2399" spans="1:21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2">
        <f t="shared" si="150"/>
        <v>41976.88490740741</v>
      </c>
      <c r="T2399" s="14">
        <v>41976</v>
      </c>
      <c r="U2399" s="12">
        <f t="shared" si="151"/>
        <v>42006.551574074074</v>
      </c>
    </row>
    <row r="2400" spans="1:21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2">
        <f t="shared" si="150"/>
        <v>42157.916481481487</v>
      </c>
      <c r="T2400" s="14">
        <v>42157</v>
      </c>
      <c r="U2400" s="12">
        <f t="shared" si="151"/>
        <v>42187.583148148151</v>
      </c>
    </row>
    <row r="2401" spans="1:21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2">
        <f t="shared" si="150"/>
        <v>41956.853078703702</v>
      </c>
      <c r="T2401" s="14">
        <v>41956</v>
      </c>
      <c r="U2401" s="12">
        <f t="shared" si="151"/>
        <v>41991.519745370366</v>
      </c>
    </row>
    <row r="2402" spans="1:21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2">
        <f t="shared" si="150"/>
        <v>42444.268101851849</v>
      </c>
      <c r="T2402" s="14">
        <v>42444</v>
      </c>
      <c r="U2402" s="12">
        <f t="shared" si="151"/>
        <v>42473.934768518513</v>
      </c>
    </row>
    <row r="2403" spans="1:21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>
        <f t="shared" si="149"/>
        <v>22.333333333333332</v>
      </c>
      <c r="Q2403" t="s">
        <v>8334</v>
      </c>
      <c r="R2403" t="s">
        <v>8335</v>
      </c>
      <c r="S2403" s="12">
        <f t="shared" si="150"/>
        <v>42374.822870370372</v>
      </c>
      <c r="T2403" s="14">
        <v>42374</v>
      </c>
      <c r="U2403" s="12">
        <f t="shared" si="151"/>
        <v>42434.489537037036</v>
      </c>
    </row>
    <row r="2404" spans="1:2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4">
        <v>42107</v>
      </c>
      <c r="U2404" s="12">
        <f t="shared" si="151"/>
        <v>42137.34642361111</v>
      </c>
    </row>
    <row r="2405" spans="1:21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>
        <f t="shared" si="149"/>
        <v>16.833333333333332</v>
      </c>
      <c r="Q2405" t="s">
        <v>8334</v>
      </c>
      <c r="R2405" t="s">
        <v>8335</v>
      </c>
      <c r="S2405" s="12">
        <f t="shared" si="150"/>
        <v>42399.882615740738</v>
      </c>
      <c r="T2405" s="14">
        <v>42399</v>
      </c>
      <c r="U2405" s="12">
        <f t="shared" si="151"/>
        <v>42459.507615740738</v>
      </c>
    </row>
    <row r="2406" spans="1:21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2">
        <f t="shared" si="150"/>
        <v>42342.03943287037</v>
      </c>
      <c r="T2406" s="14">
        <v>42342</v>
      </c>
      <c r="U2406" s="12">
        <f t="shared" si="151"/>
        <v>42371.706099537034</v>
      </c>
    </row>
    <row r="2407" spans="1:21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4">
        <v>42595</v>
      </c>
      <c r="U2407" s="12">
        <f t="shared" si="151"/>
        <v>42616.252025462956</v>
      </c>
    </row>
    <row r="2408" spans="1:21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>
        <f t="shared" si="149"/>
        <v>84.0625</v>
      </c>
      <c r="Q2408" t="s">
        <v>8334</v>
      </c>
      <c r="R2408" t="s">
        <v>8335</v>
      </c>
      <c r="S2408" s="12">
        <f t="shared" si="150"/>
        <v>41983.110995370371</v>
      </c>
      <c r="T2408" s="14">
        <v>41983</v>
      </c>
      <c r="U2408" s="12">
        <f t="shared" si="151"/>
        <v>42022.777662037035</v>
      </c>
    </row>
    <row r="2409" spans="1:21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>
        <f t="shared" si="149"/>
        <v>168.39393939393941</v>
      </c>
      <c r="Q2409" t="s">
        <v>8334</v>
      </c>
      <c r="R2409" t="s">
        <v>8335</v>
      </c>
      <c r="S2409" s="12">
        <f t="shared" si="150"/>
        <v>42082.575555555552</v>
      </c>
      <c r="T2409" s="14">
        <v>42082</v>
      </c>
      <c r="U2409" s="12">
        <f t="shared" si="151"/>
        <v>42104.916666666664</v>
      </c>
    </row>
    <row r="2410" spans="1:21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4">
        <v>41919</v>
      </c>
      <c r="U2410" s="12">
        <f t="shared" si="151"/>
        <v>41948.849039351851</v>
      </c>
    </row>
    <row r="2411" spans="1:21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>
        <f t="shared" si="149"/>
        <v>76.666666666666671</v>
      </c>
      <c r="Q2411" t="s">
        <v>8334</v>
      </c>
      <c r="R2411" t="s">
        <v>8335</v>
      </c>
      <c r="S2411" s="12">
        <f t="shared" si="150"/>
        <v>42204.875868055555</v>
      </c>
      <c r="T2411" s="14">
        <v>42204</v>
      </c>
      <c r="U2411" s="12">
        <f t="shared" si="151"/>
        <v>42234.542534722219</v>
      </c>
    </row>
    <row r="2412" spans="1:21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2">
        <f t="shared" si="150"/>
        <v>42224.408275462964</v>
      </c>
      <c r="T2412" s="14">
        <v>42224</v>
      </c>
      <c r="U2412" s="12">
        <f t="shared" si="151"/>
        <v>42254.074942129628</v>
      </c>
    </row>
    <row r="2413" spans="1:21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>
        <f t="shared" si="149"/>
        <v>50.333333333333336</v>
      </c>
      <c r="Q2413" t="s">
        <v>8334</v>
      </c>
      <c r="R2413" t="s">
        <v>8335</v>
      </c>
      <c r="S2413" s="12">
        <f t="shared" si="150"/>
        <v>42211.732430555552</v>
      </c>
      <c r="T2413" s="14">
        <v>42211</v>
      </c>
      <c r="U2413" s="12">
        <f t="shared" si="151"/>
        <v>42241.399097222216</v>
      </c>
    </row>
    <row r="2414" spans="1:21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2">
        <f t="shared" si="150"/>
        <v>42655.736956018518</v>
      </c>
      <c r="T2414" s="14">
        <v>42655</v>
      </c>
      <c r="U2414" s="12">
        <f t="shared" si="151"/>
        <v>42700.445289351854</v>
      </c>
    </row>
    <row r="2415" spans="1:21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>
        <f t="shared" si="149"/>
        <v>8.3333333333333339</v>
      </c>
      <c r="Q2415" t="s">
        <v>8334</v>
      </c>
      <c r="R2415" t="s">
        <v>8335</v>
      </c>
      <c r="S2415" s="12">
        <f t="shared" si="150"/>
        <v>41760.10974537037</v>
      </c>
      <c r="T2415" s="14">
        <v>41760</v>
      </c>
      <c r="U2415" s="12">
        <f t="shared" si="151"/>
        <v>41790.645833333328</v>
      </c>
    </row>
    <row r="2416" spans="1:21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>
        <f t="shared" si="149"/>
        <v>35.384615384615387</v>
      </c>
      <c r="Q2416" t="s">
        <v>8334</v>
      </c>
      <c r="R2416" t="s">
        <v>8335</v>
      </c>
      <c r="S2416" s="12">
        <f t="shared" si="150"/>
        <v>42198.695138888885</v>
      </c>
      <c r="T2416" s="14">
        <v>42198</v>
      </c>
      <c r="U2416" s="12">
        <f t="shared" si="151"/>
        <v>42237.832638888889</v>
      </c>
    </row>
    <row r="2417" spans="1:21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>
        <f t="shared" si="149"/>
        <v>55.833333333333336</v>
      </c>
      <c r="Q2417" t="s">
        <v>8334</v>
      </c>
      <c r="R2417" t="s">
        <v>8335</v>
      </c>
      <c r="S2417" s="12">
        <f t="shared" si="150"/>
        <v>42536.862800925926</v>
      </c>
      <c r="T2417" s="14">
        <v>42536</v>
      </c>
      <c r="U2417" s="12">
        <f t="shared" si="151"/>
        <v>42566.529467592591</v>
      </c>
    </row>
    <row r="2418" spans="1:21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4">
        <v>42019</v>
      </c>
      <c r="U2418" s="12">
        <f t="shared" si="151"/>
        <v>42077.291666666664</v>
      </c>
    </row>
    <row r="2419" spans="1:21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2">
        <f t="shared" si="150"/>
        <v>41831.884108796294</v>
      </c>
      <c r="T2419" s="14">
        <v>41831</v>
      </c>
      <c r="U2419" s="12">
        <f t="shared" si="151"/>
        <v>41861.550775462958</v>
      </c>
    </row>
    <row r="2420" spans="1:2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4">
        <v>42027</v>
      </c>
      <c r="U2420" s="12">
        <f t="shared" si="151"/>
        <v>42087.481990740744</v>
      </c>
    </row>
    <row r="2421" spans="1:21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2">
        <f t="shared" si="150"/>
        <v>41993.738298611104</v>
      </c>
      <c r="T2421" s="14">
        <v>41993</v>
      </c>
      <c r="U2421" s="12">
        <f t="shared" si="151"/>
        <v>42053.404965277768</v>
      </c>
    </row>
    <row r="2422" spans="1:21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>
        <f t="shared" si="149"/>
        <v>69.472222222222229</v>
      </c>
      <c r="Q2422" t="s">
        <v>8334</v>
      </c>
      <c r="R2422" t="s">
        <v>8335</v>
      </c>
      <c r="S2422" s="12">
        <f t="shared" si="150"/>
        <v>41893.028877314813</v>
      </c>
      <c r="T2422" s="14">
        <v>41893</v>
      </c>
      <c r="U2422" s="12">
        <f t="shared" si="151"/>
        <v>41952.737210648142</v>
      </c>
    </row>
    <row r="2423" spans="1:21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4">
        <v>42026</v>
      </c>
      <c r="U2423" s="12">
        <f t="shared" si="151"/>
        <v>42056.354120370372</v>
      </c>
    </row>
    <row r="2424" spans="1:21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4">
        <v>42044</v>
      </c>
      <c r="U2424" s="12">
        <f t="shared" si="151"/>
        <v>42074.349953703706</v>
      </c>
    </row>
    <row r="2425" spans="1:21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4">
        <v>41974</v>
      </c>
      <c r="U2425" s="12">
        <f t="shared" si="151"/>
        <v>42004.371412037035</v>
      </c>
    </row>
    <row r="2426" spans="1:21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>
        <f t="shared" si="149"/>
        <v>34.444444444444443</v>
      </c>
      <c r="Q2426" t="s">
        <v>8334</v>
      </c>
      <c r="R2426" t="s">
        <v>8335</v>
      </c>
      <c r="S2426" s="12">
        <f t="shared" si="150"/>
        <v>41909.892453703702</v>
      </c>
      <c r="T2426" s="14">
        <v>41909</v>
      </c>
      <c r="U2426" s="12">
        <f t="shared" si="151"/>
        <v>41939.559120370366</v>
      </c>
    </row>
    <row r="2427" spans="1:21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4">
        <v>42502</v>
      </c>
      <c r="U2427" s="12">
        <f t="shared" si="151"/>
        <v>42517.586111111108</v>
      </c>
    </row>
    <row r="2428" spans="1:21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2">
        <f t="shared" si="150"/>
        <v>42164.170046296291</v>
      </c>
      <c r="T2428" s="14">
        <v>42164</v>
      </c>
      <c r="U2428" s="12">
        <f t="shared" si="151"/>
        <v>42223.836712962955</v>
      </c>
    </row>
    <row r="2429" spans="1:21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4">
        <v>42412</v>
      </c>
      <c r="U2429" s="12">
        <f t="shared" si="151"/>
        <v>42451.943668981483</v>
      </c>
    </row>
    <row r="2430" spans="1:21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4">
        <v>42045</v>
      </c>
      <c r="U2430" s="12">
        <f t="shared" si="151"/>
        <v>42075.409155092588</v>
      </c>
    </row>
    <row r="2431" spans="1:21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4">
        <v>42734</v>
      </c>
      <c r="U2431" s="12">
        <f t="shared" si="151"/>
        <v>42771.363888888889</v>
      </c>
    </row>
    <row r="2432" spans="1:21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4">
        <v>42382</v>
      </c>
      <c r="U2432" s="12">
        <f t="shared" si="151"/>
        <v>42411.797499999993</v>
      </c>
    </row>
    <row r="2433" spans="1:21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4">
        <v>42489</v>
      </c>
      <c r="U2433" s="12">
        <f t="shared" si="151"/>
        <v>42548.766354166662</v>
      </c>
    </row>
    <row r="2434" spans="1:21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4">
        <v>42041</v>
      </c>
      <c r="U2434" s="12">
        <f t="shared" si="151"/>
        <v>42070.885381944441</v>
      </c>
    </row>
    <row r="2435" spans="1:21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>
        <f t="shared" ref="P2435:P2498" si="153">IF(L2435,E2435/L2435,0)</f>
        <v>0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4">
        <v>42397</v>
      </c>
      <c r="U2435" s="12">
        <f t="shared" ref="U2435:U2498" si="155">(((I2435/60)/60)/24)+DATE(1970,1,1)+(-8/24)</f>
        <v>42427.566469907404</v>
      </c>
    </row>
    <row r="2436" spans="1:21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4">
        <v>42180</v>
      </c>
      <c r="U2436" s="12">
        <f t="shared" si="155"/>
        <v>42219.852708333325</v>
      </c>
    </row>
    <row r="2437" spans="1:21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4">
        <v>42252</v>
      </c>
      <c r="U2437" s="12">
        <f t="shared" si="155"/>
        <v>42281.944282407399</v>
      </c>
    </row>
    <row r="2438" spans="1:21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4">
        <v>42338</v>
      </c>
      <c r="U2438" s="12">
        <f t="shared" si="155"/>
        <v>42398.282060185178</v>
      </c>
    </row>
    <row r="2439" spans="1:21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2">
        <f t="shared" si="154"/>
        <v>42031.965138888889</v>
      </c>
      <c r="T2439" s="14">
        <v>42031</v>
      </c>
      <c r="U2439" s="12">
        <f t="shared" si="155"/>
        <v>42080.416666666664</v>
      </c>
    </row>
    <row r="2440" spans="1:21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4">
        <v>42285</v>
      </c>
      <c r="U2440" s="12">
        <f t="shared" si="155"/>
        <v>42345.623402777775</v>
      </c>
    </row>
    <row r="2441" spans="1:21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2">
        <f t="shared" si="154"/>
        <v>42265.818622685183</v>
      </c>
      <c r="T2441" s="14">
        <v>42265</v>
      </c>
      <c r="U2441" s="12">
        <f t="shared" si="155"/>
        <v>42295.485289351847</v>
      </c>
    </row>
    <row r="2442" spans="1:21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4">
        <v>42383</v>
      </c>
      <c r="U2442" s="12">
        <f t="shared" si="155"/>
        <v>42413.566122685181</v>
      </c>
    </row>
    <row r="2443" spans="1:21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>
        <f t="shared" si="153"/>
        <v>74.22935779816514</v>
      </c>
      <c r="Q2443" t="s">
        <v>8334</v>
      </c>
      <c r="R2443" t="s">
        <v>8350</v>
      </c>
      <c r="S2443" s="12">
        <f t="shared" si="154"/>
        <v>42187.125625000001</v>
      </c>
      <c r="T2443" s="14">
        <v>42187</v>
      </c>
      <c r="U2443" s="12">
        <f t="shared" si="155"/>
        <v>42207.874305555553</v>
      </c>
    </row>
    <row r="2444" spans="1:21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>
        <f t="shared" si="153"/>
        <v>81.252688172043008</v>
      </c>
      <c r="Q2444" t="s">
        <v>8334</v>
      </c>
      <c r="R2444" t="s">
        <v>8350</v>
      </c>
      <c r="S2444" s="12">
        <f t="shared" si="154"/>
        <v>42052.666990740734</v>
      </c>
      <c r="T2444" s="14">
        <v>42052</v>
      </c>
      <c r="U2444" s="12">
        <f t="shared" si="155"/>
        <v>42082.291990740741</v>
      </c>
    </row>
    <row r="2445" spans="1:21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>
        <f t="shared" si="153"/>
        <v>130.23469453376205</v>
      </c>
      <c r="Q2445" t="s">
        <v>8334</v>
      </c>
      <c r="R2445" t="s">
        <v>8350</v>
      </c>
      <c r="S2445" s="12">
        <f t="shared" si="154"/>
        <v>41836.625254629631</v>
      </c>
      <c r="T2445" s="14">
        <v>41836</v>
      </c>
      <c r="U2445" s="12">
        <f t="shared" si="155"/>
        <v>41866.291921296295</v>
      </c>
    </row>
    <row r="2446" spans="1:21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>
        <f t="shared" si="153"/>
        <v>53.409836065573771</v>
      </c>
      <c r="Q2446" t="s">
        <v>8334</v>
      </c>
      <c r="R2446" t="s">
        <v>8350</v>
      </c>
      <c r="S2446" s="12">
        <f t="shared" si="154"/>
        <v>42485.754525462966</v>
      </c>
      <c r="T2446" s="14">
        <v>42485</v>
      </c>
      <c r="U2446" s="12">
        <f t="shared" si="155"/>
        <v>42515.42119212963</v>
      </c>
    </row>
    <row r="2447" spans="1:21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>
        <f t="shared" si="153"/>
        <v>75.130434782608702</v>
      </c>
      <c r="Q2447" t="s">
        <v>8334</v>
      </c>
      <c r="R2447" t="s">
        <v>8350</v>
      </c>
      <c r="S2447" s="12">
        <f t="shared" si="154"/>
        <v>42243.190057870372</v>
      </c>
      <c r="T2447" s="14">
        <v>42243</v>
      </c>
      <c r="U2447" s="12">
        <f t="shared" si="155"/>
        <v>42272.856724537036</v>
      </c>
    </row>
    <row r="2448" spans="1:21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>
        <f t="shared" si="153"/>
        <v>75.666666666666671</v>
      </c>
      <c r="Q2448" t="s">
        <v>8334</v>
      </c>
      <c r="R2448" t="s">
        <v>8350</v>
      </c>
      <c r="S2448" s="12">
        <f t="shared" si="154"/>
        <v>42670.602673611109</v>
      </c>
      <c r="T2448" s="14">
        <v>42670</v>
      </c>
      <c r="U2448" s="12">
        <f t="shared" si="155"/>
        <v>42700.311006944445</v>
      </c>
    </row>
    <row r="2449" spans="1:21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>
        <f t="shared" si="153"/>
        <v>31.691394658753708</v>
      </c>
      <c r="Q2449" t="s">
        <v>8334</v>
      </c>
      <c r="R2449" t="s">
        <v>8350</v>
      </c>
      <c r="S2449" s="12">
        <f t="shared" si="154"/>
        <v>42654.469826388886</v>
      </c>
      <c r="T2449" s="14">
        <v>42654</v>
      </c>
      <c r="U2449" s="12">
        <f t="shared" si="155"/>
        <v>42685.833333333336</v>
      </c>
    </row>
    <row r="2450" spans="1:21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>
        <f t="shared" si="153"/>
        <v>47.777777777777779</v>
      </c>
      <c r="Q2450" t="s">
        <v>8334</v>
      </c>
      <c r="R2450" t="s">
        <v>8350</v>
      </c>
      <c r="S2450" s="12">
        <f t="shared" si="154"/>
        <v>42607.316122685181</v>
      </c>
      <c r="T2450" s="14">
        <v>42607</v>
      </c>
      <c r="U2450" s="12">
        <f t="shared" si="155"/>
        <v>42612.9</v>
      </c>
    </row>
    <row r="2451" spans="1:21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4">
        <v>41943</v>
      </c>
      <c r="U2451" s="12">
        <f t="shared" si="155"/>
        <v>41972.850868055553</v>
      </c>
    </row>
    <row r="2452" spans="1:21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>
        <f t="shared" si="153"/>
        <v>149.31401960784314</v>
      </c>
      <c r="Q2452" t="s">
        <v>8334</v>
      </c>
      <c r="R2452" t="s">
        <v>8350</v>
      </c>
      <c r="S2452" s="12">
        <f t="shared" si="154"/>
        <v>41902.07240740741</v>
      </c>
      <c r="T2452" s="14">
        <v>41902</v>
      </c>
      <c r="U2452" s="12">
        <f t="shared" si="155"/>
        <v>41939.799305555556</v>
      </c>
    </row>
    <row r="2453" spans="1:21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>
        <f t="shared" si="153"/>
        <v>62.06989247311828</v>
      </c>
      <c r="Q2453" t="s">
        <v>8334</v>
      </c>
      <c r="R2453" t="s">
        <v>8350</v>
      </c>
      <c r="S2453" s="12">
        <f t="shared" si="154"/>
        <v>42779.908449074079</v>
      </c>
      <c r="T2453" s="14">
        <v>42779</v>
      </c>
      <c r="U2453" s="12">
        <f t="shared" si="155"/>
        <v>42799.575115740743</v>
      </c>
    </row>
    <row r="2454" spans="1:21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4">
        <v>42338</v>
      </c>
      <c r="U2454" s="12">
        <f t="shared" si="155"/>
        <v>42367.624999999993</v>
      </c>
    </row>
    <row r="2455" spans="1:21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>
        <f t="shared" si="153"/>
        <v>69.268656716417908</v>
      </c>
      <c r="Q2455" t="s">
        <v>8334</v>
      </c>
      <c r="R2455" t="s">
        <v>8350</v>
      </c>
      <c r="S2455" s="12">
        <f t="shared" si="154"/>
        <v>42738.692233796297</v>
      </c>
      <c r="T2455" s="14">
        <v>42738</v>
      </c>
      <c r="U2455" s="12">
        <f t="shared" si="155"/>
        <v>42768.358900462961</v>
      </c>
    </row>
    <row r="2456" spans="1:21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>
        <f t="shared" si="153"/>
        <v>271.50769230769231</v>
      </c>
      <c r="Q2456" t="s">
        <v>8334</v>
      </c>
      <c r="R2456" t="s">
        <v>8350</v>
      </c>
      <c r="S2456" s="12">
        <f t="shared" si="154"/>
        <v>42770.201481481476</v>
      </c>
      <c r="T2456" s="14">
        <v>42770</v>
      </c>
      <c r="U2456" s="12">
        <f t="shared" si="155"/>
        <v>42804.86814814814</v>
      </c>
    </row>
    <row r="2457" spans="1:21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>
        <f t="shared" si="153"/>
        <v>34.125</v>
      </c>
      <c r="Q2457" t="s">
        <v>8334</v>
      </c>
      <c r="R2457" t="s">
        <v>8350</v>
      </c>
      <c r="S2457" s="12">
        <f t="shared" si="154"/>
        <v>42452.781828703708</v>
      </c>
      <c r="T2457" s="14">
        <v>42452</v>
      </c>
      <c r="U2457" s="12">
        <f t="shared" si="155"/>
        <v>42480.448495370372</v>
      </c>
    </row>
    <row r="2458" spans="1:21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>
        <f t="shared" si="153"/>
        <v>40.492537313432834</v>
      </c>
      <c r="Q2458" t="s">
        <v>8334</v>
      </c>
      <c r="R2458" t="s">
        <v>8350</v>
      </c>
      <c r="S2458" s="12">
        <f t="shared" si="154"/>
        <v>42761.961099537039</v>
      </c>
      <c r="T2458" s="14">
        <v>42761</v>
      </c>
      <c r="U2458" s="12">
        <f t="shared" si="155"/>
        <v>42791.627766203703</v>
      </c>
    </row>
    <row r="2459" spans="1:21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>
        <f t="shared" si="153"/>
        <v>189.75806451612902</v>
      </c>
      <c r="Q2459" t="s">
        <v>8334</v>
      </c>
      <c r="R2459" t="s">
        <v>8350</v>
      </c>
      <c r="S2459" s="12">
        <f t="shared" si="154"/>
        <v>42423.602500000001</v>
      </c>
      <c r="T2459" s="14">
        <v>42423</v>
      </c>
      <c r="U2459" s="12">
        <f t="shared" si="155"/>
        <v>42453.227500000001</v>
      </c>
    </row>
    <row r="2460" spans="1:21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>
        <f t="shared" si="153"/>
        <v>68.862499999999997</v>
      </c>
      <c r="Q2460" t="s">
        <v>8334</v>
      </c>
      <c r="R2460" t="s">
        <v>8350</v>
      </c>
      <c r="S2460" s="12">
        <f t="shared" si="154"/>
        <v>42495.871736111112</v>
      </c>
      <c r="T2460" s="14">
        <v>42495</v>
      </c>
      <c r="U2460" s="12">
        <f t="shared" si="155"/>
        <v>42530.458333333336</v>
      </c>
    </row>
    <row r="2461" spans="1:21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>
        <f t="shared" si="153"/>
        <v>108.77659574468085</v>
      </c>
      <c r="Q2461" t="s">
        <v>8334</v>
      </c>
      <c r="R2461" t="s">
        <v>8350</v>
      </c>
      <c r="S2461" s="12">
        <f t="shared" si="154"/>
        <v>42407.637557870374</v>
      </c>
      <c r="T2461" s="14">
        <v>42407</v>
      </c>
      <c r="U2461" s="12">
        <f t="shared" si="155"/>
        <v>42452.262557870366</v>
      </c>
    </row>
    <row r="2462" spans="1:21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>
        <f t="shared" si="153"/>
        <v>125.98529411764706</v>
      </c>
      <c r="Q2462" t="s">
        <v>8334</v>
      </c>
      <c r="R2462" t="s">
        <v>8350</v>
      </c>
      <c r="S2462" s="12">
        <f t="shared" si="154"/>
        <v>42704.187118055561</v>
      </c>
      <c r="T2462" s="14">
        <v>42704</v>
      </c>
      <c r="U2462" s="12">
        <f t="shared" si="155"/>
        <v>42737.845138888886</v>
      </c>
    </row>
    <row r="2463" spans="1:21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>
        <f t="shared" si="153"/>
        <v>90.523255813953483</v>
      </c>
      <c r="Q2463" t="s">
        <v>8323</v>
      </c>
      <c r="R2463" t="s">
        <v>8327</v>
      </c>
      <c r="S2463" s="12">
        <f t="shared" si="154"/>
        <v>40784.012696759259</v>
      </c>
      <c r="T2463" s="14">
        <v>40784</v>
      </c>
      <c r="U2463" s="12">
        <f t="shared" si="155"/>
        <v>40816.791666666664</v>
      </c>
    </row>
    <row r="2464" spans="1:21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>
        <f t="shared" si="153"/>
        <v>28.880434782608695</v>
      </c>
      <c r="Q2464" t="s">
        <v>8323</v>
      </c>
      <c r="R2464" t="s">
        <v>8327</v>
      </c>
      <c r="S2464" s="12">
        <f t="shared" si="154"/>
        <v>41089.186296296299</v>
      </c>
      <c r="T2464" s="14">
        <v>41089</v>
      </c>
      <c r="U2464" s="12">
        <f t="shared" si="155"/>
        <v>41108.852962962963</v>
      </c>
    </row>
    <row r="2465" spans="1:2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4">
        <v>41341</v>
      </c>
      <c r="U2465" s="12">
        <f t="shared" si="155"/>
        <v>41380.458333333328</v>
      </c>
    </row>
    <row r="2466" spans="1:21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>
        <f t="shared" si="153"/>
        <v>51.674418604651166</v>
      </c>
      <c r="Q2466" t="s">
        <v>8323</v>
      </c>
      <c r="R2466" t="s">
        <v>8327</v>
      </c>
      <c r="S2466" s="12">
        <f t="shared" si="154"/>
        <v>42248.90042824074</v>
      </c>
      <c r="T2466" s="14">
        <v>42248</v>
      </c>
      <c r="U2466" s="12">
        <f t="shared" si="155"/>
        <v>42277.478472222218</v>
      </c>
    </row>
    <row r="2467" spans="1:21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>
        <f t="shared" si="153"/>
        <v>26.270833333333332</v>
      </c>
      <c r="Q2467" t="s">
        <v>8323</v>
      </c>
      <c r="R2467" t="s">
        <v>8327</v>
      </c>
      <c r="S2467" s="12">
        <f t="shared" si="154"/>
        <v>41145.719305555554</v>
      </c>
      <c r="T2467" s="14">
        <v>41145</v>
      </c>
      <c r="U2467" s="12">
        <f t="shared" si="155"/>
        <v>41175.385972222219</v>
      </c>
    </row>
    <row r="2468" spans="1:21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>
        <f t="shared" si="153"/>
        <v>48.07692307692308</v>
      </c>
      <c r="Q2468" t="s">
        <v>8323</v>
      </c>
      <c r="R2468" t="s">
        <v>8327</v>
      </c>
      <c r="S2468" s="12">
        <f t="shared" si="154"/>
        <v>41373.102465277778</v>
      </c>
      <c r="T2468" s="14">
        <v>41373</v>
      </c>
      <c r="U2468" s="12">
        <f t="shared" si="155"/>
        <v>41402.769131944442</v>
      </c>
    </row>
    <row r="2469" spans="1:21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>
        <f t="shared" si="153"/>
        <v>27.558139534883722</v>
      </c>
      <c r="Q2469" t="s">
        <v>8323</v>
      </c>
      <c r="R2469" t="s">
        <v>8327</v>
      </c>
      <c r="S2469" s="12">
        <f t="shared" si="154"/>
        <v>41025.874201388891</v>
      </c>
      <c r="T2469" s="14">
        <v>41025</v>
      </c>
      <c r="U2469" s="12">
        <f t="shared" si="155"/>
        <v>41039.375</v>
      </c>
    </row>
    <row r="2470" spans="1:21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>
        <f t="shared" si="153"/>
        <v>36.97137931034483</v>
      </c>
      <c r="Q2470" t="s">
        <v>8323</v>
      </c>
      <c r="R2470" t="s">
        <v>8327</v>
      </c>
      <c r="S2470" s="12">
        <f t="shared" si="154"/>
        <v>41174.154178240737</v>
      </c>
      <c r="T2470" s="14">
        <v>41174</v>
      </c>
      <c r="U2470" s="12">
        <f t="shared" si="155"/>
        <v>41209.875</v>
      </c>
    </row>
    <row r="2471" spans="1:21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>
        <f t="shared" si="153"/>
        <v>29.021276595744681</v>
      </c>
      <c r="Q2471" t="s">
        <v>8323</v>
      </c>
      <c r="R2471" t="s">
        <v>8327</v>
      </c>
      <c r="S2471" s="12">
        <f t="shared" si="154"/>
        <v>40557.429733796293</v>
      </c>
      <c r="T2471" s="14">
        <v>40557</v>
      </c>
      <c r="U2471" s="12">
        <f t="shared" si="155"/>
        <v>40582.096400462957</v>
      </c>
    </row>
    <row r="2472" spans="1:21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>
        <f t="shared" si="153"/>
        <v>28.65666666666667</v>
      </c>
      <c r="Q2472" t="s">
        <v>8323</v>
      </c>
      <c r="R2472" t="s">
        <v>8327</v>
      </c>
      <c r="S2472" s="12">
        <f t="shared" si="154"/>
        <v>41023.07471064815</v>
      </c>
      <c r="T2472" s="14">
        <v>41023</v>
      </c>
      <c r="U2472" s="12">
        <f t="shared" si="155"/>
        <v>41052.741377314815</v>
      </c>
    </row>
    <row r="2473" spans="1:21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>
        <f t="shared" si="153"/>
        <v>37.647058823529413</v>
      </c>
      <c r="Q2473" t="s">
        <v>8323</v>
      </c>
      <c r="R2473" t="s">
        <v>8327</v>
      </c>
      <c r="S2473" s="12">
        <f t="shared" si="154"/>
        <v>40893.992962962962</v>
      </c>
      <c r="T2473" s="14">
        <v>40893</v>
      </c>
      <c r="U2473" s="12">
        <f t="shared" si="155"/>
        <v>40933.659629629627</v>
      </c>
    </row>
    <row r="2474" spans="1:21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>
        <f t="shared" si="153"/>
        <v>97.904038461538462</v>
      </c>
      <c r="Q2474" t="s">
        <v>8323</v>
      </c>
      <c r="R2474" t="s">
        <v>8327</v>
      </c>
      <c r="S2474" s="12">
        <f t="shared" si="154"/>
        <v>40354.11550925926</v>
      </c>
      <c r="T2474" s="14">
        <v>40354</v>
      </c>
      <c r="U2474" s="12">
        <f t="shared" si="155"/>
        <v>40424.710416666661</v>
      </c>
    </row>
    <row r="2475" spans="1:21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>
        <f t="shared" si="153"/>
        <v>42.553191489361701</v>
      </c>
      <c r="Q2475" t="s">
        <v>8323</v>
      </c>
      <c r="R2475" t="s">
        <v>8327</v>
      </c>
      <c r="S2475" s="12">
        <f t="shared" si="154"/>
        <v>41193.748483796298</v>
      </c>
      <c r="T2475" s="14">
        <v>41193</v>
      </c>
      <c r="U2475" s="12">
        <f t="shared" si="155"/>
        <v>41223.456817129627</v>
      </c>
    </row>
    <row r="2476" spans="1:21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>
        <f t="shared" si="153"/>
        <v>131.58368421052631</v>
      </c>
      <c r="Q2476" t="s">
        <v>8323</v>
      </c>
      <c r="R2476" t="s">
        <v>8327</v>
      </c>
      <c r="S2476" s="12">
        <f t="shared" si="154"/>
        <v>40417.011296296296</v>
      </c>
      <c r="T2476" s="14">
        <v>40417</v>
      </c>
      <c r="U2476" s="12">
        <f t="shared" si="155"/>
        <v>40461.67796296296</v>
      </c>
    </row>
    <row r="2477" spans="1:21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>
        <f t="shared" si="153"/>
        <v>32.320987654320987</v>
      </c>
      <c r="Q2477" t="s">
        <v>8323</v>
      </c>
      <c r="R2477" t="s">
        <v>8327</v>
      </c>
      <c r="S2477" s="12">
        <f t="shared" si="154"/>
        <v>40310.287673611114</v>
      </c>
      <c r="T2477" s="14">
        <v>40310</v>
      </c>
      <c r="U2477" s="12">
        <f t="shared" si="155"/>
        <v>40369.583333333328</v>
      </c>
    </row>
    <row r="2478" spans="1:21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>
        <f t="shared" si="153"/>
        <v>61.103999999999999</v>
      </c>
      <c r="Q2478" t="s">
        <v>8323</v>
      </c>
      <c r="R2478" t="s">
        <v>8327</v>
      </c>
      <c r="S2478" s="12">
        <f t="shared" si="154"/>
        <v>41913.328356481477</v>
      </c>
      <c r="T2478" s="14">
        <v>41913</v>
      </c>
      <c r="U2478" s="12">
        <f t="shared" si="155"/>
        <v>41946.036689814813</v>
      </c>
    </row>
    <row r="2479" spans="1:21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>
        <f t="shared" si="153"/>
        <v>31.341463414634145</v>
      </c>
      <c r="Q2479" t="s">
        <v>8323</v>
      </c>
      <c r="R2479" t="s">
        <v>8327</v>
      </c>
      <c r="S2479" s="12">
        <f t="shared" si="154"/>
        <v>41088.691493055558</v>
      </c>
      <c r="T2479" s="14">
        <v>41088</v>
      </c>
      <c r="U2479" s="12">
        <f t="shared" si="155"/>
        <v>41133.358159722222</v>
      </c>
    </row>
    <row r="2480" spans="1:21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>
        <f t="shared" si="153"/>
        <v>129.1139240506329</v>
      </c>
      <c r="Q2480" t="s">
        <v>8323</v>
      </c>
      <c r="R2480" t="s">
        <v>8327</v>
      </c>
      <c r="S2480" s="12">
        <f t="shared" si="154"/>
        <v>41257.950381944444</v>
      </c>
      <c r="T2480" s="14">
        <v>41257</v>
      </c>
      <c r="U2480" s="12">
        <f t="shared" si="155"/>
        <v>41287.617048611108</v>
      </c>
    </row>
    <row r="2481" spans="1:21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>
        <f t="shared" si="153"/>
        <v>25.020624999999999</v>
      </c>
      <c r="Q2481" t="s">
        <v>8323</v>
      </c>
      <c r="R2481" t="s">
        <v>8327</v>
      </c>
      <c r="S2481" s="12">
        <f t="shared" si="154"/>
        <v>41107.726782407408</v>
      </c>
      <c r="T2481" s="14">
        <v>41107</v>
      </c>
      <c r="U2481" s="12">
        <f t="shared" si="155"/>
        <v>41117.75</v>
      </c>
    </row>
    <row r="2482" spans="1:21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4">
        <v>42227</v>
      </c>
      <c r="U2482" s="12">
        <f t="shared" si="155"/>
        <v>42287.602824074071</v>
      </c>
    </row>
    <row r="2483" spans="1:21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>
        <f t="shared" si="153"/>
        <v>47.541473684210523</v>
      </c>
      <c r="Q2483" t="s">
        <v>8323</v>
      </c>
      <c r="R2483" t="s">
        <v>8327</v>
      </c>
      <c r="S2483" s="12">
        <f t="shared" si="154"/>
        <v>40999.645925925928</v>
      </c>
      <c r="T2483" s="14">
        <v>40999</v>
      </c>
      <c r="U2483" s="12">
        <f t="shared" si="155"/>
        <v>41029.312592592592</v>
      </c>
    </row>
    <row r="2484" spans="1:21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4">
        <v>40711</v>
      </c>
      <c r="U2484" s="12">
        <f t="shared" si="155"/>
        <v>40756.448877314811</v>
      </c>
    </row>
    <row r="2485" spans="1:21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>
        <f t="shared" si="153"/>
        <v>65.84210526315789</v>
      </c>
      <c r="Q2485" t="s">
        <v>8323</v>
      </c>
      <c r="R2485" t="s">
        <v>8327</v>
      </c>
      <c r="S2485" s="12">
        <f t="shared" si="154"/>
        <v>40970.750034722223</v>
      </c>
      <c r="T2485" s="14">
        <v>40970</v>
      </c>
      <c r="U2485" s="12">
        <f t="shared" si="155"/>
        <v>41030.375034722223</v>
      </c>
    </row>
    <row r="2486" spans="1:21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>
        <f t="shared" si="153"/>
        <v>46.401222222222216</v>
      </c>
      <c r="Q2486" t="s">
        <v>8323</v>
      </c>
      <c r="R2486" t="s">
        <v>8327</v>
      </c>
      <c r="S2486" s="12">
        <f t="shared" si="154"/>
        <v>40771.916701388887</v>
      </c>
      <c r="T2486" s="14">
        <v>40771</v>
      </c>
      <c r="U2486" s="12">
        <f t="shared" si="155"/>
        <v>40801.583368055552</v>
      </c>
    </row>
    <row r="2487" spans="1:21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>
        <f t="shared" si="153"/>
        <v>50.365853658536587</v>
      </c>
      <c r="Q2487" t="s">
        <v>8323</v>
      </c>
      <c r="R2487" t="s">
        <v>8327</v>
      </c>
      <c r="S2487" s="12">
        <f t="shared" si="154"/>
        <v>40793.998599537037</v>
      </c>
      <c r="T2487" s="14">
        <v>40793</v>
      </c>
      <c r="U2487" s="12">
        <f t="shared" si="155"/>
        <v>40828.665266203701</v>
      </c>
    </row>
    <row r="2488" spans="1:21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>
        <f t="shared" si="153"/>
        <v>26.566666666666666</v>
      </c>
      <c r="Q2488" t="s">
        <v>8323</v>
      </c>
      <c r="R2488" t="s">
        <v>8327</v>
      </c>
      <c r="S2488" s="12">
        <f t="shared" si="154"/>
        <v>40991.708055555559</v>
      </c>
      <c r="T2488" s="14">
        <v>40991</v>
      </c>
      <c r="U2488" s="12">
        <f t="shared" si="155"/>
        <v>41021.374722222223</v>
      </c>
    </row>
    <row r="2489" spans="1:21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>
        <f t="shared" si="153"/>
        <v>39.493684210526318</v>
      </c>
      <c r="Q2489" t="s">
        <v>8323</v>
      </c>
      <c r="R2489" t="s">
        <v>8327</v>
      </c>
      <c r="S2489" s="12">
        <f t="shared" si="154"/>
        <v>41026.083298611113</v>
      </c>
      <c r="T2489" s="14">
        <v>41026</v>
      </c>
      <c r="U2489" s="12">
        <f t="shared" si="155"/>
        <v>41055.749965277777</v>
      </c>
    </row>
    <row r="2490" spans="1:21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>
        <f t="shared" si="153"/>
        <v>49.246153846153845</v>
      </c>
      <c r="Q2490" t="s">
        <v>8323</v>
      </c>
      <c r="R2490" t="s">
        <v>8327</v>
      </c>
      <c r="S2490" s="12">
        <f t="shared" si="154"/>
        <v>40833.633194444446</v>
      </c>
      <c r="T2490" s="14">
        <v>40833</v>
      </c>
      <c r="U2490" s="12">
        <f t="shared" si="155"/>
        <v>40863.341527777775</v>
      </c>
    </row>
    <row r="2491" spans="1:21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4">
        <v>41373</v>
      </c>
      <c r="U2491" s="12">
        <f t="shared" si="155"/>
        <v>41403.356932870367</v>
      </c>
    </row>
    <row r="2492" spans="1:21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>
        <f t="shared" si="153"/>
        <v>37.9375</v>
      </c>
      <c r="Q2492" t="s">
        <v>8323</v>
      </c>
      <c r="R2492" t="s">
        <v>8327</v>
      </c>
      <c r="S2492" s="12">
        <f t="shared" si="154"/>
        <v>41023.227731481478</v>
      </c>
      <c r="T2492" s="14">
        <v>41023</v>
      </c>
      <c r="U2492" s="12">
        <f t="shared" si="155"/>
        <v>41082.894398148142</v>
      </c>
    </row>
    <row r="2493" spans="1:21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4">
        <v>40542</v>
      </c>
      <c r="U2493" s="12">
        <f t="shared" si="155"/>
        <v>40558.743749999994</v>
      </c>
    </row>
    <row r="2494" spans="1:21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>
        <f t="shared" si="153"/>
        <v>27.777777777777779</v>
      </c>
      <c r="Q2494" t="s">
        <v>8323</v>
      </c>
      <c r="R2494" t="s">
        <v>8327</v>
      </c>
      <c r="S2494" s="12">
        <f t="shared" si="154"/>
        <v>41024.985972222225</v>
      </c>
      <c r="T2494" s="14">
        <v>41024</v>
      </c>
      <c r="U2494" s="12">
        <f t="shared" si="155"/>
        <v>41076.082638888889</v>
      </c>
    </row>
    <row r="2495" spans="1:21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>
        <f t="shared" si="153"/>
        <v>99.382239382239376</v>
      </c>
      <c r="Q2495" t="s">
        <v>8323</v>
      </c>
      <c r="R2495" t="s">
        <v>8327</v>
      </c>
      <c r="S2495" s="12">
        <f t="shared" si="154"/>
        <v>41348.168287037035</v>
      </c>
      <c r="T2495" s="14">
        <v>41348</v>
      </c>
      <c r="U2495" s="12">
        <f t="shared" si="155"/>
        <v>41392.834953703699</v>
      </c>
    </row>
    <row r="2496" spans="1:21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>
        <f t="shared" si="153"/>
        <v>38.848205128205123</v>
      </c>
      <c r="Q2496" t="s">
        <v>8323</v>
      </c>
      <c r="R2496" t="s">
        <v>8327</v>
      </c>
      <c r="S2496" s="12">
        <f t="shared" si="154"/>
        <v>41022.645185185182</v>
      </c>
      <c r="T2496" s="14">
        <v>41022</v>
      </c>
      <c r="U2496" s="12">
        <f t="shared" si="155"/>
        <v>41052.311851851846</v>
      </c>
    </row>
    <row r="2497" spans="1:21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>
        <f t="shared" si="153"/>
        <v>45.548809523809524</v>
      </c>
      <c r="Q2497" t="s">
        <v>8323</v>
      </c>
      <c r="R2497" t="s">
        <v>8327</v>
      </c>
      <c r="S2497" s="12">
        <f t="shared" si="154"/>
        <v>41036.946469907409</v>
      </c>
      <c r="T2497" s="14">
        <v>41036</v>
      </c>
      <c r="U2497" s="12">
        <f t="shared" si="155"/>
        <v>41066.613136574073</v>
      </c>
    </row>
    <row r="2498" spans="1:21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4">
        <v>41327</v>
      </c>
      <c r="U2498" s="12">
        <f t="shared" si="155"/>
        <v>41362.621435185181</v>
      </c>
    </row>
    <row r="2499" spans="1:21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>
        <f t="shared" ref="P2499:P2562" si="157">IF(L2499,E2499/L2499,0)</f>
        <v>80.551071428571419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4">
        <v>40730</v>
      </c>
      <c r="U2499" s="12">
        <f t="shared" ref="U2499:U2562" si="159">(((I2499/60)/60)/24)+DATE(1970,1,1)+(-8/24)</f>
        <v>40760.545578703699</v>
      </c>
    </row>
    <row r="2500" spans="1:21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4">
        <v>42017</v>
      </c>
      <c r="U2500" s="12">
        <f t="shared" si="159"/>
        <v>42031.634108796294</v>
      </c>
    </row>
    <row r="2501" spans="1:21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>
        <f t="shared" si="157"/>
        <v>47.676470588235297</v>
      </c>
      <c r="Q2501" t="s">
        <v>8323</v>
      </c>
      <c r="R2501" t="s">
        <v>8327</v>
      </c>
      <c r="S2501" s="12">
        <f t="shared" si="158"/>
        <v>41226.648576388885</v>
      </c>
      <c r="T2501" s="14">
        <v>41226</v>
      </c>
      <c r="U2501" s="12">
        <f t="shared" si="159"/>
        <v>41274.416666666664</v>
      </c>
    </row>
    <row r="2502" spans="1:21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>
        <f t="shared" si="157"/>
        <v>23.448275862068964</v>
      </c>
      <c r="Q2502" t="s">
        <v>8323</v>
      </c>
      <c r="R2502" t="s">
        <v>8327</v>
      </c>
      <c r="S2502" s="12">
        <f t="shared" si="158"/>
        <v>41053.772858796299</v>
      </c>
      <c r="T2502" s="14">
        <v>41053</v>
      </c>
      <c r="U2502" s="12">
        <f t="shared" si="159"/>
        <v>41083.439525462964</v>
      </c>
    </row>
    <row r="2503" spans="1:21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>
        <f t="shared" si="157"/>
        <v>40.142857142857146</v>
      </c>
      <c r="Q2503" t="s">
        <v>8334</v>
      </c>
      <c r="R2503" t="s">
        <v>8351</v>
      </c>
      <c r="S2503" s="12">
        <f t="shared" si="158"/>
        <v>42244.776666666665</v>
      </c>
      <c r="T2503" s="14">
        <v>42244</v>
      </c>
      <c r="U2503" s="12">
        <f t="shared" si="159"/>
        <v>42274.443333333329</v>
      </c>
    </row>
    <row r="2504" spans="1:21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4">
        <v>41858</v>
      </c>
      <c r="U2504" s="12">
        <f t="shared" si="159"/>
        <v>41903.492106481477</v>
      </c>
    </row>
    <row r="2505" spans="1:21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2">
        <f t="shared" si="158"/>
        <v>42498.899398148147</v>
      </c>
      <c r="T2505" s="14">
        <v>42498</v>
      </c>
      <c r="U2505" s="12">
        <f t="shared" si="159"/>
        <v>42528.54583333333</v>
      </c>
    </row>
    <row r="2506" spans="1:21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2">
        <f t="shared" si="158"/>
        <v>41928.015439814815</v>
      </c>
      <c r="T2506" s="14">
        <v>41928</v>
      </c>
      <c r="U2506" s="12">
        <f t="shared" si="159"/>
        <v>41957.723773148151</v>
      </c>
    </row>
    <row r="2507" spans="1:21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2">
        <f t="shared" si="158"/>
        <v>42047.05574074074</v>
      </c>
      <c r="T2507" s="14">
        <v>42047</v>
      </c>
      <c r="U2507" s="12">
        <f t="shared" si="159"/>
        <v>42076.68074074074</v>
      </c>
    </row>
    <row r="2508" spans="1:21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4">
        <v>42258</v>
      </c>
      <c r="U2508" s="12">
        <f t="shared" si="159"/>
        <v>42280.541666666664</v>
      </c>
    </row>
    <row r="2509" spans="1:2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2">
        <f t="shared" si="158"/>
        <v>42105.072962962964</v>
      </c>
      <c r="T2509" s="14">
        <v>42105</v>
      </c>
      <c r="U2509" s="12">
        <f t="shared" si="159"/>
        <v>42134.739629629628</v>
      </c>
    </row>
    <row r="2510" spans="1:21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2">
        <f t="shared" si="158"/>
        <v>41835.951782407406</v>
      </c>
      <c r="T2510" s="14">
        <v>41835</v>
      </c>
      <c r="U2510" s="12">
        <f t="shared" si="159"/>
        <v>41865.618449074071</v>
      </c>
    </row>
    <row r="2511" spans="1:21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>
        <f t="shared" si="157"/>
        <v>35.714285714285715</v>
      </c>
      <c r="Q2511" t="s">
        <v>8334</v>
      </c>
      <c r="R2511" t="s">
        <v>8351</v>
      </c>
      <c r="S2511" s="12">
        <f t="shared" si="158"/>
        <v>42058.809594907405</v>
      </c>
      <c r="T2511" s="14">
        <v>42058</v>
      </c>
      <c r="U2511" s="12">
        <f t="shared" si="159"/>
        <v>42114.434594907405</v>
      </c>
    </row>
    <row r="2512" spans="1:21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4">
        <v>42078</v>
      </c>
      <c r="U2512" s="12">
        <f t="shared" si="159"/>
        <v>42138.66402777777</v>
      </c>
    </row>
    <row r="2513" spans="1:21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2">
        <f t="shared" si="158"/>
        <v>42371.446909722217</v>
      </c>
      <c r="T2513" s="14">
        <v>42371</v>
      </c>
      <c r="U2513" s="12">
        <f t="shared" si="159"/>
        <v>42401.113576388881</v>
      </c>
    </row>
    <row r="2514" spans="1:21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2">
        <f t="shared" si="158"/>
        <v>41971.876863425925</v>
      </c>
      <c r="T2514" s="14">
        <v>41971</v>
      </c>
      <c r="U2514" s="12">
        <f t="shared" si="159"/>
        <v>41986.543530092589</v>
      </c>
    </row>
    <row r="2515" spans="1:21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2">
        <f t="shared" si="158"/>
        <v>42732.00681712963</v>
      </c>
      <c r="T2515" s="14">
        <v>42732</v>
      </c>
      <c r="U2515" s="12">
        <f t="shared" si="159"/>
        <v>42791.673483796294</v>
      </c>
    </row>
    <row r="2516" spans="1:21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4">
        <v>41854</v>
      </c>
      <c r="U2516" s="12">
        <f t="shared" si="159"/>
        <v>41871.056446759256</v>
      </c>
    </row>
    <row r="2517" spans="1:21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4">
        <v>42027</v>
      </c>
      <c r="U2517" s="12">
        <f t="shared" si="159"/>
        <v>42057.50640046296</v>
      </c>
    </row>
    <row r="2518" spans="1:21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2">
        <f t="shared" si="158"/>
        <v>41942.653379629628</v>
      </c>
      <c r="T2518" s="14">
        <v>41942</v>
      </c>
      <c r="U2518" s="12">
        <f t="shared" si="159"/>
        <v>41972.361712962964</v>
      </c>
    </row>
    <row r="2519" spans="1:21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>
        <f t="shared" si="157"/>
        <v>53.545454545454547</v>
      </c>
      <c r="Q2519" t="s">
        <v>8334</v>
      </c>
      <c r="R2519" t="s">
        <v>8351</v>
      </c>
      <c r="S2519" s="12">
        <f t="shared" si="158"/>
        <v>42052.802430555559</v>
      </c>
      <c r="T2519" s="14">
        <v>42052</v>
      </c>
      <c r="U2519" s="12">
        <f t="shared" si="159"/>
        <v>42082.427430555552</v>
      </c>
    </row>
    <row r="2520" spans="1:21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2">
        <f t="shared" si="158"/>
        <v>41926.680879629632</v>
      </c>
      <c r="T2520" s="14">
        <v>41926</v>
      </c>
      <c r="U2520" s="12">
        <f t="shared" si="159"/>
        <v>41956.38921296296</v>
      </c>
    </row>
    <row r="2521" spans="1:21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4">
        <v>41809</v>
      </c>
      <c r="U2521" s="12">
        <f t="shared" si="159"/>
        <v>41838.821805555555</v>
      </c>
    </row>
    <row r="2522" spans="1:21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2">
        <f t="shared" si="158"/>
        <v>42612.600520833337</v>
      </c>
      <c r="T2522" s="14">
        <v>42612</v>
      </c>
      <c r="U2522" s="12">
        <f t="shared" si="159"/>
        <v>42658.472916666658</v>
      </c>
    </row>
    <row r="2523" spans="1:21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>
        <f t="shared" si="157"/>
        <v>103.68174242424243</v>
      </c>
      <c r="Q2523" t="s">
        <v>8323</v>
      </c>
      <c r="R2523" t="s">
        <v>8352</v>
      </c>
      <c r="S2523" s="12">
        <f t="shared" si="158"/>
        <v>42269.967835648145</v>
      </c>
      <c r="T2523" s="14">
        <v>42269</v>
      </c>
      <c r="U2523" s="12">
        <f t="shared" si="159"/>
        <v>42290.63450231481</v>
      </c>
    </row>
    <row r="2524" spans="1:21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>
        <f t="shared" si="157"/>
        <v>185.18518518518519</v>
      </c>
      <c r="Q2524" t="s">
        <v>8323</v>
      </c>
      <c r="R2524" t="s">
        <v>8352</v>
      </c>
      <c r="S2524" s="12">
        <f t="shared" si="158"/>
        <v>42460.573611111111</v>
      </c>
      <c r="T2524" s="14">
        <v>42460</v>
      </c>
      <c r="U2524" s="12">
        <f t="shared" si="159"/>
        <v>42482.286111111105</v>
      </c>
    </row>
    <row r="2525" spans="1:21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>
        <f t="shared" si="157"/>
        <v>54.153846153846153</v>
      </c>
      <c r="Q2525" t="s">
        <v>8323</v>
      </c>
      <c r="R2525" t="s">
        <v>8352</v>
      </c>
      <c r="S2525" s="12">
        <f t="shared" si="158"/>
        <v>41930.975601851853</v>
      </c>
      <c r="T2525" s="14">
        <v>41930</v>
      </c>
      <c r="U2525" s="12">
        <f t="shared" si="159"/>
        <v>41960.683935185189</v>
      </c>
    </row>
    <row r="2526" spans="1:21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>
        <f t="shared" si="157"/>
        <v>177.2093023255814</v>
      </c>
      <c r="Q2526" t="s">
        <v>8323</v>
      </c>
      <c r="R2526" t="s">
        <v>8352</v>
      </c>
      <c r="S2526" s="12">
        <f t="shared" si="158"/>
        <v>41961.807372685187</v>
      </c>
      <c r="T2526" s="14">
        <v>41961</v>
      </c>
      <c r="U2526" s="12">
        <f t="shared" si="159"/>
        <v>41993.854166666664</v>
      </c>
    </row>
    <row r="2527" spans="1:21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>
        <f t="shared" si="157"/>
        <v>100.325</v>
      </c>
      <c r="Q2527" t="s">
        <v>8323</v>
      </c>
      <c r="R2527" t="s">
        <v>8352</v>
      </c>
      <c r="S2527" s="12">
        <f t="shared" si="158"/>
        <v>41058.844571759262</v>
      </c>
      <c r="T2527" s="14">
        <v>41058</v>
      </c>
      <c r="U2527" s="12">
        <f t="shared" si="159"/>
        <v>41088.511238425926</v>
      </c>
    </row>
    <row r="2528" spans="1:21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>
        <f t="shared" si="157"/>
        <v>136.90909090909091</v>
      </c>
      <c r="Q2528" t="s">
        <v>8323</v>
      </c>
      <c r="R2528" t="s">
        <v>8352</v>
      </c>
      <c r="S2528" s="12">
        <f t="shared" si="158"/>
        <v>41953.091134259259</v>
      </c>
      <c r="T2528" s="14">
        <v>41953</v>
      </c>
      <c r="U2528" s="12">
        <f t="shared" si="159"/>
        <v>41980.874305555553</v>
      </c>
    </row>
    <row r="2529" spans="1:21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>
        <f t="shared" si="157"/>
        <v>57.535211267605632</v>
      </c>
      <c r="Q2529" t="s">
        <v>8323</v>
      </c>
      <c r="R2529" t="s">
        <v>8352</v>
      </c>
      <c r="S2529" s="12">
        <f t="shared" si="158"/>
        <v>41546.75105324074</v>
      </c>
      <c r="T2529" s="14">
        <v>41546</v>
      </c>
      <c r="U2529" s="12">
        <f t="shared" si="159"/>
        <v>41564.832638888889</v>
      </c>
    </row>
    <row r="2530" spans="1:21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>
        <f t="shared" si="157"/>
        <v>52.962839506172834</v>
      </c>
      <c r="Q2530" t="s">
        <v>8323</v>
      </c>
      <c r="R2530" t="s">
        <v>8352</v>
      </c>
      <c r="S2530" s="12">
        <f t="shared" si="158"/>
        <v>42217.834525462968</v>
      </c>
      <c r="T2530" s="14">
        <v>42217</v>
      </c>
      <c r="U2530" s="12">
        <f t="shared" si="159"/>
        <v>42236.124999999993</v>
      </c>
    </row>
    <row r="2531" spans="1:2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>
        <f t="shared" si="157"/>
        <v>82.328947368421055</v>
      </c>
      <c r="Q2531" t="s">
        <v>8323</v>
      </c>
      <c r="R2531" t="s">
        <v>8352</v>
      </c>
      <c r="S2531" s="12">
        <f t="shared" si="158"/>
        <v>40948.080729166664</v>
      </c>
      <c r="T2531" s="14">
        <v>40948</v>
      </c>
      <c r="U2531" s="12">
        <f t="shared" si="159"/>
        <v>40992.705729166664</v>
      </c>
    </row>
    <row r="2532" spans="1:21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>
        <f t="shared" si="157"/>
        <v>135.41666666666666</v>
      </c>
      <c r="Q2532" t="s">
        <v>8323</v>
      </c>
      <c r="R2532" t="s">
        <v>8352</v>
      </c>
      <c r="S2532" s="12">
        <f t="shared" si="158"/>
        <v>42081.864641203705</v>
      </c>
      <c r="T2532" s="14">
        <v>42081</v>
      </c>
      <c r="U2532" s="12">
        <f t="shared" si="159"/>
        <v>42113.868055555555</v>
      </c>
    </row>
    <row r="2533" spans="1:21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>
        <f t="shared" si="157"/>
        <v>74.06557377049181</v>
      </c>
      <c r="Q2533" t="s">
        <v>8323</v>
      </c>
      <c r="R2533" t="s">
        <v>8352</v>
      </c>
      <c r="S2533" s="12">
        <f t="shared" si="158"/>
        <v>42208.680023148147</v>
      </c>
      <c r="T2533" s="14">
        <v>42208</v>
      </c>
      <c r="U2533" s="12">
        <f t="shared" si="159"/>
        <v>42230.832638888889</v>
      </c>
    </row>
    <row r="2534" spans="1:21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>
        <f t="shared" si="157"/>
        <v>84.083333333333329</v>
      </c>
      <c r="Q2534" t="s">
        <v>8323</v>
      </c>
      <c r="R2534" t="s">
        <v>8352</v>
      </c>
      <c r="S2534" s="12">
        <f t="shared" si="158"/>
        <v>41107.849143518521</v>
      </c>
      <c r="T2534" s="14">
        <v>41107</v>
      </c>
      <c r="U2534" s="12">
        <f t="shared" si="159"/>
        <v>41137.515810185185</v>
      </c>
    </row>
    <row r="2535" spans="1:21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>
        <f t="shared" si="157"/>
        <v>61.029411764705884</v>
      </c>
      <c r="Q2535" t="s">
        <v>8323</v>
      </c>
      <c r="R2535" t="s">
        <v>8352</v>
      </c>
      <c r="S2535" s="12">
        <f t="shared" si="158"/>
        <v>41304.751284722224</v>
      </c>
      <c r="T2535" s="14">
        <v>41304</v>
      </c>
      <c r="U2535" s="12">
        <f t="shared" si="159"/>
        <v>41334.417453703703</v>
      </c>
    </row>
    <row r="2536" spans="1:21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4">
        <v>40127</v>
      </c>
      <c r="U2536" s="12">
        <f t="shared" si="159"/>
        <v>40178.916666666664</v>
      </c>
    </row>
    <row r="2537" spans="1:2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>
        <f t="shared" si="157"/>
        <v>266.08974358974359</v>
      </c>
      <c r="Q2537" t="s">
        <v>8323</v>
      </c>
      <c r="R2537" t="s">
        <v>8352</v>
      </c>
      <c r="S2537" s="12">
        <f t="shared" si="158"/>
        <v>41943.791030092594</v>
      </c>
      <c r="T2537" s="14">
        <v>41943</v>
      </c>
      <c r="U2537" s="12">
        <f t="shared" si="159"/>
        <v>41974.499363425923</v>
      </c>
    </row>
    <row r="2538" spans="1:21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4">
        <v>41464</v>
      </c>
      <c r="U2538" s="12">
        <f t="shared" si="159"/>
        <v>41484.77275462963</v>
      </c>
    </row>
    <row r="2539" spans="1:21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4">
        <v>40696</v>
      </c>
      <c r="U2539" s="12">
        <f t="shared" si="159"/>
        <v>40756.315451388888</v>
      </c>
    </row>
    <row r="2540" spans="1:21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>
        <f t="shared" si="157"/>
        <v>109.96308108108107</v>
      </c>
      <c r="Q2540" t="s">
        <v>8323</v>
      </c>
      <c r="R2540" t="s">
        <v>8352</v>
      </c>
      <c r="S2540" s="12">
        <f t="shared" si="158"/>
        <v>41298.509965277779</v>
      </c>
      <c r="T2540" s="14">
        <v>41298</v>
      </c>
      <c r="U2540" s="12">
        <f t="shared" si="159"/>
        <v>41328.874305555553</v>
      </c>
    </row>
    <row r="2541" spans="1:21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>
        <f t="shared" si="157"/>
        <v>169.91525423728814</v>
      </c>
      <c r="Q2541" t="s">
        <v>8323</v>
      </c>
      <c r="R2541" t="s">
        <v>8352</v>
      </c>
      <c r="S2541" s="12">
        <f t="shared" si="158"/>
        <v>41977.902222222227</v>
      </c>
      <c r="T2541" s="14">
        <v>41977</v>
      </c>
      <c r="U2541" s="12">
        <f t="shared" si="159"/>
        <v>42037.568888888891</v>
      </c>
    </row>
    <row r="2542" spans="1:21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>
        <f t="shared" si="157"/>
        <v>95.740740740740748</v>
      </c>
      <c r="Q2542" t="s">
        <v>8323</v>
      </c>
      <c r="R2542" t="s">
        <v>8352</v>
      </c>
      <c r="S2542" s="12">
        <f t="shared" si="158"/>
        <v>40785.675011574072</v>
      </c>
      <c r="T2542" s="14">
        <v>40785</v>
      </c>
      <c r="U2542" s="12">
        <f t="shared" si="159"/>
        <v>40845.341678240737</v>
      </c>
    </row>
    <row r="2543" spans="1:21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>
        <f t="shared" si="157"/>
        <v>59.460317460317462</v>
      </c>
      <c r="Q2543" t="s">
        <v>8323</v>
      </c>
      <c r="R2543" t="s">
        <v>8352</v>
      </c>
      <c r="S2543" s="12">
        <f t="shared" si="158"/>
        <v>41483.449282407404</v>
      </c>
      <c r="T2543" s="14">
        <v>41483</v>
      </c>
      <c r="U2543" s="12">
        <f t="shared" si="159"/>
        <v>41543.115949074068</v>
      </c>
    </row>
    <row r="2544" spans="1:21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>
        <f t="shared" si="157"/>
        <v>55.769230769230766</v>
      </c>
      <c r="Q2544" t="s">
        <v>8323</v>
      </c>
      <c r="R2544" t="s">
        <v>8352</v>
      </c>
      <c r="S2544" s="12">
        <f t="shared" si="158"/>
        <v>41509.426585648151</v>
      </c>
      <c r="T2544" s="14">
        <v>41509</v>
      </c>
      <c r="U2544" s="12">
        <f t="shared" si="159"/>
        <v>41547.832638888889</v>
      </c>
    </row>
    <row r="2545" spans="1:21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>
        <f t="shared" si="157"/>
        <v>30.076923076923077</v>
      </c>
      <c r="Q2545" t="s">
        <v>8323</v>
      </c>
      <c r="R2545" t="s">
        <v>8352</v>
      </c>
      <c r="S2545" s="12">
        <f t="shared" si="158"/>
        <v>40514.107615740737</v>
      </c>
      <c r="T2545" s="14">
        <v>40514</v>
      </c>
      <c r="U2545" s="12">
        <f t="shared" si="159"/>
        <v>40544.791666666664</v>
      </c>
    </row>
    <row r="2546" spans="1:21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>
        <f t="shared" si="157"/>
        <v>88.438596491228068</v>
      </c>
      <c r="Q2546" t="s">
        <v>8323</v>
      </c>
      <c r="R2546" t="s">
        <v>8352</v>
      </c>
      <c r="S2546" s="12">
        <f t="shared" si="158"/>
        <v>41068.520474537036</v>
      </c>
      <c r="T2546" s="14">
        <v>41068</v>
      </c>
      <c r="U2546" s="12">
        <f t="shared" si="159"/>
        <v>41098.1871412037</v>
      </c>
    </row>
    <row r="2547" spans="1:21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>
        <f t="shared" si="157"/>
        <v>64.032786885245898</v>
      </c>
      <c r="Q2547" t="s">
        <v>8323</v>
      </c>
      <c r="R2547" t="s">
        <v>8352</v>
      </c>
      <c r="S2547" s="12">
        <f t="shared" si="158"/>
        <v>42027.13817129629</v>
      </c>
      <c r="T2547" s="14">
        <v>42027</v>
      </c>
      <c r="U2547" s="12">
        <f t="shared" si="159"/>
        <v>42061.687499999993</v>
      </c>
    </row>
    <row r="2548" spans="1:21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>
        <f t="shared" si="157"/>
        <v>60.153846153846153</v>
      </c>
      <c r="Q2548" t="s">
        <v>8323</v>
      </c>
      <c r="R2548" t="s">
        <v>8352</v>
      </c>
      <c r="S2548" s="12">
        <f t="shared" si="158"/>
        <v>41524.858553240738</v>
      </c>
      <c r="T2548" s="14">
        <v>41524</v>
      </c>
      <c r="U2548" s="12">
        <f t="shared" si="159"/>
        <v>41551.875</v>
      </c>
    </row>
    <row r="2549" spans="1:21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>
        <f t="shared" si="157"/>
        <v>49.194029850746269</v>
      </c>
      <c r="Q2549" t="s">
        <v>8323</v>
      </c>
      <c r="R2549" t="s">
        <v>8352</v>
      </c>
      <c r="S2549" s="12">
        <f t="shared" si="158"/>
        <v>40973.773182870369</v>
      </c>
      <c r="T2549" s="14">
        <v>40973</v>
      </c>
      <c r="U2549" s="12">
        <f t="shared" si="159"/>
        <v>41003.398182870369</v>
      </c>
    </row>
    <row r="2550" spans="1:21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>
        <f t="shared" si="157"/>
        <v>165.16216216216216</v>
      </c>
      <c r="Q2550" t="s">
        <v>8323</v>
      </c>
      <c r="R2550" t="s">
        <v>8352</v>
      </c>
      <c r="S2550" s="12">
        <f t="shared" si="158"/>
        <v>42618.625428240746</v>
      </c>
      <c r="T2550" s="14">
        <v>42618</v>
      </c>
      <c r="U2550" s="12">
        <f t="shared" si="159"/>
        <v>42642.852083333331</v>
      </c>
    </row>
    <row r="2551" spans="1:21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>
        <f t="shared" si="157"/>
        <v>43.621621621621621</v>
      </c>
      <c r="Q2551" t="s">
        <v>8323</v>
      </c>
      <c r="R2551" t="s">
        <v>8352</v>
      </c>
      <c r="S2551" s="12">
        <f t="shared" si="158"/>
        <v>41390.757754629631</v>
      </c>
      <c r="T2551" s="14">
        <v>41390</v>
      </c>
      <c r="U2551" s="12">
        <f t="shared" si="159"/>
        <v>41425.375</v>
      </c>
    </row>
    <row r="2552" spans="1:21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4">
        <v>42228</v>
      </c>
      <c r="U2552" s="12">
        <f t="shared" si="159"/>
        <v>42284.832638888889</v>
      </c>
    </row>
    <row r="2553" spans="1:21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>
        <f t="shared" si="157"/>
        <v>67.419642857142861</v>
      </c>
      <c r="Q2553" t="s">
        <v>8323</v>
      </c>
      <c r="R2553" t="s">
        <v>8352</v>
      </c>
      <c r="S2553" s="12">
        <f t="shared" si="158"/>
        <v>40961.252141203702</v>
      </c>
      <c r="T2553" s="14">
        <v>40961</v>
      </c>
      <c r="U2553" s="12">
        <f t="shared" si="159"/>
        <v>40989.533333333333</v>
      </c>
    </row>
    <row r="2554" spans="1:21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4">
        <v>42769</v>
      </c>
      <c r="U2554" s="12">
        <f t="shared" si="159"/>
        <v>42799.476631944439</v>
      </c>
    </row>
    <row r="2555" spans="1:21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>
        <f t="shared" si="157"/>
        <v>38.883333333333333</v>
      </c>
      <c r="Q2555" t="s">
        <v>8323</v>
      </c>
      <c r="R2555" t="s">
        <v>8352</v>
      </c>
      <c r="S2555" s="12">
        <f t="shared" si="158"/>
        <v>41113.199155092596</v>
      </c>
      <c r="T2555" s="14">
        <v>41113</v>
      </c>
      <c r="U2555" s="12">
        <f t="shared" si="159"/>
        <v>41172.86582175926</v>
      </c>
    </row>
    <row r="2556" spans="1:21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>
        <f t="shared" si="157"/>
        <v>54.985074626865675</v>
      </c>
      <c r="Q2556" t="s">
        <v>8323</v>
      </c>
      <c r="R2556" t="s">
        <v>8352</v>
      </c>
      <c r="S2556" s="12">
        <f t="shared" si="158"/>
        <v>42125.078275462962</v>
      </c>
      <c r="T2556" s="14">
        <v>42125</v>
      </c>
      <c r="U2556" s="12">
        <f t="shared" si="159"/>
        <v>42155.832638888889</v>
      </c>
    </row>
    <row r="2557" spans="1:21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>
        <f t="shared" si="157"/>
        <v>61.342857142857142</v>
      </c>
      <c r="Q2557" t="s">
        <v>8323</v>
      </c>
      <c r="R2557" t="s">
        <v>8352</v>
      </c>
      <c r="S2557" s="12">
        <f t="shared" si="158"/>
        <v>41026.655011574076</v>
      </c>
      <c r="T2557" s="14">
        <v>41026</v>
      </c>
      <c r="U2557" s="12">
        <f t="shared" si="159"/>
        <v>41057.32167824074</v>
      </c>
    </row>
    <row r="2558" spans="1:21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>
        <f t="shared" si="157"/>
        <v>23.117647058823529</v>
      </c>
      <c r="Q2558" t="s">
        <v>8323</v>
      </c>
      <c r="R2558" t="s">
        <v>8352</v>
      </c>
      <c r="S2558" s="12">
        <f t="shared" si="158"/>
        <v>41222.991400462961</v>
      </c>
      <c r="T2558" s="14">
        <v>41222</v>
      </c>
      <c r="U2558" s="12">
        <f t="shared" si="159"/>
        <v>41267.658067129625</v>
      </c>
    </row>
    <row r="2559" spans="1:21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>
        <f t="shared" si="157"/>
        <v>29.611111111111111</v>
      </c>
      <c r="Q2559" t="s">
        <v>8323</v>
      </c>
      <c r="R2559" t="s">
        <v>8352</v>
      </c>
      <c r="S2559" s="12">
        <f t="shared" si="158"/>
        <v>41744.745208333334</v>
      </c>
      <c r="T2559" s="14">
        <v>41744</v>
      </c>
      <c r="U2559" s="12">
        <f t="shared" si="159"/>
        <v>41774.411874999998</v>
      </c>
    </row>
    <row r="2560" spans="1:21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>
        <f t="shared" si="157"/>
        <v>75.611111111111114</v>
      </c>
      <c r="Q2560" t="s">
        <v>8323</v>
      </c>
      <c r="R2560" t="s">
        <v>8352</v>
      </c>
      <c r="S2560" s="12">
        <f t="shared" si="158"/>
        <v>42093.860023148154</v>
      </c>
      <c r="T2560" s="14">
        <v>42093</v>
      </c>
      <c r="U2560" s="12">
        <f t="shared" si="159"/>
        <v>42125.249305555553</v>
      </c>
    </row>
    <row r="2561" spans="1:21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4">
        <v>40829</v>
      </c>
      <c r="U2561" s="12">
        <f t="shared" si="159"/>
        <v>40862.484027777777</v>
      </c>
    </row>
    <row r="2562" spans="1:21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4">
        <v>42039</v>
      </c>
      <c r="U2562" s="12">
        <f t="shared" si="159"/>
        <v>42069.617754629631</v>
      </c>
    </row>
    <row r="2563" spans="1:21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>
        <f t="shared" ref="P2563:P2626" si="161">IF(L2563,E2563/L2563,0)</f>
        <v>0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4">
        <v>42260</v>
      </c>
      <c r="U2563" s="12">
        <f t="shared" ref="U2563:U2626" si="163">(((I2563/60)/60)/24)+DATE(1970,1,1)+(-8/24)</f>
        <v>42290.195474537039</v>
      </c>
    </row>
    <row r="2564" spans="1:21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4">
        <v>42594</v>
      </c>
      <c r="U2564" s="12">
        <f t="shared" si="163"/>
        <v>42654.191423611112</v>
      </c>
    </row>
    <row r="2565" spans="1:21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2">
        <f t="shared" si="162"/>
        <v>42155.139479166668</v>
      </c>
      <c r="T2565" s="14">
        <v>42155</v>
      </c>
      <c r="U2565" s="12">
        <f t="shared" si="163"/>
        <v>42214.806145833332</v>
      </c>
    </row>
    <row r="2566" spans="1:21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2">
        <f t="shared" si="162"/>
        <v>41822.040497685186</v>
      </c>
      <c r="T2566" s="14">
        <v>41822</v>
      </c>
      <c r="U2566" s="12">
        <f t="shared" si="163"/>
        <v>41851.70716435185</v>
      </c>
    </row>
    <row r="2567" spans="1:21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4">
        <v>42440</v>
      </c>
      <c r="U2567" s="12">
        <f t="shared" si="163"/>
        <v>42499.534722222219</v>
      </c>
    </row>
    <row r="2568" spans="1:21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2">
        <f t="shared" si="162"/>
        <v>41842.980879629627</v>
      </c>
      <c r="T2568" s="14">
        <v>41842</v>
      </c>
      <c r="U2568" s="12">
        <f t="shared" si="163"/>
        <v>41872.647546296292</v>
      </c>
    </row>
    <row r="2569" spans="1:21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4">
        <v>42087</v>
      </c>
      <c r="U2569" s="12">
        <f t="shared" si="163"/>
        <v>42117.545578703699</v>
      </c>
    </row>
    <row r="2570" spans="1:21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4">
        <v>42584</v>
      </c>
      <c r="U2570" s="12">
        <f t="shared" si="163"/>
        <v>42614.33326388889</v>
      </c>
    </row>
    <row r="2571" spans="1:21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4">
        <v>42234</v>
      </c>
      <c r="U2571" s="12">
        <f t="shared" si="163"/>
        <v>42263.772129629629</v>
      </c>
    </row>
    <row r="2572" spans="1:21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4">
        <v>42744</v>
      </c>
      <c r="U2572" s="12">
        <f t="shared" si="163"/>
        <v>42774.569849537038</v>
      </c>
    </row>
    <row r="2573" spans="1:21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4">
        <v>42449</v>
      </c>
      <c r="U2573" s="12">
        <f t="shared" si="163"/>
        <v>42509.008344907408</v>
      </c>
    </row>
    <row r="2574" spans="1:21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2">
        <f t="shared" si="162"/>
        <v>42077.119409722218</v>
      </c>
      <c r="T2574" s="14">
        <v>42077</v>
      </c>
      <c r="U2574" s="12">
        <f t="shared" si="163"/>
        <v>42106.786076388882</v>
      </c>
    </row>
    <row r="2575" spans="1:21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2">
        <f t="shared" si="162"/>
        <v>41829.592002314814</v>
      </c>
      <c r="T2575" s="14">
        <v>41829</v>
      </c>
      <c r="U2575" s="12">
        <f t="shared" si="163"/>
        <v>41874.258668981478</v>
      </c>
    </row>
    <row r="2576" spans="1:21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2">
        <f t="shared" si="162"/>
        <v>42487.825752314813</v>
      </c>
      <c r="T2576" s="14">
        <v>42487</v>
      </c>
      <c r="U2576" s="12">
        <f t="shared" si="163"/>
        <v>42508.492418981477</v>
      </c>
    </row>
    <row r="2577" spans="1:21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2">
        <f t="shared" si="162"/>
        <v>41986.108726851846</v>
      </c>
      <c r="T2577" s="14">
        <v>41986</v>
      </c>
      <c r="U2577" s="12">
        <f t="shared" si="163"/>
        <v>42015.77539351851</v>
      </c>
    </row>
    <row r="2578" spans="1:21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2">
        <f t="shared" si="162"/>
        <v>42060.00980324074</v>
      </c>
      <c r="T2578" s="14">
        <v>42060</v>
      </c>
      <c r="U2578" s="12">
        <f t="shared" si="163"/>
        <v>42104.634803240733</v>
      </c>
    </row>
    <row r="2579" spans="1:21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2">
        <f t="shared" si="162"/>
        <v>41830.820567129631</v>
      </c>
      <c r="T2579" s="14">
        <v>41830</v>
      </c>
      <c r="U2579" s="12">
        <f t="shared" si="163"/>
        <v>41855.487233796295</v>
      </c>
    </row>
    <row r="2580" spans="1:21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2">
        <f t="shared" si="162"/>
        <v>42238.022905092599</v>
      </c>
      <c r="T2580" s="14">
        <v>42238</v>
      </c>
      <c r="U2580" s="12">
        <f t="shared" si="163"/>
        <v>42286.374999999993</v>
      </c>
    </row>
    <row r="2581" spans="1:21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>
        <f t="shared" si="161"/>
        <v>23.083333333333332</v>
      </c>
      <c r="Q2581" t="s">
        <v>8334</v>
      </c>
      <c r="R2581" t="s">
        <v>8335</v>
      </c>
      <c r="S2581" s="12">
        <f t="shared" si="162"/>
        <v>41837.829895833333</v>
      </c>
      <c r="T2581" s="14">
        <v>41837</v>
      </c>
      <c r="U2581" s="12">
        <f t="shared" si="163"/>
        <v>41897.496562499997</v>
      </c>
    </row>
    <row r="2582" spans="1:21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4">
        <v>42110</v>
      </c>
      <c r="U2582" s="12">
        <f t="shared" si="163"/>
        <v>42139.791666666664</v>
      </c>
    </row>
    <row r="2583" spans="1:21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>
        <f t="shared" si="161"/>
        <v>48.18181818181818</v>
      </c>
      <c r="Q2583" t="s">
        <v>8334</v>
      </c>
      <c r="R2583" t="s">
        <v>8335</v>
      </c>
      <c r="S2583" s="12">
        <f t="shared" si="162"/>
        <v>42294.628449074073</v>
      </c>
      <c r="T2583" s="14">
        <v>42294</v>
      </c>
      <c r="U2583" s="12">
        <f t="shared" si="163"/>
        <v>42324.336782407401</v>
      </c>
    </row>
    <row r="2584" spans="1:21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4">
        <v>42642</v>
      </c>
      <c r="U2584" s="12">
        <f t="shared" si="163"/>
        <v>42672.655486111107</v>
      </c>
    </row>
    <row r="2585" spans="1:21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4">
        <v>42019</v>
      </c>
      <c r="U2585" s="12">
        <f t="shared" si="163"/>
        <v>42079.394444444442</v>
      </c>
    </row>
    <row r="2586" spans="1:21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2">
        <f t="shared" si="162"/>
        <v>42140.173252314817</v>
      </c>
      <c r="T2586" s="14">
        <v>42140</v>
      </c>
      <c r="U2586" s="12">
        <f t="shared" si="163"/>
        <v>42169.839918981481</v>
      </c>
    </row>
    <row r="2587" spans="1:21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4">
        <v>41795</v>
      </c>
      <c r="U2587" s="12">
        <f t="shared" si="163"/>
        <v>41825.629999999997</v>
      </c>
    </row>
    <row r="2588" spans="1:21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4">
        <v>42333</v>
      </c>
      <c r="U2588" s="12">
        <f t="shared" si="163"/>
        <v>42362.996944444443</v>
      </c>
    </row>
    <row r="2589" spans="1:21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>
        <f t="shared" si="161"/>
        <v>202.83333333333334</v>
      </c>
      <c r="Q2589" t="s">
        <v>8334</v>
      </c>
      <c r="R2589" t="s">
        <v>8335</v>
      </c>
      <c r="S2589" s="12">
        <f t="shared" si="162"/>
        <v>42338.675381944442</v>
      </c>
      <c r="T2589" s="14">
        <v>42338</v>
      </c>
      <c r="U2589" s="12">
        <f t="shared" si="163"/>
        <v>42368.342048611106</v>
      </c>
    </row>
    <row r="2590" spans="1:21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>
        <f t="shared" si="161"/>
        <v>29.125</v>
      </c>
      <c r="Q2590" t="s">
        <v>8334</v>
      </c>
      <c r="R2590" t="s">
        <v>8335</v>
      </c>
      <c r="S2590" s="12">
        <f t="shared" si="162"/>
        <v>42042.676226851851</v>
      </c>
      <c r="T2590" s="14">
        <v>42042</v>
      </c>
      <c r="U2590" s="12">
        <f t="shared" si="163"/>
        <v>42094.218055555553</v>
      </c>
    </row>
    <row r="2591" spans="1:21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4">
        <v>42422</v>
      </c>
      <c r="U2591" s="12">
        <f t="shared" si="163"/>
        <v>42452.161192129628</v>
      </c>
    </row>
    <row r="2592" spans="1:21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2">
        <f t="shared" si="162"/>
        <v>42388.589085648149</v>
      </c>
      <c r="T2592" s="14">
        <v>42388</v>
      </c>
      <c r="U2592" s="12">
        <f t="shared" si="163"/>
        <v>42395.255752314813</v>
      </c>
    </row>
    <row r="2593" spans="1:21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4">
        <v>42382</v>
      </c>
      <c r="U2593" s="12">
        <f t="shared" si="163"/>
        <v>42442.531527777777</v>
      </c>
    </row>
    <row r="2594" spans="1:21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4">
        <v>41887</v>
      </c>
      <c r="U2594" s="12">
        <f t="shared" si="163"/>
        <v>41917.467835648145</v>
      </c>
    </row>
    <row r="2595" spans="1:21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2">
        <f t="shared" si="162"/>
        <v>42089.84520833334</v>
      </c>
      <c r="T2595" s="14">
        <v>42089</v>
      </c>
      <c r="U2595" s="12">
        <f t="shared" si="163"/>
        <v>42119.511875000004</v>
      </c>
    </row>
    <row r="2596" spans="1:21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4">
        <v>41828</v>
      </c>
      <c r="U2596" s="12">
        <f t="shared" si="163"/>
        <v>41858.634583333333</v>
      </c>
    </row>
    <row r="2597" spans="1:21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>
        <f t="shared" si="161"/>
        <v>96.05263157894737</v>
      </c>
      <c r="Q2597" t="s">
        <v>8334</v>
      </c>
      <c r="R2597" t="s">
        <v>8335</v>
      </c>
      <c r="S2597" s="12">
        <f t="shared" si="162"/>
        <v>42760.244212962964</v>
      </c>
      <c r="T2597" s="14">
        <v>42760</v>
      </c>
      <c r="U2597" s="12">
        <f t="shared" si="163"/>
        <v>42789.910879629628</v>
      </c>
    </row>
    <row r="2598" spans="1:21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>
        <f t="shared" si="161"/>
        <v>305.77777777777777</v>
      </c>
      <c r="Q2598" t="s">
        <v>8334</v>
      </c>
      <c r="R2598" t="s">
        <v>8335</v>
      </c>
      <c r="S2598" s="12">
        <f t="shared" si="162"/>
        <v>41828.664456018516</v>
      </c>
      <c r="T2598" s="14">
        <v>41828</v>
      </c>
      <c r="U2598" s="12">
        <f t="shared" si="163"/>
        <v>41858.33112268518</v>
      </c>
    </row>
    <row r="2599" spans="1:21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>
        <f t="shared" si="161"/>
        <v>12.142857142857142</v>
      </c>
      <c r="Q2599" t="s">
        <v>8334</v>
      </c>
      <c r="R2599" t="s">
        <v>8335</v>
      </c>
      <c r="S2599" s="12">
        <f t="shared" si="162"/>
        <v>42510.341631944444</v>
      </c>
      <c r="T2599" s="14">
        <v>42510</v>
      </c>
      <c r="U2599" s="12">
        <f t="shared" si="163"/>
        <v>42540.008298611108</v>
      </c>
    </row>
    <row r="2600" spans="1:21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>
        <f t="shared" si="161"/>
        <v>83.571428571428569</v>
      </c>
      <c r="Q2600" t="s">
        <v>8334</v>
      </c>
      <c r="R2600" t="s">
        <v>8335</v>
      </c>
      <c r="S2600" s="12">
        <f t="shared" si="162"/>
        <v>42240.840289351851</v>
      </c>
      <c r="T2600" s="14">
        <v>42240</v>
      </c>
      <c r="U2600" s="12">
        <f t="shared" si="163"/>
        <v>42270.506956018515</v>
      </c>
    </row>
    <row r="2601" spans="1:21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4">
        <v>41809</v>
      </c>
      <c r="U2601" s="12">
        <f t="shared" si="163"/>
        <v>41854.420682870368</v>
      </c>
    </row>
    <row r="2602" spans="1:21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>
        <f t="shared" si="161"/>
        <v>115.53333333333333</v>
      </c>
      <c r="Q2602" t="s">
        <v>8334</v>
      </c>
      <c r="R2602" t="s">
        <v>8335</v>
      </c>
      <c r="S2602" s="12">
        <f t="shared" si="162"/>
        <v>42394.900462962964</v>
      </c>
      <c r="T2602" s="14">
        <v>42394</v>
      </c>
      <c r="U2602" s="12">
        <f t="shared" si="163"/>
        <v>42454.525462962956</v>
      </c>
    </row>
    <row r="2603" spans="1:21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>
        <f t="shared" si="161"/>
        <v>21.900662251655628</v>
      </c>
      <c r="Q2603" t="s">
        <v>8317</v>
      </c>
      <c r="R2603" t="s">
        <v>8353</v>
      </c>
      <c r="S2603" s="12">
        <f t="shared" si="162"/>
        <v>41150.902187499996</v>
      </c>
      <c r="T2603" s="14">
        <v>41150</v>
      </c>
      <c r="U2603" s="12">
        <f t="shared" si="163"/>
        <v>41164.832638888889</v>
      </c>
    </row>
    <row r="2604" spans="1:21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>
        <f t="shared" si="161"/>
        <v>80.022494887525568</v>
      </c>
      <c r="Q2604" t="s">
        <v>8317</v>
      </c>
      <c r="R2604" t="s">
        <v>8353</v>
      </c>
      <c r="S2604" s="12">
        <f t="shared" si="162"/>
        <v>41915.747314814813</v>
      </c>
      <c r="T2604" s="14">
        <v>41915</v>
      </c>
      <c r="U2604" s="12">
        <f t="shared" si="163"/>
        <v>41955.555555555555</v>
      </c>
    </row>
    <row r="2605" spans="1:21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4">
        <v>41617</v>
      </c>
      <c r="U2605" s="12">
        <f t="shared" si="163"/>
        <v>41631.579328703701</v>
      </c>
    </row>
    <row r="2606" spans="1:21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>
        <f t="shared" si="161"/>
        <v>64.933333333333323</v>
      </c>
      <c r="Q2606" t="s">
        <v>8317</v>
      </c>
      <c r="R2606" t="s">
        <v>8353</v>
      </c>
      <c r="S2606" s="12">
        <f t="shared" si="162"/>
        <v>40998.051192129627</v>
      </c>
      <c r="T2606" s="14">
        <v>40998</v>
      </c>
      <c r="U2606" s="12">
        <f t="shared" si="163"/>
        <v>41027.717858796292</v>
      </c>
    </row>
    <row r="2607" spans="1:21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>
        <f t="shared" si="161"/>
        <v>60.965703745743475</v>
      </c>
      <c r="Q2607" t="s">
        <v>8317</v>
      </c>
      <c r="R2607" t="s">
        <v>8353</v>
      </c>
      <c r="S2607" s="12">
        <f t="shared" si="162"/>
        <v>42508.541550925926</v>
      </c>
      <c r="T2607" s="14">
        <v>42508</v>
      </c>
      <c r="U2607" s="12">
        <f t="shared" si="163"/>
        <v>42538.20821759259</v>
      </c>
    </row>
    <row r="2608" spans="1:21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>
        <f t="shared" si="161"/>
        <v>31.444155844155844</v>
      </c>
      <c r="Q2608" t="s">
        <v>8317</v>
      </c>
      <c r="R2608" t="s">
        <v>8353</v>
      </c>
      <c r="S2608" s="12">
        <f t="shared" si="162"/>
        <v>41726.712754629632</v>
      </c>
      <c r="T2608" s="14">
        <v>41726</v>
      </c>
      <c r="U2608" s="12">
        <f t="shared" si="163"/>
        <v>41758.379421296297</v>
      </c>
    </row>
    <row r="2609" spans="1:21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>
        <f t="shared" si="161"/>
        <v>81.949748743718587</v>
      </c>
      <c r="Q2609" t="s">
        <v>8317</v>
      </c>
      <c r="R2609" t="s">
        <v>8353</v>
      </c>
      <c r="S2609" s="12">
        <f t="shared" si="162"/>
        <v>42184.874675925923</v>
      </c>
      <c r="T2609" s="14">
        <v>42184</v>
      </c>
      <c r="U2609" s="12">
        <f t="shared" si="163"/>
        <v>42227.749999999993</v>
      </c>
    </row>
    <row r="2610" spans="1:21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>
        <f t="shared" si="161"/>
        <v>58.92763157894737</v>
      </c>
      <c r="Q2610" t="s">
        <v>8317</v>
      </c>
      <c r="R2610" t="s">
        <v>8353</v>
      </c>
      <c r="S2610" s="12">
        <f t="shared" si="162"/>
        <v>42767.801712962959</v>
      </c>
      <c r="T2610" s="14">
        <v>42767</v>
      </c>
      <c r="U2610" s="12">
        <f t="shared" si="163"/>
        <v>42808.666666666664</v>
      </c>
    </row>
    <row r="2611" spans="1:21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>
        <f t="shared" si="161"/>
        <v>157.29347633136095</v>
      </c>
      <c r="Q2611" t="s">
        <v>8317</v>
      </c>
      <c r="R2611" t="s">
        <v>8353</v>
      </c>
      <c r="S2611" s="12">
        <f t="shared" si="162"/>
        <v>41075.237858796296</v>
      </c>
      <c r="T2611" s="14">
        <v>41075</v>
      </c>
      <c r="U2611" s="12">
        <f t="shared" si="163"/>
        <v>41104.90452546296</v>
      </c>
    </row>
    <row r="2612" spans="1:21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>
        <f t="shared" si="161"/>
        <v>55.758509532062391</v>
      </c>
      <c r="Q2612" t="s">
        <v>8317</v>
      </c>
      <c r="R2612" t="s">
        <v>8353</v>
      </c>
      <c r="S2612" s="12">
        <f t="shared" si="162"/>
        <v>42564.881076388891</v>
      </c>
      <c r="T2612" s="14">
        <v>42564</v>
      </c>
      <c r="U2612" s="12">
        <f t="shared" si="163"/>
        <v>42603.957638888889</v>
      </c>
    </row>
    <row r="2613" spans="1:21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>
        <f t="shared" si="161"/>
        <v>83.802893802893806</v>
      </c>
      <c r="Q2613" t="s">
        <v>8317</v>
      </c>
      <c r="R2613" t="s">
        <v>8353</v>
      </c>
      <c r="S2613" s="12">
        <f t="shared" si="162"/>
        <v>42704.335810185185</v>
      </c>
      <c r="T2613" s="14">
        <v>42704</v>
      </c>
      <c r="U2613" s="12">
        <f t="shared" si="163"/>
        <v>42737.624305555553</v>
      </c>
    </row>
    <row r="2614" spans="1:21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>
        <f t="shared" si="161"/>
        <v>58.422210884353746</v>
      </c>
      <c r="Q2614" t="s">
        <v>8317</v>
      </c>
      <c r="R2614" t="s">
        <v>8353</v>
      </c>
      <c r="S2614" s="12">
        <f t="shared" si="162"/>
        <v>41982.143171296295</v>
      </c>
      <c r="T2614" s="14">
        <v>41982</v>
      </c>
      <c r="U2614" s="12">
        <f t="shared" si="163"/>
        <v>42012.809837962959</v>
      </c>
    </row>
    <row r="2615" spans="1:21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>
        <f t="shared" si="161"/>
        <v>270.57142857142856</v>
      </c>
      <c r="Q2615" t="s">
        <v>8317</v>
      </c>
      <c r="R2615" t="s">
        <v>8353</v>
      </c>
      <c r="S2615" s="12">
        <f t="shared" si="162"/>
        <v>41143.81821759259</v>
      </c>
      <c r="T2615" s="14">
        <v>41143</v>
      </c>
      <c r="U2615" s="12">
        <f t="shared" si="163"/>
        <v>41173.484884259255</v>
      </c>
    </row>
    <row r="2616" spans="1:21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4">
        <v>41730</v>
      </c>
      <c r="U2616" s="12">
        <f t="shared" si="163"/>
        <v>41758.875</v>
      </c>
    </row>
    <row r="2617" spans="1:21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>
        <f t="shared" si="161"/>
        <v>47.180555555555557</v>
      </c>
      <c r="Q2617" t="s">
        <v>8317</v>
      </c>
      <c r="R2617" t="s">
        <v>8353</v>
      </c>
      <c r="S2617" s="12">
        <f t="shared" si="162"/>
        <v>42453.49726851852</v>
      </c>
      <c r="T2617" s="14">
        <v>42453</v>
      </c>
      <c r="U2617" s="12">
        <f t="shared" si="163"/>
        <v>42490.166666666664</v>
      </c>
    </row>
    <row r="2618" spans="1:21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>
        <f t="shared" si="161"/>
        <v>120.30882352941177</v>
      </c>
      <c r="Q2618" t="s">
        <v>8317</v>
      </c>
      <c r="R2618" t="s">
        <v>8353</v>
      </c>
      <c r="S2618" s="12">
        <f t="shared" si="162"/>
        <v>42211.99454861111</v>
      </c>
      <c r="T2618" s="14">
        <v>42211</v>
      </c>
      <c r="U2618" s="12">
        <f t="shared" si="163"/>
        <v>42241.661215277774</v>
      </c>
    </row>
    <row r="2619" spans="1:21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>
        <f t="shared" si="161"/>
        <v>27.59748427672956</v>
      </c>
      <c r="Q2619" t="s">
        <v>8317</v>
      </c>
      <c r="R2619" t="s">
        <v>8353</v>
      </c>
      <c r="S2619" s="12">
        <f t="shared" si="162"/>
        <v>41902.874432870369</v>
      </c>
      <c r="T2619" s="14">
        <v>41902</v>
      </c>
      <c r="U2619" s="12">
        <f t="shared" si="163"/>
        <v>41932.541099537033</v>
      </c>
    </row>
    <row r="2620" spans="1:21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>
        <f t="shared" si="161"/>
        <v>205.2987012987013</v>
      </c>
      <c r="Q2620" t="s">
        <v>8317</v>
      </c>
      <c r="R2620" t="s">
        <v>8353</v>
      </c>
      <c r="S2620" s="12">
        <f t="shared" si="162"/>
        <v>42279.792372685188</v>
      </c>
      <c r="T2620" s="14">
        <v>42279</v>
      </c>
      <c r="U2620" s="12">
        <f t="shared" si="163"/>
        <v>42339.500706018516</v>
      </c>
    </row>
    <row r="2621" spans="1:21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>
        <f t="shared" si="161"/>
        <v>35.547169811320757</v>
      </c>
      <c r="Q2621" t="s">
        <v>8317</v>
      </c>
      <c r="R2621" t="s">
        <v>8353</v>
      </c>
      <c r="S2621" s="12">
        <f t="shared" si="162"/>
        <v>42273.884305555555</v>
      </c>
      <c r="T2621" s="14">
        <v>42273</v>
      </c>
      <c r="U2621" s="12">
        <f t="shared" si="163"/>
        <v>42300.124999999993</v>
      </c>
    </row>
    <row r="2622" spans="1:21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>
        <f t="shared" si="161"/>
        <v>74.639488409272587</v>
      </c>
      <c r="Q2622" t="s">
        <v>8317</v>
      </c>
      <c r="R2622" t="s">
        <v>8353</v>
      </c>
      <c r="S2622" s="12">
        <f t="shared" si="162"/>
        <v>42251.16715277778</v>
      </c>
      <c r="T2622" s="14">
        <v>42251</v>
      </c>
      <c r="U2622" s="12">
        <f t="shared" si="163"/>
        <v>42287.708333333336</v>
      </c>
    </row>
    <row r="2623" spans="1:21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>
        <f t="shared" si="161"/>
        <v>47.058064516129029</v>
      </c>
      <c r="Q2623" t="s">
        <v>8317</v>
      </c>
      <c r="R2623" t="s">
        <v>8353</v>
      </c>
      <c r="S2623" s="12">
        <f t="shared" si="162"/>
        <v>42115.74754629629</v>
      </c>
      <c r="T2623" s="14">
        <v>42115</v>
      </c>
      <c r="U2623" s="12">
        <f t="shared" si="163"/>
        <v>42145.414212962954</v>
      </c>
    </row>
    <row r="2624" spans="1:21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>
        <f t="shared" si="161"/>
        <v>26.591351351351353</v>
      </c>
      <c r="Q2624" t="s">
        <v>8317</v>
      </c>
      <c r="R2624" t="s">
        <v>8353</v>
      </c>
      <c r="S2624" s="12">
        <f t="shared" si="162"/>
        <v>42689.74324074074</v>
      </c>
      <c r="T2624" s="14">
        <v>42689</v>
      </c>
      <c r="U2624" s="12">
        <f t="shared" si="163"/>
        <v>42734.409907407404</v>
      </c>
    </row>
    <row r="2625" spans="1:21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>
        <f t="shared" si="161"/>
        <v>36.774193548387096</v>
      </c>
      <c r="Q2625" t="s">
        <v>8317</v>
      </c>
      <c r="R2625" t="s">
        <v>8353</v>
      </c>
      <c r="S2625" s="12">
        <f t="shared" si="162"/>
        <v>42692.256550925929</v>
      </c>
      <c r="T2625" s="14">
        <v>42692</v>
      </c>
      <c r="U2625" s="12">
        <f t="shared" si="163"/>
        <v>42705.923217592594</v>
      </c>
    </row>
    <row r="2626" spans="1:21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>
        <f t="shared" si="161"/>
        <v>31.820544982698959</v>
      </c>
      <c r="Q2626" t="s">
        <v>8317</v>
      </c>
      <c r="R2626" t="s">
        <v>8353</v>
      </c>
      <c r="S2626" s="12">
        <f t="shared" si="162"/>
        <v>41144.42155092593</v>
      </c>
      <c r="T2626" s="14">
        <v>41144</v>
      </c>
      <c r="U2626" s="12">
        <f t="shared" si="163"/>
        <v>41165.088217592594</v>
      </c>
    </row>
    <row r="2627" spans="1:21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>
        <f t="shared" ref="P2627:P2690" si="165">IF(L2627,E2627/L2627,0)</f>
        <v>27.576923076923077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4">
        <v>42658</v>
      </c>
      <c r="U2627" s="12">
        <f t="shared" ref="U2627:U2690" si="167">(((I2627/60)/60)/24)+DATE(1970,1,1)+(-8/24)</f>
        <v>42683.518611111103</v>
      </c>
    </row>
    <row r="2628" spans="1:21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4">
        <v>42128</v>
      </c>
      <c r="U2628" s="12">
        <f t="shared" si="167"/>
        <v>42158.29478009259</v>
      </c>
    </row>
    <row r="2629" spans="1:21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>
        <f t="shared" si="165"/>
        <v>21.555555555555557</v>
      </c>
      <c r="Q2629" t="s">
        <v>8317</v>
      </c>
      <c r="R2629" t="s">
        <v>8353</v>
      </c>
      <c r="S2629" s="12">
        <f t="shared" si="166"/>
        <v>42304.829409722224</v>
      </c>
      <c r="T2629" s="14">
        <v>42304</v>
      </c>
      <c r="U2629" s="12">
        <f t="shared" si="167"/>
        <v>42334.53774305556</v>
      </c>
    </row>
    <row r="2630" spans="1:21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>
        <f t="shared" si="165"/>
        <v>44.095238095238095</v>
      </c>
      <c r="Q2630" t="s">
        <v>8317</v>
      </c>
      <c r="R2630" t="s">
        <v>8353</v>
      </c>
      <c r="S2630" s="12">
        <f t="shared" si="166"/>
        <v>41953.966053240743</v>
      </c>
      <c r="T2630" s="14">
        <v>41953</v>
      </c>
      <c r="U2630" s="12">
        <f t="shared" si="167"/>
        <v>41973.632719907408</v>
      </c>
    </row>
    <row r="2631" spans="1:21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4">
        <v>42108</v>
      </c>
      <c r="U2631" s="12">
        <f t="shared" si="167"/>
        <v>42138.205115740733</v>
      </c>
    </row>
    <row r="2632" spans="1:21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>
        <f t="shared" si="165"/>
        <v>38.987654320987652</v>
      </c>
      <c r="Q2632" t="s">
        <v>8317</v>
      </c>
      <c r="R2632" t="s">
        <v>8353</v>
      </c>
      <c r="S2632" s="12">
        <f t="shared" si="166"/>
        <v>42524.105462962965</v>
      </c>
      <c r="T2632" s="14">
        <v>42524</v>
      </c>
      <c r="U2632" s="12">
        <f t="shared" si="167"/>
        <v>42551.083333333336</v>
      </c>
    </row>
    <row r="2633" spans="1:21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>
        <f t="shared" si="165"/>
        <v>80.185489510489504</v>
      </c>
      <c r="Q2633" t="s">
        <v>8317</v>
      </c>
      <c r="R2633" t="s">
        <v>8353</v>
      </c>
      <c r="S2633" s="12">
        <f t="shared" si="166"/>
        <v>42218.169293981482</v>
      </c>
      <c r="T2633" s="14">
        <v>42218</v>
      </c>
      <c r="U2633" s="12">
        <f t="shared" si="167"/>
        <v>42245.835960648146</v>
      </c>
    </row>
    <row r="2634" spans="1:21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>
        <f t="shared" si="165"/>
        <v>34.904761904761905</v>
      </c>
      <c r="Q2634" t="s">
        <v>8317</v>
      </c>
      <c r="R2634" t="s">
        <v>8353</v>
      </c>
      <c r="S2634" s="12">
        <f t="shared" si="166"/>
        <v>42494.061793981484</v>
      </c>
      <c r="T2634" s="14">
        <v>42494</v>
      </c>
      <c r="U2634" s="12">
        <f t="shared" si="167"/>
        <v>42518.728460648148</v>
      </c>
    </row>
    <row r="2635" spans="1:21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>
        <f t="shared" si="165"/>
        <v>89.100502512562812</v>
      </c>
      <c r="Q2635" t="s">
        <v>8317</v>
      </c>
      <c r="R2635" t="s">
        <v>8353</v>
      </c>
      <c r="S2635" s="12">
        <f t="shared" si="166"/>
        <v>41667.823287037041</v>
      </c>
      <c r="T2635" s="14">
        <v>41667</v>
      </c>
      <c r="U2635" s="12">
        <f t="shared" si="167"/>
        <v>41697.625</v>
      </c>
    </row>
    <row r="2636" spans="1:21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4">
        <v>42612</v>
      </c>
      <c r="U2636" s="12">
        <f t="shared" si="167"/>
        <v>42642.323159722226</v>
      </c>
    </row>
    <row r="2637" spans="1:21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>
        <f t="shared" si="165"/>
        <v>136.9047619047619</v>
      </c>
      <c r="Q2637" t="s">
        <v>8317</v>
      </c>
      <c r="R2637" t="s">
        <v>8353</v>
      </c>
      <c r="S2637" s="12">
        <f t="shared" si="166"/>
        <v>42037.950937500005</v>
      </c>
      <c r="T2637" s="14">
        <v>42037</v>
      </c>
      <c r="U2637" s="12">
        <f t="shared" si="167"/>
        <v>42072.575937499998</v>
      </c>
    </row>
    <row r="2638" spans="1:21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4">
        <v>42636</v>
      </c>
      <c r="U2638" s="12">
        <f t="shared" si="167"/>
        <v>42658.708333333336</v>
      </c>
    </row>
    <row r="2639" spans="1:21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>
        <f t="shared" si="165"/>
        <v>31.96153846153846</v>
      </c>
      <c r="Q2639" t="s">
        <v>8317</v>
      </c>
      <c r="R2639" t="s">
        <v>8353</v>
      </c>
      <c r="S2639" s="12">
        <f t="shared" si="166"/>
        <v>42639.549479166672</v>
      </c>
      <c r="T2639" s="14">
        <v>42639</v>
      </c>
      <c r="U2639" s="12">
        <f t="shared" si="167"/>
        <v>42655.216145833336</v>
      </c>
    </row>
    <row r="2640" spans="1:21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>
        <f t="shared" si="165"/>
        <v>25.214285714285715</v>
      </c>
      <c r="Q2640" t="s">
        <v>8317</v>
      </c>
      <c r="R2640" t="s">
        <v>8353</v>
      </c>
      <c r="S2640" s="12">
        <f t="shared" si="166"/>
        <v>41989.913136574076</v>
      </c>
      <c r="T2640" s="14">
        <v>41989</v>
      </c>
      <c r="U2640" s="12">
        <f t="shared" si="167"/>
        <v>42019.57980324074</v>
      </c>
    </row>
    <row r="2641" spans="1:21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>
        <f t="shared" si="165"/>
        <v>10.040816326530612</v>
      </c>
      <c r="Q2641" t="s">
        <v>8317</v>
      </c>
      <c r="R2641" t="s">
        <v>8353</v>
      </c>
      <c r="S2641" s="12">
        <f t="shared" si="166"/>
        <v>42024.86513888889</v>
      </c>
      <c r="T2641" s="14">
        <v>42024</v>
      </c>
      <c r="U2641" s="12">
        <f t="shared" si="167"/>
        <v>42054.531805555554</v>
      </c>
    </row>
    <row r="2642" spans="1:21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>
        <f t="shared" si="165"/>
        <v>45.94202898550725</v>
      </c>
      <c r="Q2642" t="s">
        <v>8317</v>
      </c>
      <c r="R2642" t="s">
        <v>8353</v>
      </c>
      <c r="S2642" s="12">
        <f t="shared" si="166"/>
        <v>42103.160578703704</v>
      </c>
      <c r="T2642" s="14">
        <v>42103</v>
      </c>
      <c r="U2642" s="12">
        <f t="shared" si="167"/>
        <v>42162.827245370368</v>
      </c>
    </row>
    <row r="2643" spans="1:21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4">
        <v>41880</v>
      </c>
      <c r="U2643" s="12">
        <f t="shared" si="167"/>
        <v>41897.506249999999</v>
      </c>
    </row>
    <row r="2644" spans="1:21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2">
        <f t="shared" si="166"/>
        <v>42536.246620370366</v>
      </c>
      <c r="T2644" s="14">
        <v>42536</v>
      </c>
      <c r="U2644" s="12">
        <f t="shared" si="167"/>
        <v>42565.956249999996</v>
      </c>
    </row>
    <row r="2645" spans="1:21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>
        <f t="shared" si="165"/>
        <v>223.58248500999335</v>
      </c>
      <c r="Q2645" t="s">
        <v>8317</v>
      </c>
      <c r="R2645" t="s">
        <v>8353</v>
      </c>
      <c r="S2645" s="12">
        <f t="shared" si="166"/>
        <v>42689.582349537035</v>
      </c>
      <c r="T2645" s="14">
        <v>42689</v>
      </c>
      <c r="U2645" s="12">
        <f t="shared" si="167"/>
        <v>42724.999305555553</v>
      </c>
    </row>
    <row r="2646" spans="1:21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>
        <f t="shared" si="165"/>
        <v>39.480769230769234</v>
      </c>
      <c r="Q2646" t="s">
        <v>8317</v>
      </c>
      <c r="R2646" t="s">
        <v>8353</v>
      </c>
      <c r="S2646" s="12">
        <f t="shared" si="166"/>
        <v>42774.792071759264</v>
      </c>
      <c r="T2646" s="14">
        <v>42774</v>
      </c>
      <c r="U2646" s="12">
        <f t="shared" si="167"/>
        <v>42804.458738425928</v>
      </c>
    </row>
    <row r="2647" spans="1:21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>
        <f t="shared" si="165"/>
        <v>91.304347826086953</v>
      </c>
      <c r="Q2647" t="s">
        <v>8317</v>
      </c>
      <c r="R2647" t="s">
        <v>8353</v>
      </c>
      <c r="S2647" s="12">
        <f t="shared" si="166"/>
        <v>41921.842627314814</v>
      </c>
      <c r="T2647" s="14">
        <v>41921</v>
      </c>
      <c r="U2647" s="12">
        <f t="shared" si="167"/>
        <v>41951.550960648143</v>
      </c>
    </row>
    <row r="2648" spans="1:21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>
        <f t="shared" si="165"/>
        <v>78.666205607476627</v>
      </c>
      <c r="Q2648" t="s">
        <v>8317</v>
      </c>
      <c r="R2648" t="s">
        <v>8353</v>
      </c>
      <c r="S2648" s="12">
        <f t="shared" si="166"/>
        <v>42226.313298611116</v>
      </c>
      <c r="T2648" s="14">
        <v>42226</v>
      </c>
      <c r="U2648" s="12">
        <f t="shared" si="167"/>
        <v>42255.97996527778</v>
      </c>
    </row>
    <row r="2649" spans="1:21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4">
        <v>42200</v>
      </c>
      <c r="U2649" s="12">
        <f t="shared" si="167"/>
        <v>42229.928460648145</v>
      </c>
    </row>
    <row r="2650" spans="1:21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>
        <f t="shared" si="165"/>
        <v>17.666666666666668</v>
      </c>
      <c r="Q2650" t="s">
        <v>8317</v>
      </c>
      <c r="R2650" t="s">
        <v>8353</v>
      </c>
      <c r="S2650" s="12">
        <f t="shared" si="166"/>
        <v>42408.714814814812</v>
      </c>
      <c r="T2650" s="14">
        <v>42408</v>
      </c>
      <c r="U2650" s="12">
        <f t="shared" si="167"/>
        <v>42438.381481481476</v>
      </c>
    </row>
    <row r="2651" spans="1:2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>
        <f t="shared" si="165"/>
        <v>41.333333333333336</v>
      </c>
      <c r="Q2651" t="s">
        <v>8317</v>
      </c>
      <c r="R2651" t="s">
        <v>8353</v>
      </c>
      <c r="S2651" s="12">
        <f t="shared" si="166"/>
        <v>42341.99700231482</v>
      </c>
      <c r="T2651" s="14">
        <v>42341</v>
      </c>
      <c r="U2651" s="12">
        <f t="shared" si="167"/>
        <v>42401.663668981484</v>
      </c>
    </row>
    <row r="2652" spans="1:21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4">
        <v>42695</v>
      </c>
      <c r="U2652" s="12">
        <f t="shared" si="167"/>
        <v>42725.291006944441</v>
      </c>
    </row>
    <row r="2653" spans="1:21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>
        <f t="shared" si="165"/>
        <v>307.8235294117647</v>
      </c>
      <c r="Q2653" t="s">
        <v>8317</v>
      </c>
      <c r="R2653" t="s">
        <v>8353</v>
      </c>
      <c r="S2653" s="12">
        <f t="shared" si="166"/>
        <v>42327.805659722217</v>
      </c>
      <c r="T2653" s="14">
        <v>42327</v>
      </c>
      <c r="U2653" s="12">
        <f t="shared" si="167"/>
        <v>42355.472326388881</v>
      </c>
    </row>
    <row r="2654" spans="1:21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>
        <f t="shared" si="165"/>
        <v>80.454545454545453</v>
      </c>
      <c r="Q2654" t="s">
        <v>8317</v>
      </c>
      <c r="R2654" t="s">
        <v>8353</v>
      </c>
      <c r="S2654" s="12">
        <f t="shared" si="166"/>
        <v>41953.158854166672</v>
      </c>
      <c r="T2654" s="14">
        <v>41953</v>
      </c>
      <c r="U2654" s="12">
        <f t="shared" si="167"/>
        <v>41982.825520833336</v>
      </c>
    </row>
    <row r="2655" spans="1:21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>
        <f t="shared" si="165"/>
        <v>83.942857142857136</v>
      </c>
      <c r="Q2655" t="s">
        <v>8317</v>
      </c>
      <c r="R2655" t="s">
        <v>8353</v>
      </c>
      <c r="S2655" s="12">
        <f t="shared" si="166"/>
        <v>41771.651932870373</v>
      </c>
      <c r="T2655" s="14">
        <v>41771</v>
      </c>
      <c r="U2655" s="12">
        <f t="shared" si="167"/>
        <v>41802.833333333328</v>
      </c>
    </row>
    <row r="2656" spans="1:21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4">
        <v>42055</v>
      </c>
      <c r="U2656" s="12">
        <f t="shared" si="167"/>
        <v>42115.225995370369</v>
      </c>
    </row>
    <row r="2657" spans="1:2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>
        <f t="shared" si="165"/>
        <v>73.372093023255815</v>
      </c>
      <c r="Q2657" t="s">
        <v>8317</v>
      </c>
      <c r="R2657" t="s">
        <v>8353</v>
      </c>
      <c r="S2657" s="12">
        <f t="shared" si="166"/>
        <v>42381.866284722222</v>
      </c>
      <c r="T2657" s="14">
        <v>42381</v>
      </c>
      <c r="U2657" s="12">
        <f t="shared" si="167"/>
        <v>42409.499999999993</v>
      </c>
    </row>
    <row r="2658" spans="1:21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>
        <f t="shared" si="165"/>
        <v>112.86184210526316</v>
      </c>
      <c r="Q2658" t="s">
        <v>8317</v>
      </c>
      <c r="R2658" t="s">
        <v>8353</v>
      </c>
      <c r="S2658" s="12">
        <f t="shared" si="166"/>
        <v>42767.688518518517</v>
      </c>
      <c r="T2658" s="14">
        <v>42767</v>
      </c>
      <c r="U2658" s="12">
        <f t="shared" si="167"/>
        <v>42806.458333333336</v>
      </c>
    </row>
    <row r="2659" spans="1:21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>
        <f t="shared" si="165"/>
        <v>95.277627118644077</v>
      </c>
      <c r="Q2659" t="s">
        <v>8317</v>
      </c>
      <c r="R2659" t="s">
        <v>8353</v>
      </c>
      <c r="S2659" s="12">
        <f t="shared" si="166"/>
        <v>42551.928854166668</v>
      </c>
      <c r="T2659" s="14">
        <v>42551</v>
      </c>
      <c r="U2659" s="12">
        <f t="shared" si="167"/>
        <v>42584.729166666664</v>
      </c>
    </row>
    <row r="2660" spans="1:21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4">
        <v>42551</v>
      </c>
      <c r="U2660" s="12">
        <f t="shared" si="167"/>
        <v>42581.550856481481</v>
      </c>
    </row>
    <row r="2661" spans="1:2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4">
        <v>42082</v>
      </c>
      <c r="U2661" s="12">
        <f t="shared" si="167"/>
        <v>42111.736226851855</v>
      </c>
    </row>
    <row r="2662" spans="1:21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4">
        <v>42272</v>
      </c>
      <c r="U2662" s="12">
        <f t="shared" si="167"/>
        <v>42332.421504629623</v>
      </c>
    </row>
    <row r="2663" spans="1:21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4">
        <v>41542</v>
      </c>
      <c r="U2663" s="12">
        <f t="shared" si="167"/>
        <v>41572.625115740739</v>
      </c>
    </row>
    <row r="2664" spans="1:21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4">
        <v>42207</v>
      </c>
      <c r="U2664" s="12">
        <f t="shared" si="167"/>
        <v>42237.413344907407</v>
      </c>
    </row>
    <row r="2665" spans="1:21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>
        <f t="shared" si="165"/>
        <v>373.55803571428572</v>
      </c>
      <c r="Q2665" t="s">
        <v>8317</v>
      </c>
      <c r="R2665" t="s">
        <v>8354</v>
      </c>
      <c r="S2665" s="12">
        <f t="shared" si="166"/>
        <v>42222.622766203705</v>
      </c>
      <c r="T2665" s="14">
        <v>42222</v>
      </c>
      <c r="U2665" s="12">
        <f t="shared" si="167"/>
        <v>42251.291666666664</v>
      </c>
    </row>
    <row r="2666" spans="1:21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>
        <f t="shared" si="165"/>
        <v>174.03846153846155</v>
      </c>
      <c r="Q2666" t="s">
        <v>8317</v>
      </c>
      <c r="R2666" t="s">
        <v>8354</v>
      </c>
      <c r="S2666" s="12">
        <f t="shared" si="166"/>
        <v>42313.02542824074</v>
      </c>
      <c r="T2666" s="14">
        <v>42313</v>
      </c>
      <c r="U2666" s="12">
        <f t="shared" si="167"/>
        <v>42346.957638888889</v>
      </c>
    </row>
    <row r="2667" spans="1:21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>
        <f t="shared" si="165"/>
        <v>93.695652173913047</v>
      </c>
      <c r="Q2667" t="s">
        <v>8317</v>
      </c>
      <c r="R2667" t="s">
        <v>8354</v>
      </c>
      <c r="S2667" s="12">
        <f t="shared" si="166"/>
        <v>42083.895532407405</v>
      </c>
      <c r="T2667" s="14">
        <v>42083</v>
      </c>
      <c r="U2667" s="12">
        <f t="shared" si="167"/>
        <v>42128.562199074069</v>
      </c>
    </row>
    <row r="2668" spans="1:21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>
        <f t="shared" si="165"/>
        <v>77.327718446601949</v>
      </c>
      <c r="Q2668" t="s">
        <v>8317</v>
      </c>
      <c r="R2668" t="s">
        <v>8354</v>
      </c>
      <c r="S2668" s="12">
        <f t="shared" si="166"/>
        <v>42235.764340277776</v>
      </c>
      <c r="T2668" s="14">
        <v>42235</v>
      </c>
      <c r="U2668" s="12">
        <f t="shared" si="167"/>
        <v>42272.541666666664</v>
      </c>
    </row>
    <row r="2669" spans="1:21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>
        <f t="shared" si="165"/>
        <v>92.222222222222229</v>
      </c>
      <c r="Q2669" t="s">
        <v>8317</v>
      </c>
      <c r="R2669" t="s">
        <v>8354</v>
      </c>
      <c r="S2669" s="12">
        <f t="shared" si="166"/>
        <v>42380.926111111112</v>
      </c>
      <c r="T2669" s="14">
        <v>42380</v>
      </c>
      <c r="U2669" s="12">
        <f t="shared" si="167"/>
        <v>42410.592777777776</v>
      </c>
    </row>
    <row r="2670" spans="1:21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>
        <f t="shared" si="165"/>
        <v>60.964285714285715</v>
      </c>
      <c r="Q2670" t="s">
        <v>8317</v>
      </c>
      <c r="R2670" t="s">
        <v>8354</v>
      </c>
      <c r="S2670" s="12">
        <f t="shared" si="166"/>
        <v>42275.588715277772</v>
      </c>
      <c r="T2670" s="14">
        <v>42275</v>
      </c>
      <c r="U2670" s="12">
        <f t="shared" si="167"/>
        <v>42317.272222222215</v>
      </c>
    </row>
    <row r="2671" spans="1:21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4">
        <v>42319</v>
      </c>
      <c r="U2671" s="12">
        <f t="shared" si="167"/>
        <v>42378.702499999999</v>
      </c>
    </row>
    <row r="2672" spans="1:21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>
        <f t="shared" si="165"/>
        <v>41.583333333333336</v>
      </c>
      <c r="Q2672" t="s">
        <v>8317</v>
      </c>
      <c r="R2672" t="s">
        <v>8354</v>
      </c>
      <c r="S2672" s="12">
        <f t="shared" si="166"/>
        <v>41821.020601851851</v>
      </c>
      <c r="T2672" s="14">
        <v>41821</v>
      </c>
      <c r="U2672" s="12">
        <f t="shared" si="167"/>
        <v>41848.687268518515</v>
      </c>
    </row>
    <row r="2673" spans="1:21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>
        <f t="shared" si="165"/>
        <v>33.761904761904759</v>
      </c>
      <c r="Q2673" t="s">
        <v>8317</v>
      </c>
      <c r="R2673" t="s">
        <v>8354</v>
      </c>
      <c r="S2673" s="12">
        <f t="shared" si="166"/>
        <v>41962.749027777783</v>
      </c>
      <c r="T2673" s="14">
        <v>41962</v>
      </c>
      <c r="U2673" s="12">
        <f t="shared" si="167"/>
        <v>41992.484722222223</v>
      </c>
    </row>
    <row r="2674" spans="1:21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>
        <f t="shared" si="165"/>
        <v>70.61702127659575</v>
      </c>
      <c r="Q2674" t="s">
        <v>8317</v>
      </c>
      <c r="R2674" t="s">
        <v>8354</v>
      </c>
      <c r="S2674" s="12">
        <f t="shared" si="166"/>
        <v>42344.884143518517</v>
      </c>
      <c r="T2674" s="14">
        <v>42344</v>
      </c>
      <c r="U2674" s="12">
        <f t="shared" si="167"/>
        <v>42365.916666666664</v>
      </c>
    </row>
    <row r="2675" spans="1:21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>
        <f t="shared" si="165"/>
        <v>167.15151515151516</v>
      </c>
      <c r="Q2675" t="s">
        <v>8317</v>
      </c>
      <c r="R2675" t="s">
        <v>8354</v>
      </c>
      <c r="S2675" s="12">
        <f t="shared" si="166"/>
        <v>41912.541655092595</v>
      </c>
      <c r="T2675" s="14">
        <v>41912</v>
      </c>
      <c r="U2675" s="12">
        <f t="shared" si="167"/>
        <v>41941.614583333328</v>
      </c>
    </row>
    <row r="2676" spans="1:21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>
        <f t="shared" si="165"/>
        <v>128.61988304093566</v>
      </c>
      <c r="Q2676" t="s">
        <v>8317</v>
      </c>
      <c r="R2676" t="s">
        <v>8354</v>
      </c>
      <c r="S2676" s="12">
        <f t="shared" si="166"/>
        <v>42529.632754629631</v>
      </c>
      <c r="T2676" s="14">
        <v>42529</v>
      </c>
      <c r="U2676" s="12">
        <f t="shared" si="167"/>
        <v>42555.874305555553</v>
      </c>
    </row>
    <row r="2677" spans="1:21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>
        <f t="shared" si="165"/>
        <v>65.41379310344827</v>
      </c>
      <c r="Q2677" t="s">
        <v>8317</v>
      </c>
      <c r="R2677" t="s">
        <v>8354</v>
      </c>
      <c r="S2677" s="12">
        <f t="shared" si="166"/>
        <v>41923.857511574075</v>
      </c>
      <c r="T2677" s="14">
        <v>41923</v>
      </c>
      <c r="U2677" s="12">
        <f t="shared" si="167"/>
        <v>41953.565844907404</v>
      </c>
    </row>
    <row r="2678" spans="1:21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>
        <f t="shared" si="165"/>
        <v>117.55555555555556</v>
      </c>
      <c r="Q2678" t="s">
        <v>8317</v>
      </c>
      <c r="R2678" t="s">
        <v>8354</v>
      </c>
      <c r="S2678" s="12">
        <f t="shared" si="166"/>
        <v>42482.624699074076</v>
      </c>
      <c r="T2678" s="14">
        <v>42482</v>
      </c>
      <c r="U2678" s="12">
        <f t="shared" si="167"/>
        <v>42512.291365740741</v>
      </c>
    </row>
    <row r="2679" spans="1:21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>
        <f t="shared" si="165"/>
        <v>126.48148148148148</v>
      </c>
      <c r="Q2679" t="s">
        <v>8317</v>
      </c>
      <c r="R2679" t="s">
        <v>8354</v>
      </c>
      <c r="S2679" s="12">
        <f t="shared" si="166"/>
        <v>41793.029432870368</v>
      </c>
      <c r="T2679" s="14">
        <v>41793</v>
      </c>
      <c r="U2679" s="12">
        <f t="shared" si="167"/>
        <v>41822.696099537032</v>
      </c>
    </row>
    <row r="2680" spans="1:21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4">
        <v>42241</v>
      </c>
      <c r="U2680" s="12">
        <f t="shared" si="167"/>
        <v>42271.464872685181</v>
      </c>
    </row>
    <row r="2681" spans="1:21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4">
        <v>42033</v>
      </c>
      <c r="U2681" s="12">
        <f t="shared" si="167"/>
        <v>42062.667754629627</v>
      </c>
    </row>
    <row r="2682" spans="1:2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4">
        <v>42436</v>
      </c>
      <c r="U2682" s="12">
        <f t="shared" si="167"/>
        <v>42465.836701388886</v>
      </c>
    </row>
    <row r="2683" spans="1:21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4">
        <v>41805</v>
      </c>
      <c r="U2683" s="12">
        <f t="shared" si="167"/>
        <v>41830.561921296292</v>
      </c>
    </row>
    <row r="2684" spans="1:21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4">
        <v>41932</v>
      </c>
      <c r="U2684" s="12">
        <f t="shared" si="167"/>
        <v>41964.915972222218</v>
      </c>
    </row>
    <row r="2685" spans="1:21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4">
        <v>42034</v>
      </c>
      <c r="U2685" s="12">
        <f t="shared" si="167"/>
        <v>42064.421759259254</v>
      </c>
    </row>
    <row r="2686" spans="1:21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4">
        <v>41820</v>
      </c>
      <c r="U2686" s="12">
        <f t="shared" si="167"/>
        <v>41860.581307870365</v>
      </c>
    </row>
    <row r="2687" spans="1:21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4">
        <v>42061</v>
      </c>
      <c r="U2687" s="12">
        <f t="shared" si="167"/>
        <v>42121.320949074077</v>
      </c>
    </row>
    <row r="2688" spans="1:21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2">
        <f t="shared" si="166"/>
        <v>41892.974803240737</v>
      </c>
      <c r="T2688" s="14">
        <v>41892</v>
      </c>
      <c r="U2688" s="12">
        <f t="shared" si="167"/>
        <v>41912.641469907401</v>
      </c>
    </row>
    <row r="2689" spans="1:21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2">
        <f t="shared" si="166"/>
        <v>42154.64025462963</v>
      </c>
      <c r="T2689" s="14">
        <v>42154</v>
      </c>
      <c r="U2689" s="12">
        <f t="shared" si="167"/>
        <v>42184.306921296295</v>
      </c>
    </row>
    <row r="2690" spans="1:21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>
        <f t="shared" si="165"/>
        <v>5.2857142857142856</v>
      </c>
      <c r="Q2690" t="s">
        <v>8334</v>
      </c>
      <c r="R2690" t="s">
        <v>8335</v>
      </c>
      <c r="S2690" s="12">
        <f t="shared" si="166"/>
        <v>42028.118865740747</v>
      </c>
      <c r="T2690" s="14">
        <v>42028</v>
      </c>
      <c r="U2690" s="12">
        <f t="shared" si="167"/>
        <v>42058.791666666664</v>
      </c>
    </row>
    <row r="2691" spans="1:21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>
        <f t="shared" ref="P2691:P2754" si="169">IF(L2691,E2691/L2691,0)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4">
        <v>42551</v>
      </c>
      <c r="U2691" s="12">
        <f t="shared" ref="U2691:U2754" si="171">(((I2691/60)/60)/24)+DATE(1970,1,1)+(-8/24)</f>
        <v>42581.628356481473</v>
      </c>
    </row>
    <row r="2692" spans="1:21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>
        <f t="shared" si="169"/>
        <v>72.762711864406782</v>
      </c>
      <c r="Q2692" t="s">
        <v>8334</v>
      </c>
      <c r="R2692" t="s">
        <v>8335</v>
      </c>
      <c r="S2692" s="12">
        <f t="shared" si="170"/>
        <v>42113.105046296296</v>
      </c>
      <c r="T2692" s="14">
        <v>42113</v>
      </c>
      <c r="U2692" s="12">
        <f t="shared" si="171"/>
        <v>42157.77171296296</v>
      </c>
    </row>
    <row r="2693" spans="1:21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4">
        <v>42089</v>
      </c>
      <c r="U2693" s="12">
        <f t="shared" si="171"/>
        <v>42134.390706018516</v>
      </c>
    </row>
    <row r="2694" spans="1:21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4">
        <v>42058</v>
      </c>
      <c r="U2694" s="12">
        <f t="shared" si="171"/>
        <v>42087.959027777775</v>
      </c>
    </row>
    <row r="2695" spans="1:21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>
        <f t="shared" si="169"/>
        <v>13.333333333333334</v>
      </c>
      <c r="Q2695" t="s">
        <v>8334</v>
      </c>
      <c r="R2695" t="s">
        <v>8335</v>
      </c>
      <c r="S2695" s="12">
        <f t="shared" si="170"/>
        <v>41834.138495370367</v>
      </c>
      <c r="T2695" s="14">
        <v>41834</v>
      </c>
      <c r="U2695" s="12">
        <f t="shared" si="171"/>
        <v>41863.805162037032</v>
      </c>
    </row>
    <row r="2696" spans="1:21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4">
        <v>41878</v>
      </c>
      <c r="U2696" s="12">
        <f t="shared" si="171"/>
        <v>41907.807164351849</v>
      </c>
    </row>
    <row r="2697" spans="1:21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>
        <f t="shared" si="169"/>
        <v>23.666666666666668</v>
      </c>
      <c r="Q2697" t="s">
        <v>8334</v>
      </c>
      <c r="R2697" t="s">
        <v>8335</v>
      </c>
      <c r="S2697" s="12">
        <f t="shared" si="170"/>
        <v>42048.181921296295</v>
      </c>
      <c r="T2697" s="14">
        <v>42048</v>
      </c>
      <c r="U2697" s="12">
        <f t="shared" si="171"/>
        <v>42107.806921296295</v>
      </c>
    </row>
    <row r="2698" spans="1:21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>
        <f t="shared" si="169"/>
        <v>89.21052631578948</v>
      </c>
      <c r="Q2698" t="s">
        <v>8334</v>
      </c>
      <c r="R2698" t="s">
        <v>8335</v>
      </c>
      <c r="S2698" s="12">
        <f t="shared" si="170"/>
        <v>41964.844444444447</v>
      </c>
      <c r="T2698" s="14">
        <v>41964</v>
      </c>
      <c r="U2698" s="12">
        <f t="shared" si="171"/>
        <v>41998.511111111111</v>
      </c>
    </row>
    <row r="2699" spans="1:21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>
        <f t="shared" si="169"/>
        <v>116.55769230769231</v>
      </c>
      <c r="Q2699" t="s">
        <v>8334</v>
      </c>
      <c r="R2699" t="s">
        <v>8335</v>
      </c>
      <c r="S2699" s="12">
        <f t="shared" si="170"/>
        <v>42187.940081018518</v>
      </c>
      <c r="T2699" s="14">
        <v>42187</v>
      </c>
      <c r="U2699" s="12">
        <f t="shared" si="171"/>
        <v>42218.583333333336</v>
      </c>
    </row>
    <row r="2700" spans="1:21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>
        <f t="shared" si="169"/>
        <v>13.005000000000001</v>
      </c>
      <c r="Q2700" t="s">
        <v>8334</v>
      </c>
      <c r="R2700" t="s">
        <v>8335</v>
      </c>
      <c r="S2700" s="12">
        <f t="shared" si="170"/>
        <v>41787.898240740738</v>
      </c>
      <c r="T2700" s="14">
        <v>41787</v>
      </c>
      <c r="U2700" s="12">
        <f t="shared" si="171"/>
        <v>41817.564907407403</v>
      </c>
    </row>
    <row r="2701" spans="1:21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2">
        <f t="shared" si="170"/>
        <v>41829.896562499998</v>
      </c>
      <c r="T2701" s="14">
        <v>41829</v>
      </c>
      <c r="U2701" s="12">
        <f t="shared" si="171"/>
        <v>41859.563229166662</v>
      </c>
    </row>
    <row r="2702" spans="1:21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4">
        <v>41870</v>
      </c>
      <c r="U2702" s="12">
        <f t="shared" si="171"/>
        <v>41900.541342592594</v>
      </c>
    </row>
    <row r="2703" spans="1:21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>
        <f t="shared" si="169"/>
        <v>34.130434782608695</v>
      </c>
      <c r="Q2703" t="s">
        <v>8315</v>
      </c>
      <c r="R2703" t="s">
        <v>8355</v>
      </c>
      <c r="S2703" s="12">
        <f t="shared" si="170"/>
        <v>42801.774699074071</v>
      </c>
      <c r="T2703" s="14">
        <v>42801</v>
      </c>
      <c r="U2703" s="12">
        <f t="shared" si="171"/>
        <v>42832.399699074071</v>
      </c>
    </row>
    <row r="2704" spans="1:21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>
        <f t="shared" si="169"/>
        <v>132.34615384615384</v>
      </c>
      <c r="Q2704" t="s">
        <v>8315</v>
      </c>
      <c r="R2704" t="s">
        <v>8355</v>
      </c>
      <c r="S2704" s="12">
        <f t="shared" si="170"/>
        <v>42800.801817129628</v>
      </c>
      <c r="T2704" s="14">
        <v>42800</v>
      </c>
      <c r="U2704" s="12">
        <f t="shared" si="171"/>
        <v>42830.426817129628</v>
      </c>
    </row>
    <row r="2705" spans="1:21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>
        <f t="shared" si="169"/>
        <v>922.22222222222217</v>
      </c>
      <c r="Q2705" t="s">
        <v>8315</v>
      </c>
      <c r="R2705" t="s">
        <v>8355</v>
      </c>
      <c r="S2705" s="12">
        <f t="shared" si="170"/>
        <v>42756.690162037034</v>
      </c>
      <c r="T2705" s="14">
        <v>42756</v>
      </c>
      <c r="U2705" s="12">
        <f t="shared" si="171"/>
        <v>42816.315162037034</v>
      </c>
    </row>
    <row r="2706" spans="1:21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>
        <f t="shared" si="169"/>
        <v>163.57142857142858</v>
      </c>
      <c r="Q2706" t="s">
        <v>8315</v>
      </c>
      <c r="R2706" t="s">
        <v>8355</v>
      </c>
      <c r="S2706" s="12">
        <f t="shared" si="170"/>
        <v>42787.862430555557</v>
      </c>
      <c r="T2706" s="14">
        <v>42787</v>
      </c>
      <c r="U2706" s="12">
        <f t="shared" si="171"/>
        <v>42830.48743055555</v>
      </c>
    </row>
    <row r="2707" spans="1:21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>
        <f t="shared" si="169"/>
        <v>217.375</v>
      </c>
      <c r="Q2707" t="s">
        <v>8315</v>
      </c>
      <c r="R2707" t="s">
        <v>8355</v>
      </c>
      <c r="S2707" s="12">
        <f t="shared" si="170"/>
        <v>42773.916180555556</v>
      </c>
      <c r="T2707" s="14">
        <v>42773</v>
      </c>
      <c r="U2707" s="12">
        <f t="shared" si="171"/>
        <v>42818.541180555556</v>
      </c>
    </row>
    <row r="2708" spans="1:21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>
        <f t="shared" si="169"/>
        <v>149.44486692015209</v>
      </c>
      <c r="Q2708" t="s">
        <v>8315</v>
      </c>
      <c r="R2708" t="s">
        <v>8355</v>
      </c>
      <c r="S2708" s="12">
        <f t="shared" si="170"/>
        <v>41899.294942129629</v>
      </c>
      <c r="T2708" s="14">
        <v>41899</v>
      </c>
      <c r="U2708" s="12">
        <f t="shared" si="171"/>
        <v>41927.957638888889</v>
      </c>
    </row>
    <row r="2709" spans="1:21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>
        <f t="shared" si="169"/>
        <v>71.237487309644663</v>
      </c>
      <c r="Q2709" t="s">
        <v>8315</v>
      </c>
      <c r="R2709" t="s">
        <v>8355</v>
      </c>
      <c r="S2709" s="12">
        <f t="shared" si="170"/>
        <v>41391.782905092594</v>
      </c>
      <c r="T2709" s="14">
        <v>41391</v>
      </c>
      <c r="U2709" s="12">
        <f t="shared" si="171"/>
        <v>41420.957638888889</v>
      </c>
    </row>
    <row r="2710" spans="1:21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>
        <f t="shared" si="169"/>
        <v>44.464318398474738</v>
      </c>
      <c r="Q2710" t="s">
        <v>8315</v>
      </c>
      <c r="R2710" t="s">
        <v>8355</v>
      </c>
      <c r="S2710" s="12">
        <f t="shared" si="170"/>
        <v>42512.698217592595</v>
      </c>
      <c r="T2710" s="14">
        <v>42512</v>
      </c>
      <c r="U2710" s="12">
        <f t="shared" si="171"/>
        <v>42572.364884259259</v>
      </c>
    </row>
    <row r="2711" spans="1:21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>
        <f t="shared" si="169"/>
        <v>164.94480519480518</v>
      </c>
      <c r="Q2711" t="s">
        <v>8315</v>
      </c>
      <c r="R2711" t="s">
        <v>8355</v>
      </c>
      <c r="S2711" s="12">
        <f t="shared" si="170"/>
        <v>42612.149780092594</v>
      </c>
      <c r="T2711" s="14">
        <v>42612</v>
      </c>
      <c r="U2711" s="12">
        <f t="shared" si="171"/>
        <v>42646.832638888889</v>
      </c>
    </row>
    <row r="2712" spans="1:21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>
        <f t="shared" si="169"/>
        <v>84.871516544117654</v>
      </c>
      <c r="Q2712" t="s">
        <v>8315</v>
      </c>
      <c r="R2712" t="s">
        <v>8355</v>
      </c>
      <c r="S2712" s="12">
        <f t="shared" si="170"/>
        <v>41828.229490740741</v>
      </c>
      <c r="T2712" s="14">
        <v>41828</v>
      </c>
      <c r="U2712" s="12">
        <f t="shared" si="171"/>
        <v>41859.75</v>
      </c>
    </row>
    <row r="2713" spans="1:21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>
        <f t="shared" si="169"/>
        <v>53.945205479452056</v>
      </c>
      <c r="Q2713" t="s">
        <v>8315</v>
      </c>
      <c r="R2713" t="s">
        <v>8355</v>
      </c>
      <c r="S2713" s="12">
        <f t="shared" si="170"/>
        <v>41780.745254629634</v>
      </c>
      <c r="T2713" s="14">
        <v>41780</v>
      </c>
      <c r="U2713" s="12">
        <f t="shared" si="171"/>
        <v>41810.584027777775</v>
      </c>
    </row>
    <row r="2714" spans="1:21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>
        <f t="shared" si="169"/>
        <v>50.531468531468533</v>
      </c>
      <c r="Q2714" t="s">
        <v>8315</v>
      </c>
      <c r="R2714" t="s">
        <v>8355</v>
      </c>
      <c r="S2714" s="12">
        <f t="shared" si="170"/>
        <v>41432.062037037038</v>
      </c>
      <c r="T2714" s="14">
        <v>41432</v>
      </c>
      <c r="U2714" s="12">
        <f t="shared" si="171"/>
        <v>41468.416666666664</v>
      </c>
    </row>
    <row r="2715" spans="1:21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>
        <f t="shared" si="169"/>
        <v>108.00140845070422</v>
      </c>
      <c r="Q2715" t="s">
        <v>8315</v>
      </c>
      <c r="R2715" t="s">
        <v>8355</v>
      </c>
      <c r="S2715" s="12">
        <f t="shared" si="170"/>
        <v>42322.653749999998</v>
      </c>
      <c r="T2715" s="14">
        <v>42322</v>
      </c>
      <c r="U2715" s="12">
        <f t="shared" si="171"/>
        <v>42362.320416666662</v>
      </c>
    </row>
    <row r="2716" spans="1:21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>
        <f t="shared" si="169"/>
        <v>95.373770491803285</v>
      </c>
      <c r="Q2716" t="s">
        <v>8315</v>
      </c>
      <c r="R2716" t="s">
        <v>8355</v>
      </c>
      <c r="S2716" s="12">
        <f t="shared" si="170"/>
        <v>42629.655046296291</v>
      </c>
      <c r="T2716" s="14">
        <v>42629</v>
      </c>
      <c r="U2716" s="12">
        <f t="shared" si="171"/>
        <v>42657.624999999993</v>
      </c>
    </row>
    <row r="2717" spans="1:21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>
        <f t="shared" si="169"/>
        <v>57.631016333938291</v>
      </c>
      <c r="Q2717" t="s">
        <v>8315</v>
      </c>
      <c r="R2717" t="s">
        <v>8355</v>
      </c>
      <c r="S2717" s="12">
        <f t="shared" si="170"/>
        <v>42387.398472222223</v>
      </c>
      <c r="T2717" s="14">
        <v>42387</v>
      </c>
      <c r="U2717" s="12">
        <f t="shared" si="171"/>
        <v>42421.065138888887</v>
      </c>
    </row>
    <row r="2718" spans="1:21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>
        <f t="shared" si="169"/>
        <v>64.160481283422456</v>
      </c>
      <c r="Q2718" t="s">
        <v>8315</v>
      </c>
      <c r="R2718" t="s">
        <v>8355</v>
      </c>
      <c r="S2718" s="12">
        <f t="shared" si="170"/>
        <v>42255.333252314813</v>
      </c>
      <c r="T2718" s="14">
        <v>42255</v>
      </c>
      <c r="U2718" s="12">
        <f t="shared" si="171"/>
        <v>42284.999918981477</v>
      </c>
    </row>
    <row r="2719" spans="1:21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>
        <f t="shared" si="169"/>
        <v>92.387692307692305</v>
      </c>
      <c r="Q2719" t="s">
        <v>8315</v>
      </c>
      <c r="R2719" t="s">
        <v>8355</v>
      </c>
      <c r="S2719" s="12">
        <f t="shared" si="170"/>
        <v>41934.914918981485</v>
      </c>
      <c r="T2719" s="14">
        <v>41934</v>
      </c>
      <c r="U2719" s="12">
        <f t="shared" si="171"/>
        <v>41979.623252314814</v>
      </c>
    </row>
    <row r="2720" spans="1:21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>
        <f t="shared" si="169"/>
        <v>125.97972972972973</v>
      </c>
      <c r="Q2720" t="s">
        <v>8315</v>
      </c>
      <c r="R2720" t="s">
        <v>8355</v>
      </c>
      <c r="S2720" s="12">
        <f t="shared" si="170"/>
        <v>42465.596585648149</v>
      </c>
      <c r="T2720" s="14">
        <v>42465</v>
      </c>
      <c r="U2720" s="12">
        <f t="shared" si="171"/>
        <v>42493.624999999993</v>
      </c>
    </row>
    <row r="2721" spans="1:21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>
        <f t="shared" si="169"/>
        <v>94.637681159420296</v>
      </c>
      <c r="Q2721" t="s">
        <v>8315</v>
      </c>
      <c r="R2721" t="s">
        <v>8355</v>
      </c>
      <c r="S2721" s="12">
        <f t="shared" si="170"/>
        <v>42418.031180555554</v>
      </c>
      <c r="T2721" s="14">
        <v>42418</v>
      </c>
      <c r="U2721" s="12">
        <f t="shared" si="171"/>
        <v>42477.656180555547</v>
      </c>
    </row>
    <row r="2722" spans="1:21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>
        <f t="shared" si="169"/>
        <v>170.69942196531792</v>
      </c>
      <c r="Q2722" t="s">
        <v>8315</v>
      </c>
      <c r="R2722" t="s">
        <v>8355</v>
      </c>
      <c r="S2722" s="12">
        <f t="shared" si="170"/>
        <v>42655.465891203698</v>
      </c>
      <c r="T2722" s="14">
        <v>42655</v>
      </c>
      <c r="U2722" s="12">
        <f t="shared" si="171"/>
        <v>42685.174224537033</v>
      </c>
    </row>
    <row r="2723" spans="1:21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>
        <f t="shared" si="169"/>
        <v>40.762081784386616</v>
      </c>
      <c r="Q2723" t="s">
        <v>8317</v>
      </c>
      <c r="R2723" t="s">
        <v>8347</v>
      </c>
      <c r="S2723" s="12">
        <f t="shared" si="170"/>
        <v>41493.543958333335</v>
      </c>
      <c r="T2723" s="14">
        <v>41493</v>
      </c>
      <c r="U2723" s="12">
        <f t="shared" si="171"/>
        <v>41523.458333333328</v>
      </c>
    </row>
    <row r="2724" spans="1:21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>
        <f t="shared" si="169"/>
        <v>68.254054054054052</v>
      </c>
      <c r="Q2724" t="s">
        <v>8317</v>
      </c>
      <c r="R2724" t="s">
        <v>8347</v>
      </c>
      <c r="S2724" s="12">
        <f t="shared" si="170"/>
        <v>42704.857094907406</v>
      </c>
      <c r="T2724" s="14">
        <v>42704</v>
      </c>
      <c r="U2724" s="12">
        <f t="shared" si="171"/>
        <v>42764.52376157407</v>
      </c>
    </row>
    <row r="2725" spans="1:21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>
        <f t="shared" si="169"/>
        <v>95.48863636363636</v>
      </c>
      <c r="Q2725" t="s">
        <v>8317</v>
      </c>
      <c r="R2725" t="s">
        <v>8347</v>
      </c>
      <c r="S2725" s="12">
        <f t="shared" si="170"/>
        <v>41944.83898148148</v>
      </c>
      <c r="T2725" s="14">
        <v>41944</v>
      </c>
      <c r="U2725" s="12">
        <f t="shared" si="171"/>
        <v>42004.547314814808</v>
      </c>
    </row>
    <row r="2726" spans="1:21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>
        <f t="shared" si="169"/>
        <v>7.1902649656526005</v>
      </c>
      <c r="Q2726" t="s">
        <v>8317</v>
      </c>
      <c r="R2726" t="s">
        <v>8347</v>
      </c>
      <c r="S2726" s="12">
        <f t="shared" si="170"/>
        <v>42199.32707175926</v>
      </c>
      <c r="T2726" s="14">
        <v>42199</v>
      </c>
      <c r="U2726" s="12">
        <f t="shared" si="171"/>
        <v>42230.993738425925</v>
      </c>
    </row>
    <row r="2727" spans="1:21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>
        <f t="shared" si="169"/>
        <v>511.65486725663715</v>
      </c>
      <c r="Q2727" t="s">
        <v>8317</v>
      </c>
      <c r="R2727" t="s">
        <v>8347</v>
      </c>
      <c r="S2727" s="12">
        <f t="shared" si="170"/>
        <v>42745.744618055556</v>
      </c>
      <c r="T2727" s="14">
        <v>42745</v>
      </c>
      <c r="U2727" s="12">
        <f t="shared" si="171"/>
        <v>42795.41128472222</v>
      </c>
    </row>
    <row r="2728" spans="1:2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>
        <f t="shared" si="169"/>
        <v>261.74504950495049</v>
      </c>
      <c r="Q2728" t="s">
        <v>8317</v>
      </c>
      <c r="R2728" t="s">
        <v>8347</v>
      </c>
      <c r="S2728" s="12">
        <f t="shared" si="170"/>
        <v>42452.579988425925</v>
      </c>
      <c r="T2728" s="14">
        <v>42452</v>
      </c>
      <c r="U2728" s="12">
        <f t="shared" si="171"/>
        <v>42482.246655092589</v>
      </c>
    </row>
    <row r="2729" spans="1:21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>
        <f t="shared" si="169"/>
        <v>69.760961810466767</v>
      </c>
      <c r="Q2729" t="s">
        <v>8317</v>
      </c>
      <c r="R2729" t="s">
        <v>8347</v>
      </c>
      <c r="S2729" s="12">
        <f t="shared" si="170"/>
        <v>42198.676655092597</v>
      </c>
      <c r="T2729" s="14">
        <v>42198</v>
      </c>
      <c r="U2729" s="12">
        <f t="shared" si="171"/>
        <v>42223.343321759261</v>
      </c>
    </row>
    <row r="2730" spans="1:21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>
        <f t="shared" si="169"/>
        <v>77.229591836734699</v>
      </c>
      <c r="Q2730" t="s">
        <v>8317</v>
      </c>
      <c r="R2730" t="s">
        <v>8347</v>
      </c>
      <c r="S2730" s="12">
        <f t="shared" si="170"/>
        <v>42333.59993055556</v>
      </c>
      <c r="T2730" s="14">
        <v>42333</v>
      </c>
      <c r="U2730" s="12">
        <f t="shared" si="171"/>
        <v>42368.266597222224</v>
      </c>
    </row>
    <row r="2731" spans="1:21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>
        <f t="shared" si="169"/>
        <v>340.56521739130437</v>
      </c>
      <c r="Q2731" t="s">
        <v>8317</v>
      </c>
      <c r="R2731" t="s">
        <v>8347</v>
      </c>
      <c r="S2731" s="12">
        <f t="shared" si="170"/>
        <v>42095.240706018521</v>
      </c>
      <c r="T2731" s="14">
        <v>42095</v>
      </c>
      <c r="U2731" s="12">
        <f t="shared" si="171"/>
        <v>42124.907372685186</v>
      </c>
    </row>
    <row r="2732" spans="1:21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>
        <f t="shared" si="169"/>
        <v>67.417903225806455</v>
      </c>
      <c r="Q2732" t="s">
        <v>8317</v>
      </c>
      <c r="R2732" t="s">
        <v>8347</v>
      </c>
      <c r="S2732" s="12">
        <f t="shared" si="170"/>
        <v>41351.541377314818</v>
      </c>
      <c r="T2732" s="14">
        <v>41351</v>
      </c>
      <c r="U2732" s="12">
        <f t="shared" si="171"/>
        <v>41386.208043981482</v>
      </c>
    </row>
    <row r="2733" spans="1:21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>
        <f t="shared" si="169"/>
        <v>845.70270270270271</v>
      </c>
      <c r="Q2733" t="s">
        <v>8317</v>
      </c>
      <c r="R2733" t="s">
        <v>8347</v>
      </c>
      <c r="S2733" s="12">
        <f t="shared" si="170"/>
        <v>41872.525717592594</v>
      </c>
      <c r="T2733" s="14">
        <v>41872</v>
      </c>
      <c r="U2733" s="12">
        <f t="shared" si="171"/>
        <v>41929.833333333328</v>
      </c>
    </row>
    <row r="2734" spans="1:21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>
        <f t="shared" si="169"/>
        <v>97.191780821917803</v>
      </c>
      <c r="Q2734" t="s">
        <v>8317</v>
      </c>
      <c r="R2734" t="s">
        <v>8347</v>
      </c>
      <c r="S2734" s="12">
        <f t="shared" si="170"/>
        <v>41389.808194444442</v>
      </c>
      <c r="T2734" s="14">
        <v>41389</v>
      </c>
      <c r="U2734" s="12">
        <f t="shared" si="171"/>
        <v>41421.666666666664</v>
      </c>
    </row>
    <row r="2735" spans="1:21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>
        <f t="shared" si="169"/>
        <v>451.84033613445376</v>
      </c>
      <c r="Q2735" t="s">
        <v>8317</v>
      </c>
      <c r="R2735" t="s">
        <v>8347</v>
      </c>
      <c r="S2735" s="12">
        <f t="shared" si="170"/>
        <v>42044.272847222222</v>
      </c>
      <c r="T2735" s="14">
        <v>42044</v>
      </c>
      <c r="U2735" s="12">
        <f t="shared" si="171"/>
        <v>42103.897847222215</v>
      </c>
    </row>
    <row r="2736" spans="1:21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>
        <f t="shared" si="169"/>
        <v>138.66871165644173</v>
      </c>
      <c r="Q2736" t="s">
        <v>8317</v>
      </c>
      <c r="R2736" t="s">
        <v>8347</v>
      </c>
      <c r="S2736" s="12">
        <f t="shared" si="170"/>
        <v>42626.668888888889</v>
      </c>
      <c r="T2736" s="14">
        <v>42626</v>
      </c>
      <c r="U2736" s="12">
        <f t="shared" si="171"/>
        <v>42656.582638888889</v>
      </c>
    </row>
    <row r="2737" spans="1:21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>
        <f t="shared" si="169"/>
        <v>21.640147492625371</v>
      </c>
      <c r="Q2737" t="s">
        <v>8317</v>
      </c>
      <c r="R2737" t="s">
        <v>8347</v>
      </c>
      <c r="S2737" s="12">
        <f t="shared" si="170"/>
        <v>41316.120949074073</v>
      </c>
      <c r="T2737" s="14">
        <v>41316</v>
      </c>
      <c r="U2737" s="12">
        <f t="shared" si="171"/>
        <v>41346.5</v>
      </c>
    </row>
    <row r="2738" spans="1:21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>
        <f t="shared" si="169"/>
        <v>169.51724137931035</v>
      </c>
      <c r="Q2738" t="s">
        <v>8317</v>
      </c>
      <c r="R2738" t="s">
        <v>8347</v>
      </c>
      <c r="S2738" s="12">
        <f t="shared" si="170"/>
        <v>41722.666354166664</v>
      </c>
      <c r="T2738" s="14">
        <v>41722</v>
      </c>
      <c r="U2738" s="12">
        <f t="shared" si="171"/>
        <v>41752.333020833328</v>
      </c>
    </row>
    <row r="2739" spans="1:21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>
        <f t="shared" si="169"/>
        <v>161.88210526315791</v>
      </c>
      <c r="Q2739" t="s">
        <v>8317</v>
      </c>
      <c r="R2739" t="s">
        <v>8347</v>
      </c>
      <c r="S2739" s="12">
        <f t="shared" si="170"/>
        <v>41611.917673611111</v>
      </c>
      <c r="T2739" s="14">
        <v>41611</v>
      </c>
      <c r="U2739" s="12">
        <f t="shared" si="171"/>
        <v>41654.458333333328</v>
      </c>
    </row>
    <row r="2740" spans="1:21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>
        <f t="shared" si="169"/>
        <v>493.13333333333333</v>
      </c>
      <c r="Q2740" t="s">
        <v>8317</v>
      </c>
      <c r="R2740" t="s">
        <v>8347</v>
      </c>
      <c r="S2740" s="12">
        <f t="shared" si="170"/>
        <v>42620.143564814818</v>
      </c>
      <c r="T2740" s="14">
        <v>42620</v>
      </c>
      <c r="U2740" s="12">
        <f t="shared" si="171"/>
        <v>42679.810231481482</v>
      </c>
    </row>
    <row r="2741" spans="1:21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>
        <f t="shared" si="169"/>
        <v>22.120418848167539</v>
      </c>
      <c r="Q2741" t="s">
        <v>8317</v>
      </c>
      <c r="R2741" t="s">
        <v>8347</v>
      </c>
      <c r="S2741" s="12">
        <f t="shared" si="170"/>
        <v>41719.887928240743</v>
      </c>
      <c r="T2741" s="14">
        <v>41719</v>
      </c>
      <c r="U2741" s="12">
        <f t="shared" si="171"/>
        <v>41764.554594907408</v>
      </c>
    </row>
    <row r="2742" spans="1:21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>
        <f t="shared" si="169"/>
        <v>18.235294117647058</v>
      </c>
      <c r="Q2742" t="s">
        <v>8317</v>
      </c>
      <c r="R2742" t="s">
        <v>8347</v>
      </c>
      <c r="S2742" s="12">
        <f t="shared" si="170"/>
        <v>42045.031851851847</v>
      </c>
      <c r="T2742" s="14">
        <v>42045</v>
      </c>
      <c r="U2742" s="12">
        <f t="shared" si="171"/>
        <v>42074.656851851854</v>
      </c>
    </row>
    <row r="2743" spans="1:21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4">
        <v>41911</v>
      </c>
      <c r="U2743" s="12">
        <f t="shared" si="171"/>
        <v>41931.754861111105</v>
      </c>
    </row>
    <row r="2744" spans="1:21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>
        <f t="shared" si="169"/>
        <v>40.611111111111114</v>
      </c>
      <c r="Q2744" t="s">
        <v>8320</v>
      </c>
      <c r="R2744" t="s">
        <v>8356</v>
      </c>
      <c r="S2744" s="12">
        <f t="shared" si="170"/>
        <v>41030.719756944447</v>
      </c>
      <c r="T2744" s="14">
        <v>41030</v>
      </c>
      <c r="U2744" s="12">
        <f t="shared" si="171"/>
        <v>41044.386423611111</v>
      </c>
    </row>
    <row r="2745" spans="1:21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2">
        <f t="shared" si="170"/>
        <v>42632.328784722224</v>
      </c>
      <c r="T2745" s="14">
        <v>42632</v>
      </c>
      <c r="U2745" s="12">
        <f t="shared" si="171"/>
        <v>42661.995451388888</v>
      </c>
    </row>
    <row r="2746" spans="1:21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>
        <f t="shared" si="169"/>
        <v>37.954545454545453</v>
      </c>
      <c r="Q2746" t="s">
        <v>8320</v>
      </c>
      <c r="R2746" t="s">
        <v>8356</v>
      </c>
      <c r="S2746" s="12">
        <f t="shared" si="170"/>
        <v>40938.062476851854</v>
      </c>
      <c r="T2746" s="14">
        <v>40938</v>
      </c>
      <c r="U2746" s="12">
        <f t="shared" si="171"/>
        <v>40967.729143518518</v>
      </c>
    </row>
    <row r="2747" spans="1:21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>
        <f t="shared" si="169"/>
        <v>35.734693877551024</v>
      </c>
      <c r="Q2747" t="s">
        <v>8320</v>
      </c>
      <c r="R2747" t="s">
        <v>8356</v>
      </c>
      <c r="S2747" s="12">
        <f t="shared" si="170"/>
        <v>41044.988055555557</v>
      </c>
      <c r="T2747" s="14">
        <v>41044</v>
      </c>
      <c r="U2747" s="12">
        <f t="shared" si="171"/>
        <v>41104.654722222222</v>
      </c>
    </row>
    <row r="2748" spans="1:21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>
        <f t="shared" si="169"/>
        <v>42.157894736842103</v>
      </c>
      <c r="Q2748" t="s">
        <v>8320</v>
      </c>
      <c r="R2748" t="s">
        <v>8356</v>
      </c>
      <c r="S2748" s="12">
        <f t="shared" si="170"/>
        <v>41850.781377314815</v>
      </c>
      <c r="T2748" s="14">
        <v>41850</v>
      </c>
      <c r="U2748" s="12">
        <f t="shared" si="171"/>
        <v>41880.44804398148</v>
      </c>
    </row>
    <row r="2749" spans="1:21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4">
        <v>41044</v>
      </c>
      <c r="U2749" s="12">
        <f t="shared" si="171"/>
        <v>41075.798611111109</v>
      </c>
    </row>
    <row r="2750" spans="1:21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4">
        <v>42585</v>
      </c>
      <c r="U2750" s="12">
        <f t="shared" si="171"/>
        <v>42615.377337962964</v>
      </c>
    </row>
    <row r="2751" spans="1:21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4">
        <v>42068</v>
      </c>
      <c r="U2751" s="12">
        <f t="shared" si="171"/>
        <v>42098.424039351848</v>
      </c>
    </row>
    <row r="2752" spans="1:21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2">
        <f t="shared" si="170"/>
        <v>41078.899826388886</v>
      </c>
      <c r="T2752" s="14">
        <v>41078</v>
      </c>
      <c r="U2752" s="12">
        <f t="shared" si="171"/>
        <v>41090.5</v>
      </c>
    </row>
    <row r="2753" spans="1:21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2">
        <f t="shared" si="170"/>
        <v>41747.887060185189</v>
      </c>
      <c r="T2753" s="14">
        <v>41747</v>
      </c>
      <c r="U2753" s="12">
        <f t="shared" si="171"/>
        <v>41807.553726851853</v>
      </c>
    </row>
    <row r="2754" spans="1:21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>
        <f t="shared" si="169"/>
        <v>39.285714285714285</v>
      </c>
      <c r="Q2754" t="s">
        <v>8320</v>
      </c>
      <c r="R2754" t="s">
        <v>8356</v>
      </c>
      <c r="S2754" s="12">
        <f t="shared" si="170"/>
        <v>40855.765092592592</v>
      </c>
      <c r="T2754" s="14">
        <v>40855</v>
      </c>
      <c r="U2754" s="12">
        <f t="shared" si="171"/>
        <v>40895.431759259256</v>
      </c>
    </row>
    <row r="2755" spans="1:21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>
        <f t="shared" ref="P2755:P2818" si="173">IF(L2755,E2755/L2755,0)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4">
        <v>41117</v>
      </c>
      <c r="U2755" s="12">
        <f t="shared" ref="U2755:U2818" si="175">(((I2755/60)/60)/24)+DATE(1970,1,1)+(-8/24)</f>
        <v>41147.567395833328</v>
      </c>
    </row>
    <row r="2756" spans="1:21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2">
        <f t="shared" si="174"/>
        <v>41863.636006944449</v>
      </c>
      <c r="T2756" s="14">
        <v>41863</v>
      </c>
      <c r="U2756" s="12">
        <f t="shared" si="175"/>
        <v>41893.302673611113</v>
      </c>
    </row>
    <row r="2757" spans="1:21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>
        <f t="shared" si="173"/>
        <v>17.333333333333332</v>
      </c>
      <c r="Q2757" t="s">
        <v>8320</v>
      </c>
      <c r="R2757" t="s">
        <v>8356</v>
      </c>
      <c r="S2757" s="12">
        <f t="shared" si="174"/>
        <v>42072.790821759263</v>
      </c>
      <c r="T2757" s="14">
        <v>42072</v>
      </c>
      <c r="U2757" s="12">
        <f t="shared" si="175"/>
        <v>42102.457488425927</v>
      </c>
    </row>
    <row r="2758" spans="1:21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>
        <f t="shared" si="173"/>
        <v>31.757575757575758</v>
      </c>
      <c r="Q2758" t="s">
        <v>8320</v>
      </c>
      <c r="R2758" t="s">
        <v>8356</v>
      </c>
      <c r="S2758" s="12">
        <f t="shared" si="174"/>
        <v>41620.90047453704</v>
      </c>
      <c r="T2758" s="14">
        <v>41620</v>
      </c>
      <c r="U2758" s="12">
        <f t="shared" si="175"/>
        <v>41650.567141203705</v>
      </c>
    </row>
    <row r="2759" spans="1:21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4">
        <v>42573</v>
      </c>
      <c r="U2759" s="12">
        <f t="shared" si="175"/>
        <v>42588.323287037034</v>
      </c>
    </row>
    <row r="2760" spans="1:21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4">
        <v>42639</v>
      </c>
      <c r="U2760" s="12">
        <f t="shared" si="175"/>
        <v>42653.10859953703</v>
      </c>
    </row>
    <row r="2761" spans="1:21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4">
        <v>42524</v>
      </c>
      <c r="U2761" s="12">
        <f t="shared" si="175"/>
        <v>42567.033171296294</v>
      </c>
    </row>
    <row r="2762" spans="1:21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2">
        <f t="shared" si="174"/>
        <v>41415.461319444446</v>
      </c>
      <c r="T2762" s="14">
        <v>41415</v>
      </c>
      <c r="U2762" s="12">
        <f t="shared" si="175"/>
        <v>41445.127986111111</v>
      </c>
    </row>
    <row r="2763" spans="1:21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4">
        <v>41247</v>
      </c>
      <c r="U2763" s="12">
        <f t="shared" si="175"/>
        <v>41276.73024305555</v>
      </c>
    </row>
    <row r="2764" spans="1:21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4">
        <v>40927</v>
      </c>
      <c r="U2764" s="12">
        <f t="shared" si="175"/>
        <v>40986.661979166667</v>
      </c>
    </row>
    <row r="2765" spans="1:21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4">
        <v>41373</v>
      </c>
      <c r="U2765" s="12">
        <f t="shared" si="175"/>
        <v>41418.246342592589</v>
      </c>
    </row>
    <row r="2766" spans="1:21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4">
        <v>41030</v>
      </c>
      <c r="U2766" s="12">
        <f t="shared" si="175"/>
        <v>41059.458333333328</v>
      </c>
    </row>
    <row r="2767" spans="1:21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2">
        <f t="shared" si="174"/>
        <v>41194.579027777778</v>
      </c>
      <c r="T2767" s="14">
        <v>41194</v>
      </c>
      <c r="U2767" s="12">
        <f t="shared" si="175"/>
        <v>41210.245694444442</v>
      </c>
    </row>
    <row r="2768" spans="1:21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4">
        <v>40736</v>
      </c>
      <c r="U2768" s="12">
        <f t="shared" si="175"/>
        <v>40766.334699074068</v>
      </c>
    </row>
    <row r="2769" spans="1:21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>
        <f t="shared" si="173"/>
        <v>11.333333333333334</v>
      </c>
      <c r="Q2769" t="s">
        <v>8320</v>
      </c>
      <c r="R2769" t="s">
        <v>8356</v>
      </c>
      <c r="S2769" s="12">
        <f t="shared" si="174"/>
        <v>42172.958912037036</v>
      </c>
      <c r="T2769" s="14">
        <v>42172</v>
      </c>
      <c r="U2769" s="12">
        <f t="shared" si="175"/>
        <v>42232.625578703701</v>
      </c>
    </row>
    <row r="2770" spans="1:21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>
        <f t="shared" si="173"/>
        <v>29.470588235294116</v>
      </c>
      <c r="Q2770" t="s">
        <v>8320</v>
      </c>
      <c r="R2770" t="s">
        <v>8356</v>
      </c>
      <c r="S2770" s="12">
        <f t="shared" si="174"/>
        <v>40967.614849537036</v>
      </c>
      <c r="T2770" s="14">
        <v>40967</v>
      </c>
      <c r="U2770" s="12">
        <f t="shared" si="175"/>
        <v>40997.239849537036</v>
      </c>
    </row>
    <row r="2771" spans="1:21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4">
        <v>41745</v>
      </c>
      <c r="U2771" s="12">
        <f t="shared" si="175"/>
        <v>41795.492939814809</v>
      </c>
    </row>
    <row r="2772" spans="1:21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>
        <f t="shared" si="173"/>
        <v>63.098484848484851</v>
      </c>
      <c r="Q2772" t="s">
        <v>8320</v>
      </c>
      <c r="R2772" t="s">
        <v>8356</v>
      </c>
      <c r="S2772" s="12">
        <f t="shared" si="174"/>
        <v>41686.705208333333</v>
      </c>
      <c r="T2772" s="14">
        <v>41686</v>
      </c>
      <c r="U2772" s="12">
        <f t="shared" si="175"/>
        <v>41716.330208333333</v>
      </c>
    </row>
    <row r="2773" spans="1:21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2">
        <f t="shared" si="174"/>
        <v>41257.531712962962</v>
      </c>
      <c r="T2773" s="14">
        <v>41257</v>
      </c>
      <c r="U2773" s="12">
        <f t="shared" si="175"/>
        <v>41306.375</v>
      </c>
    </row>
    <row r="2774" spans="1:21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2">
        <f t="shared" si="174"/>
        <v>41537.869143518517</v>
      </c>
      <c r="T2774" s="14">
        <v>41537</v>
      </c>
      <c r="U2774" s="12">
        <f t="shared" si="175"/>
        <v>41552.535810185182</v>
      </c>
    </row>
    <row r="2775" spans="1:21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4">
        <v>42474</v>
      </c>
      <c r="U2775" s="12">
        <f t="shared" si="175"/>
        <v>42484.531493055554</v>
      </c>
    </row>
    <row r="2776" spans="1:21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>
        <f t="shared" si="173"/>
        <v>43.846153846153847</v>
      </c>
      <c r="Q2776" t="s">
        <v>8320</v>
      </c>
      <c r="R2776" t="s">
        <v>8356</v>
      </c>
      <c r="S2776" s="12">
        <f t="shared" si="174"/>
        <v>41311.126481481479</v>
      </c>
      <c r="T2776" s="14">
        <v>41311</v>
      </c>
      <c r="U2776" s="12">
        <f t="shared" si="175"/>
        <v>41340.793148148143</v>
      </c>
    </row>
    <row r="2777" spans="1:21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4">
        <v>40863</v>
      </c>
      <c r="U2777" s="12">
        <f t="shared" si="175"/>
        <v>40892.680023148147</v>
      </c>
    </row>
    <row r="2778" spans="1:21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>
        <f t="shared" si="173"/>
        <v>45.972222222222221</v>
      </c>
      <c r="Q2778" t="s">
        <v>8320</v>
      </c>
      <c r="R2778" t="s">
        <v>8356</v>
      </c>
      <c r="S2778" s="12">
        <f t="shared" si="174"/>
        <v>42136.297175925924</v>
      </c>
      <c r="T2778" s="14">
        <v>42136</v>
      </c>
      <c r="U2778" s="12">
        <f t="shared" si="175"/>
        <v>42166.963842592588</v>
      </c>
    </row>
    <row r="2779" spans="1:21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4">
        <v>42172</v>
      </c>
      <c r="U2779" s="12">
        <f t="shared" si="175"/>
        <v>42202.335694444446</v>
      </c>
    </row>
    <row r="2780" spans="1:21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>
        <f t="shared" si="173"/>
        <v>93.666666666666671</v>
      </c>
      <c r="Q2780" t="s">
        <v>8320</v>
      </c>
      <c r="R2780" t="s">
        <v>8356</v>
      </c>
      <c r="S2780" s="12">
        <f t="shared" si="174"/>
        <v>41846.978078703702</v>
      </c>
      <c r="T2780" s="14">
        <v>41846</v>
      </c>
      <c r="U2780" s="12">
        <f t="shared" si="175"/>
        <v>41876.644745370366</v>
      </c>
    </row>
    <row r="2781" spans="1:21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4">
        <v>42300</v>
      </c>
      <c r="U2781" s="12">
        <f t="shared" si="175"/>
        <v>42330.294224537036</v>
      </c>
    </row>
    <row r="2782" spans="1:21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2">
        <f t="shared" si="174"/>
        <v>42774.447777777779</v>
      </c>
      <c r="T2782" s="14">
        <v>42774</v>
      </c>
      <c r="U2782" s="12">
        <f t="shared" si="175"/>
        <v>42804.114444444444</v>
      </c>
    </row>
    <row r="2783" spans="1:21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4">
        <v>42018</v>
      </c>
      <c r="U2783" s="12">
        <f t="shared" si="175"/>
        <v>42046.958333333336</v>
      </c>
    </row>
    <row r="2784" spans="1:21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>
        <f t="shared" si="173"/>
        <v>66.666666666666671</v>
      </c>
      <c r="Q2784" t="s">
        <v>8315</v>
      </c>
      <c r="R2784" t="s">
        <v>8316</v>
      </c>
      <c r="S2784" s="12">
        <f t="shared" si="174"/>
        <v>42026.924976851849</v>
      </c>
      <c r="T2784" s="14">
        <v>42026</v>
      </c>
      <c r="U2784" s="12">
        <f t="shared" si="175"/>
        <v>42051.874305555553</v>
      </c>
    </row>
    <row r="2785" spans="1:21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>
        <f t="shared" si="173"/>
        <v>18.770491803278688</v>
      </c>
      <c r="Q2785" t="s">
        <v>8315</v>
      </c>
      <c r="R2785" t="s">
        <v>8316</v>
      </c>
      <c r="S2785" s="12">
        <f t="shared" si="174"/>
        <v>42103.535254629634</v>
      </c>
      <c r="T2785" s="14">
        <v>42103</v>
      </c>
      <c r="U2785" s="12">
        <f t="shared" si="175"/>
        <v>42117.201921296299</v>
      </c>
    </row>
    <row r="2786" spans="1:21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>
        <f t="shared" si="173"/>
        <v>66.111111111111114</v>
      </c>
      <c r="Q2786" t="s">
        <v>8315</v>
      </c>
      <c r="R2786" t="s">
        <v>8316</v>
      </c>
      <c r="S2786" s="12">
        <f t="shared" si="174"/>
        <v>41920.787534722222</v>
      </c>
      <c r="T2786" s="14">
        <v>41920</v>
      </c>
      <c r="U2786" s="12">
        <f t="shared" si="175"/>
        <v>41941.454201388886</v>
      </c>
    </row>
    <row r="2787" spans="1:21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>
        <f t="shared" si="173"/>
        <v>36.859154929577464</v>
      </c>
      <c r="Q2787" t="s">
        <v>8315</v>
      </c>
      <c r="R2787" t="s">
        <v>8316</v>
      </c>
      <c r="S2787" s="12">
        <f t="shared" si="174"/>
        <v>42558.189432870371</v>
      </c>
      <c r="T2787" s="14">
        <v>42558</v>
      </c>
      <c r="U2787" s="12">
        <f t="shared" si="175"/>
        <v>42587.541666666664</v>
      </c>
    </row>
    <row r="2788" spans="1:21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>
        <f t="shared" si="173"/>
        <v>39.810810810810814</v>
      </c>
      <c r="Q2788" t="s">
        <v>8315</v>
      </c>
      <c r="R2788" t="s">
        <v>8316</v>
      </c>
      <c r="S2788" s="12">
        <f t="shared" si="174"/>
        <v>41815.569212962961</v>
      </c>
      <c r="T2788" s="14">
        <v>41815</v>
      </c>
      <c r="U2788" s="12">
        <f t="shared" si="175"/>
        <v>41829.235879629625</v>
      </c>
    </row>
    <row r="2789" spans="1:21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4">
        <v>41808</v>
      </c>
      <c r="U2789" s="12">
        <f t="shared" si="175"/>
        <v>41837.865185185183</v>
      </c>
    </row>
    <row r="2790" spans="1:21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4">
        <v>42550</v>
      </c>
      <c r="U2790" s="12">
        <f t="shared" si="175"/>
        <v>42580.368553240733</v>
      </c>
    </row>
    <row r="2791" spans="1:21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>
        <f t="shared" si="173"/>
        <v>126.45833333333333</v>
      </c>
      <c r="Q2791" t="s">
        <v>8315</v>
      </c>
      <c r="R2791" t="s">
        <v>8316</v>
      </c>
      <c r="S2791" s="12">
        <f t="shared" si="174"/>
        <v>42056.013124999998</v>
      </c>
      <c r="T2791" s="14">
        <v>42056</v>
      </c>
      <c r="U2791" s="12">
        <f t="shared" si="175"/>
        <v>42074.833333333336</v>
      </c>
    </row>
    <row r="2792" spans="1:21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>
        <f t="shared" si="173"/>
        <v>47.878787878787875</v>
      </c>
      <c r="Q2792" t="s">
        <v>8315</v>
      </c>
      <c r="R2792" t="s">
        <v>8316</v>
      </c>
      <c r="S2792" s="12">
        <f t="shared" si="174"/>
        <v>42016.938692129625</v>
      </c>
      <c r="T2792" s="14">
        <v>42016</v>
      </c>
      <c r="U2792" s="12">
        <f t="shared" si="175"/>
        <v>42046.605358796289</v>
      </c>
    </row>
    <row r="2793" spans="1:21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>
        <f t="shared" si="173"/>
        <v>73.214285714285708</v>
      </c>
      <c r="Q2793" t="s">
        <v>8315</v>
      </c>
      <c r="R2793" t="s">
        <v>8316</v>
      </c>
      <c r="S2793" s="12">
        <f t="shared" si="174"/>
        <v>42591.899988425925</v>
      </c>
      <c r="T2793" s="14">
        <v>42591</v>
      </c>
      <c r="U2793" s="12">
        <f t="shared" si="175"/>
        <v>42621.833333333336</v>
      </c>
    </row>
    <row r="2794" spans="1:21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>
        <f t="shared" si="173"/>
        <v>89.666666666666671</v>
      </c>
      <c r="Q2794" t="s">
        <v>8315</v>
      </c>
      <c r="R2794" t="s">
        <v>8316</v>
      </c>
      <c r="S2794" s="12">
        <f t="shared" si="174"/>
        <v>42183.231006944443</v>
      </c>
      <c r="T2794" s="14">
        <v>42183</v>
      </c>
      <c r="U2794" s="12">
        <f t="shared" si="175"/>
        <v>42227.897673611107</v>
      </c>
    </row>
    <row r="2795" spans="1:21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>
        <f t="shared" si="173"/>
        <v>151.4623287671233</v>
      </c>
      <c r="Q2795" t="s">
        <v>8315</v>
      </c>
      <c r="R2795" t="s">
        <v>8316</v>
      </c>
      <c r="S2795" s="12">
        <f t="shared" si="174"/>
        <v>42176.419039351851</v>
      </c>
      <c r="T2795" s="14">
        <v>42176</v>
      </c>
      <c r="U2795" s="12">
        <f t="shared" si="175"/>
        <v>42206.085706018515</v>
      </c>
    </row>
    <row r="2796" spans="1:21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4">
        <v>42416</v>
      </c>
      <c r="U2796" s="12">
        <f t="shared" si="175"/>
        <v>42432.458333333336</v>
      </c>
    </row>
    <row r="2797" spans="1:21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4">
        <v>41780</v>
      </c>
      <c r="U2797" s="12">
        <f t="shared" si="175"/>
        <v>41796.625</v>
      </c>
    </row>
    <row r="2798" spans="1:21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4">
        <v>41795</v>
      </c>
      <c r="U2798" s="12">
        <f t="shared" si="175"/>
        <v>41825.194768518515</v>
      </c>
    </row>
    <row r="2799" spans="1:21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>
        <f t="shared" si="173"/>
        <v>87.357553191489373</v>
      </c>
      <c r="Q2799" t="s">
        <v>8315</v>
      </c>
      <c r="R2799" t="s">
        <v>8316</v>
      </c>
      <c r="S2799" s="12">
        <f t="shared" si="174"/>
        <v>41798.94027777778</v>
      </c>
      <c r="T2799" s="14">
        <v>41798</v>
      </c>
      <c r="U2799" s="12">
        <f t="shared" si="175"/>
        <v>41828.606944444444</v>
      </c>
    </row>
    <row r="2800" spans="1:21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>
        <f t="shared" si="173"/>
        <v>36.474820143884891</v>
      </c>
      <c r="Q2800" t="s">
        <v>8315</v>
      </c>
      <c r="R2800" t="s">
        <v>8316</v>
      </c>
      <c r="S2800" s="12">
        <f t="shared" si="174"/>
        <v>42201.675011574072</v>
      </c>
      <c r="T2800" s="14">
        <v>42201</v>
      </c>
      <c r="U2800" s="12">
        <f t="shared" si="175"/>
        <v>42216.333333333336</v>
      </c>
    </row>
    <row r="2801" spans="1:21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>
        <f t="shared" si="173"/>
        <v>44.859538461538463</v>
      </c>
      <c r="Q2801" t="s">
        <v>8315</v>
      </c>
      <c r="R2801" t="s">
        <v>8316</v>
      </c>
      <c r="S2801" s="12">
        <f t="shared" si="174"/>
        <v>42507.264699074076</v>
      </c>
      <c r="T2801" s="14">
        <v>42507</v>
      </c>
      <c r="U2801" s="12">
        <f t="shared" si="175"/>
        <v>42538.333333333336</v>
      </c>
    </row>
    <row r="2802" spans="1:21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>
        <f t="shared" si="173"/>
        <v>42.903225806451616</v>
      </c>
      <c r="Q2802" t="s">
        <v>8315</v>
      </c>
      <c r="R2802" t="s">
        <v>8316</v>
      </c>
      <c r="S2802" s="12">
        <f t="shared" si="174"/>
        <v>41948.552847222221</v>
      </c>
      <c r="T2802" s="14">
        <v>41948</v>
      </c>
      <c r="U2802" s="12">
        <f t="shared" si="175"/>
        <v>42008.219513888886</v>
      </c>
    </row>
    <row r="2803" spans="1:21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>
        <f t="shared" si="173"/>
        <v>51.230769230769234</v>
      </c>
      <c r="Q2803" t="s">
        <v>8315</v>
      </c>
      <c r="R2803" t="s">
        <v>8316</v>
      </c>
      <c r="S2803" s="12">
        <f t="shared" si="174"/>
        <v>41900.243159722224</v>
      </c>
      <c r="T2803" s="14">
        <v>41900</v>
      </c>
      <c r="U2803" s="12">
        <f t="shared" si="175"/>
        <v>41922.125</v>
      </c>
    </row>
    <row r="2804" spans="1:21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>
        <f t="shared" si="173"/>
        <v>33.944444444444443</v>
      </c>
      <c r="Q2804" t="s">
        <v>8315</v>
      </c>
      <c r="R2804" t="s">
        <v>8316</v>
      </c>
      <c r="S2804" s="12">
        <f t="shared" si="174"/>
        <v>42192.64707175926</v>
      </c>
      <c r="T2804" s="14">
        <v>42192</v>
      </c>
      <c r="U2804" s="12">
        <f t="shared" si="175"/>
        <v>42222.313738425924</v>
      </c>
    </row>
    <row r="2805" spans="1:21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>
        <f t="shared" si="173"/>
        <v>90.744680851063833</v>
      </c>
      <c r="Q2805" t="s">
        <v>8315</v>
      </c>
      <c r="R2805" t="s">
        <v>8316</v>
      </c>
      <c r="S2805" s="12">
        <f t="shared" si="174"/>
        <v>42158.065694444449</v>
      </c>
      <c r="T2805" s="14">
        <v>42158</v>
      </c>
      <c r="U2805" s="12">
        <f t="shared" si="175"/>
        <v>42200.666666666664</v>
      </c>
    </row>
    <row r="2806" spans="1:21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4">
        <v>41881</v>
      </c>
      <c r="U2806" s="12">
        <f t="shared" si="175"/>
        <v>41911.120254629626</v>
      </c>
    </row>
    <row r="2807" spans="1:21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>
        <f t="shared" si="173"/>
        <v>24.444444444444443</v>
      </c>
      <c r="Q2807" t="s">
        <v>8315</v>
      </c>
      <c r="R2807" t="s">
        <v>8316</v>
      </c>
      <c r="S2807" s="12">
        <f t="shared" si="174"/>
        <v>42213.505474537036</v>
      </c>
      <c r="T2807" s="14">
        <v>42213</v>
      </c>
      <c r="U2807" s="12">
        <f t="shared" si="175"/>
        <v>42238.1721412037</v>
      </c>
    </row>
    <row r="2808" spans="1:21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4">
        <v>42185</v>
      </c>
      <c r="U2808" s="12">
        <f t="shared" si="175"/>
        <v>42221.124999999993</v>
      </c>
    </row>
    <row r="2809" spans="1:2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>
        <f t="shared" si="173"/>
        <v>67.741935483870961</v>
      </c>
      <c r="Q2809" t="s">
        <v>8315</v>
      </c>
      <c r="R2809" t="s">
        <v>8316</v>
      </c>
      <c r="S2809" s="12">
        <f t="shared" si="174"/>
        <v>42154.873124999998</v>
      </c>
      <c r="T2809" s="14">
        <v>42154</v>
      </c>
      <c r="U2809" s="12">
        <f t="shared" si="175"/>
        <v>42184.539791666662</v>
      </c>
    </row>
    <row r="2810" spans="1:21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>
        <f t="shared" si="173"/>
        <v>65.376811594202906</v>
      </c>
      <c r="Q2810" t="s">
        <v>8315</v>
      </c>
      <c r="R2810" t="s">
        <v>8316</v>
      </c>
      <c r="S2810" s="12">
        <f t="shared" si="174"/>
        <v>42208.84646990741</v>
      </c>
      <c r="T2810" s="14">
        <v>42208</v>
      </c>
      <c r="U2810" s="12">
        <f t="shared" si="175"/>
        <v>42238.513136574074</v>
      </c>
    </row>
    <row r="2811" spans="1:21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>
        <f t="shared" si="173"/>
        <v>121.9047619047619</v>
      </c>
      <c r="Q2811" t="s">
        <v>8315</v>
      </c>
      <c r="R2811" t="s">
        <v>8316</v>
      </c>
      <c r="S2811" s="12">
        <f t="shared" si="174"/>
        <v>42451.496817129635</v>
      </c>
      <c r="T2811" s="14">
        <v>42451</v>
      </c>
      <c r="U2811" s="12">
        <f t="shared" si="175"/>
        <v>42459.277083333327</v>
      </c>
    </row>
    <row r="2812" spans="1:21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>
        <f t="shared" si="173"/>
        <v>47.456140350877192</v>
      </c>
      <c r="Q2812" t="s">
        <v>8315</v>
      </c>
      <c r="R2812" t="s">
        <v>8316</v>
      </c>
      <c r="S2812" s="12">
        <f t="shared" si="174"/>
        <v>41759.13962962963</v>
      </c>
      <c r="T2812" s="14">
        <v>41759</v>
      </c>
      <c r="U2812" s="12">
        <f t="shared" si="175"/>
        <v>41790.832638888889</v>
      </c>
    </row>
    <row r="2813" spans="1:21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>
        <f t="shared" si="173"/>
        <v>92.842592592592595</v>
      </c>
      <c r="Q2813" t="s">
        <v>8315</v>
      </c>
      <c r="R2813" t="s">
        <v>8316</v>
      </c>
      <c r="S2813" s="12">
        <f t="shared" si="174"/>
        <v>42028.496562500004</v>
      </c>
      <c r="T2813" s="14">
        <v>42028</v>
      </c>
      <c r="U2813" s="12">
        <f t="shared" si="175"/>
        <v>42058.163229166668</v>
      </c>
    </row>
    <row r="2814" spans="1:21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>
        <f t="shared" si="173"/>
        <v>68.253012048192772</v>
      </c>
      <c r="Q2814" t="s">
        <v>8315</v>
      </c>
      <c r="R2814" t="s">
        <v>8316</v>
      </c>
      <c r="S2814" s="12">
        <f t="shared" si="174"/>
        <v>42054.74418981481</v>
      </c>
      <c r="T2814" s="14">
        <v>42054</v>
      </c>
      <c r="U2814" s="12">
        <f t="shared" si="175"/>
        <v>42099.833333333336</v>
      </c>
    </row>
    <row r="2815" spans="1:21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>
        <f t="shared" si="173"/>
        <v>37.209583333333335</v>
      </c>
      <c r="Q2815" t="s">
        <v>8315</v>
      </c>
      <c r="R2815" t="s">
        <v>8316</v>
      </c>
      <c r="S2815" s="12">
        <f t="shared" si="174"/>
        <v>42693.742604166662</v>
      </c>
      <c r="T2815" s="14">
        <v>42693</v>
      </c>
      <c r="U2815" s="12">
        <f t="shared" si="175"/>
        <v>42718.409270833326</v>
      </c>
    </row>
    <row r="2816" spans="1:21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4">
        <v>42103</v>
      </c>
      <c r="U2816" s="12">
        <f t="shared" si="175"/>
        <v>42133.066145833327</v>
      </c>
    </row>
    <row r="2817" spans="1:21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>
        <f t="shared" si="173"/>
        <v>43.214285714285715</v>
      </c>
      <c r="Q2817" t="s">
        <v>8315</v>
      </c>
      <c r="R2817" t="s">
        <v>8316</v>
      </c>
      <c r="S2817" s="12">
        <f t="shared" si="174"/>
        <v>42559.776724537034</v>
      </c>
      <c r="T2817" s="14">
        <v>42559</v>
      </c>
      <c r="U2817" s="12">
        <f t="shared" si="175"/>
        <v>42589.443391203698</v>
      </c>
    </row>
    <row r="2818" spans="1:21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>
        <f t="shared" si="173"/>
        <v>25.130177514792898</v>
      </c>
      <c r="Q2818" t="s">
        <v>8315</v>
      </c>
      <c r="R2818" t="s">
        <v>8316</v>
      </c>
      <c r="S2818" s="12">
        <f t="shared" si="174"/>
        <v>42188.467499999999</v>
      </c>
      <c r="T2818" s="14">
        <v>42188</v>
      </c>
      <c r="U2818" s="12">
        <f t="shared" si="175"/>
        <v>42218.333333333336</v>
      </c>
    </row>
    <row r="2819" spans="1:21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>
        <f t="shared" ref="P2819:P2882" si="177">IF(L2819,E2819/L2819,0)</f>
        <v>23.636363636363637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4">
        <v>42023</v>
      </c>
      <c r="U2819" s="12">
        <f t="shared" ref="U2819:U2882" si="179">(((I2819/60)/60)/24)+DATE(1970,1,1)+(-8/24)</f>
        <v>42063.30164351852</v>
      </c>
    </row>
    <row r="2820" spans="1:21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>
        <f t="shared" si="177"/>
        <v>103.95098039215686</v>
      </c>
      <c r="Q2820" t="s">
        <v>8315</v>
      </c>
      <c r="R2820" t="s">
        <v>8316</v>
      </c>
      <c r="S2820" s="12">
        <f t="shared" si="178"/>
        <v>42250.598217592589</v>
      </c>
      <c r="T2820" s="14">
        <v>42250</v>
      </c>
      <c r="U2820" s="12">
        <f t="shared" si="179"/>
        <v>42270.264884259253</v>
      </c>
    </row>
    <row r="2821" spans="1:21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>
        <f t="shared" si="177"/>
        <v>50.384615384615387</v>
      </c>
      <c r="Q2821" t="s">
        <v>8315</v>
      </c>
      <c r="R2821" t="s">
        <v>8316</v>
      </c>
      <c r="S2821" s="12">
        <f t="shared" si="178"/>
        <v>42139.525567129633</v>
      </c>
      <c r="T2821" s="14">
        <v>42139</v>
      </c>
      <c r="U2821" s="12">
        <f t="shared" si="179"/>
        <v>42169.192233796297</v>
      </c>
    </row>
    <row r="2822" spans="1:21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4">
        <v>42401</v>
      </c>
      <c r="U2822" s="12">
        <f t="shared" si="179"/>
        <v>42425.666666666664</v>
      </c>
    </row>
    <row r="2823" spans="1:21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>
        <f t="shared" si="177"/>
        <v>28.571428571428573</v>
      </c>
      <c r="Q2823" t="s">
        <v>8315</v>
      </c>
      <c r="R2823" t="s">
        <v>8316</v>
      </c>
      <c r="S2823" s="12">
        <f t="shared" si="178"/>
        <v>41875.922858796301</v>
      </c>
      <c r="T2823" s="14">
        <v>41875</v>
      </c>
      <c r="U2823" s="12">
        <f t="shared" si="179"/>
        <v>41905.589525462965</v>
      </c>
    </row>
    <row r="2824" spans="1:21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>
        <f t="shared" si="177"/>
        <v>63.829787234042556</v>
      </c>
      <c r="Q2824" t="s">
        <v>8315</v>
      </c>
      <c r="R2824" t="s">
        <v>8316</v>
      </c>
      <c r="S2824" s="12">
        <f t="shared" si="178"/>
        <v>42060.683935185181</v>
      </c>
      <c r="T2824" s="14">
        <v>42060</v>
      </c>
      <c r="U2824" s="12">
        <f t="shared" si="179"/>
        <v>42090.308935185189</v>
      </c>
    </row>
    <row r="2825" spans="1:21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>
        <f t="shared" si="177"/>
        <v>8.8571428571428577</v>
      </c>
      <c r="Q2825" t="s">
        <v>8315</v>
      </c>
      <c r="R2825" t="s">
        <v>8316</v>
      </c>
      <c r="S2825" s="12">
        <f t="shared" si="178"/>
        <v>42067.011643518519</v>
      </c>
      <c r="T2825" s="14">
        <v>42067</v>
      </c>
      <c r="U2825" s="12">
        <f t="shared" si="179"/>
        <v>42094.624305555553</v>
      </c>
    </row>
    <row r="2826" spans="1:21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>
        <f t="shared" si="177"/>
        <v>50.666666666666664</v>
      </c>
      <c r="Q2826" t="s">
        <v>8315</v>
      </c>
      <c r="R2826" t="s">
        <v>8316</v>
      </c>
      <c r="S2826" s="12">
        <f t="shared" si="178"/>
        <v>42136.270787037036</v>
      </c>
      <c r="T2826" s="14">
        <v>42136</v>
      </c>
      <c r="U2826" s="12">
        <f t="shared" si="179"/>
        <v>42167.738194444442</v>
      </c>
    </row>
    <row r="2827" spans="1:21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>
        <f t="shared" si="177"/>
        <v>60.784313725490193</v>
      </c>
      <c r="Q2827" t="s">
        <v>8315</v>
      </c>
      <c r="R2827" t="s">
        <v>8316</v>
      </c>
      <c r="S2827" s="12">
        <f t="shared" si="178"/>
        <v>42312.792662037042</v>
      </c>
      <c r="T2827" s="14">
        <v>42312</v>
      </c>
      <c r="U2827" s="12">
        <f t="shared" si="179"/>
        <v>42342.459328703706</v>
      </c>
    </row>
    <row r="2828" spans="1:21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>
        <f t="shared" si="177"/>
        <v>113.42105263157895</v>
      </c>
      <c r="Q2828" t="s">
        <v>8315</v>
      </c>
      <c r="R2828" t="s">
        <v>8316</v>
      </c>
      <c r="S2828" s="12">
        <f t="shared" si="178"/>
        <v>42171.034861111111</v>
      </c>
      <c r="T2828" s="14">
        <v>42171</v>
      </c>
      <c r="U2828" s="12">
        <f t="shared" si="179"/>
        <v>42194.958333333336</v>
      </c>
    </row>
    <row r="2829" spans="1:21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>
        <f t="shared" si="177"/>
        <v>104.56521739130434</v>
      </c>
      <c r="Q2829" t="s">
        <v>8315</v>
      </c>
      <c r="R2829" t="s">
        <v>8316</v>
      </c>
      <c r="S2829" s="12">
        <f t="shared" si="178"/>
        <v>42494.683634259258</v>
      </c>
      <c r="T2829" s="14">
        <v>42494</v>
      </c>
      <c r="U2829" s="12">
        <f t="shared" si="179"/>
        <v>42524.354166666664</v>
      </c>
    </row>
    <row r="2830" spans="1:21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>
        <f t="shared" si="177"/>
        <v>98.30927835051547</v>
      </c>
      <c r="Q2830" t="s">
        <v>8315</v>
      </c>
      <c r="R2830" t="s">
        <v>8316</v>
      </c>
      <c r="S2830" s="12">
        <f t="shared" si="178"/>
        <v>42254.264687499999</v>
      </c>
      <c r="T2830" s="14">
        <v>42254</v>
      </c>
      <c r="U2830" s="12">
        <f t="shared" si="179"/>
        <v>42279.624999999993</v>
      </c>
    </row>
    <row r="2831" spans="1:21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>
        <f t="shared" si="177"/>
        <v>35.039473684210527</v>
      </c>
      <c r="Q2831" t="s">
        <v>8315</v>
      </c>
      <c r="R2831" t="s">
        <v>8316</v>
      </c>
      <c r="S2831" s="12">
        <f t="shared" si="178"/>
        <v>42495.434236111112</v>
      </c>
      <c r="T2831" s="14">
        <v>42495</v>
      </c>
      <c r="U2831" s="12">
        <f t="shared" si="179"/>
        <v>42523.100902777776</v>
      </c>
    </row>
    <row r="2832" spans="1:21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>
        <f t="shared" si="177"/>
        <v>272.72727272727275</v>
      </c>
      <c r="Q2832" t="s">
        <v>8315</v>
      </c>
      <c r="R2832" t="s">
        <v>8316</v>
      </c>
      <c r="S2832" s="12">
        <f t="shared" si="178"/>
        <v>41758.839675925927</v>
      </c>
      <c r="T2832" s="14">
        <v>41758</v>
      </c>
      <c r="U2832" s="12">
        <f t="shared" si="179"/>
        <v>41770.832638888889</v>
      </c>
    </row>
    <row r="2833" spans="1:21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>
        <f t="shared" si="177"/>
        <v>63.846153846153847</v>
      </c>
      <c r="Q2833" t="s">
        <v>8315</v>
      </c>
      <c r="R2833" t="s">
        <v>8316</v>
      </c>
      <c r="S2833" s="12">
        <f t="shared" si="178"/>
        <v>42171.824884259258</v>
      </c>
      <c r="T2833" s="14">
        <v>42171</v>
      </c>
      <c r="U2833" s="12">
        <f t="shared" si="179"/>
        <v>42201.491550925923</v>
      </c>
    </row>
    <row r="2834" spans="1:21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>
        <f t="shared" si="177"/>
        <v>30.189368421052631</v>
      </c>
      <c r="Q2834" t="s">
        <v>8315</v>
      </c>
      <c r="R2834" t="s">
        <v>8316</v>
      </c>
      <c r="S2834" s="12">
        <f t="shared" si="178"/>
        <v>41938.709421296298</v>
      </c>
      <c r="T2834" s="14">
        <v>41938</v>
      </c>
      <c r="U2834" s="12">
        <f t="shared" si="179"/>
        <v>41966.583333333336</v>
      </c>
    </row>
    <row r="2835" spans="1:2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>
        <f t="shared" si="177"/>
        <v>83.51428571428572</v>
      </c>
      <c r="Q2835" t="s">
        <v>8315</v>
      </c>
      <c r="R2835" t="s">
        <v>8316</v>
      </c>
      <c r="S2835" s="12">
        <f t="shared" si="178"/>
        <v>42268.127696759257</v>
      </c>
      <c r="T2835" s="14">
        <v>42268</v>
      </c>
      <c r="U2835" s="12">
        <f t="shared" si="179"/>
        <v>42287.749999999993</v>
      </c>
    </row>
    <row r="2836" spans="1:21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>
        <f t="shared" si="177"/>
        <v>64.761904761904759</v>
      </c>
      <c r="Q2836" t="s">
        <v>8315</v>
      </c>
      <c r="R2836" t="s">
        <v>8316</v>
      </c>
      <c r="S2836" s="12">
        <f t="shared" si="178"/>
        <v>42019.959837962961</v>
      </c>
      <c r="T2836" s="14">
        <v>42019</v>
      </c>
      <c r="U2836" s="12">
        <f t="shared" si="179"/>
        <v>42034.626504629625</v>
      </c>
    </row>
    <row r="2837" spans="1:21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>
        <f t="shared" si="177"/>
        <v>20.118172043010752</v>
      </c>
      <c r="Q2837" t="s">
        <v>8315</v>
      </c>
      <c r="R2837" t="s">
        <v>8316</v>
      </c>
      <c r="S2837" s="12">
        <f t="shared" si="178"/>
        <v>42313.703900462962</v>
      </c>
      <c r="T2837" s="14">
        <v>42313</v>
      </c>
      <c r="U2837" s="12">
        <f t="shared" si="179"/>
        <v>42342.666666666664</v>
      </c>
    </row>
    <row r="2838" spans="1:21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>
        <f t="shared" si="177"/>
        <v>44.090909090909093</v>
      </c>
      <c r="Q2838" t="s">
        <v>8315</v>
      </c>
      <c r="R2838" t="s">
        <v>8316</v>
      </c>
      <c r="S2838" s="12">
        <f t="shared" si="178"/>
        <v>42746.261782407411</v>
      </c>
      <c r="T2838" s="14">
        <v>42746</v>
      </c>
      <c r="U2838" s="12">
        <f t="shared" si="179"/>
        <v>42783.874305555553</v>
      </c>
    </row>
    <row r="2839" spans="1:21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>
        <f t="shared" si="177"/>
        <v>40.476190476190474</v>
      </c>
      <c r="Q2839" t="s">
        <v>8315</v>
      </c>
      <c r="R2839" t="s">
        <v>8316</v>
      </c>
      <c r="S2839" s="12">
        <f t="shared" si="178"/>
        <v>42307.908379629633</v>
      </c>
      <c r="T2839" s="14">
        <v>42307</v>
      </c>
      <c r="U2839" s="12">
        <f t="shared" si="179"/>
        <v>42347.616712962961</v>
      </c>
    </row>
    <row r="2840" spans="1:21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>
        <f t="shared" si="177"/>
        <v>44.537037037037038</v>
      </c>
      <c r="Q2840" t="s">
        <v>8315</v>
      </c>
      <c r="R2840" t="s">
        <v>8316</v>
      </c>
      <c r="S2840" s="12">
        <f t="shared" si="178"/>
        <v>41842.607592592591</v>
      </c>
      <c r="T2840" s="14">
        <v>41842</v>
      </c>
      <c r="U2840" s="12">
        <f t="shared" si="179"/>
        <v>41864.583333333328</v>
      </c>
    </row>
    <row r="2841" spans="1:21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>
        <f t="shared" si="177"/>
        <v>125.80645161290323</v>
      </c>
      <c r="Q2841" t="s">
        <v>8315</v>
      </c>
      <c r="R2841" t="s">
        <v>8316</v>
      </c>
      <c r="S2841" s="12">
        <f t="shared" si="178"/>
        <v>41853.240208333329</v>
      </c>
      <c r="T2841" s="14">
        <v>41853</v>
      </c>
      <c r="U2841" s="12">
        <f t="shared" si="179"/>
        <v>41875.874305555553</v>
      </c>
    </row>
    <row r="2842" spans="1:21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>
        <f t="shared" si="177"/>
        <v>19.696969696969695</v>
      </c>
      <c r="Q2842" t="s">
        <v>8315</v>
      </c>
      <c r="R2842" t="s">
        <v>8316</v>
      </c>
      <c r="S2842" s="12">
        <f t="shared" si="178"/>
        <v>42060.035636574074</v>
      </c>
      <c r="T2842" s="14">
        <v>42060</v>
      </c>
      <c r="U2842" s="12">
        <f t="shared" si="179"/>
        <v>42081.374999999993</v>
      </c>
    </row>
    <row r="2843" spans="1:21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4">
        <v>42291</v>
      </c>
      <c r="U2843" s="12">
        <f t="shared" si="179"/>
        <v>42351.447881944441</v>
      </c>
    </row>
    <row r="2844" spans="1:21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2">
        <f t="shared" si="178"/>
        <v>41784.952488425923</v>
      </c>
      <c r="T2844" s="14">
        <v>41784</v>
      </c>
      <c r="U2844" s="12">
        <f t="shared" si="179"/>
        <v>41811.125</v>
      </c>
    </row>
    <row r="2845" spans="1:21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2">
        <f t="shared" si="178"/>
        <v>42492.737847222219</v>
      </c>
      <c r="T2845" s="14">
        <v>42492</v>
      </c>
      <c r="U2845" s="12">
        <f t="shared" si="179"/>
        <v>42533.833333333336</v>
      </c>
    </row>
    <row r="2846" spans="1:21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4">
        <v>42709</v>
      </c>
      <c r="U2846" s="12">
        <f t="shared" si="179"/>
        <v>42739.212731481479</v>
      </c>
    </row>
    <row r="2847" spans="1:21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>
        <f t="shared" si="177"/>
        <v>60.666666666666664</v>
      </c>
      <c r="Q2847" t="s">
        <v>8315</v>
      </c>
      <c r="R2847" t="s">
        <v>8316</v>
      </c>
      <c r="S2847" s="12">
        <f t="shared" si="178"/>
        <v>42103.016585648147</v>
      </c>
      <c r="T2847" s="14">
        <v>42103</v>
      </c>
      <c r="U2847" s="12">
        <f t="shared" si="179"/>
        <v>42162.683252314811</v>
      </c>
    </row>
    <row r="2848" spans="1:21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2">
        <f t="shared" si="178"/>
        <v>42108.692060185189</v>
      </c>
      <c r="T2848" s="14">
        <v>42108</v>
      </c>
      <c r="U2848" s="12">
        <f t="shared" si="179"/>
        <v>42153.358726851853</v>
      </c>
    </row>
    <row r="2849" spans="1:21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2">
        <f t="shared" si="178"/>
        <v>42453.806307870371</v>
      </c>
      <c r="T2849" s="14">
        <v>42453</v>
      </c>
      <c r="U2849" s="12">
        <f t="shared" si="179"/>
        <v>42513.472974537035</v>
      </c>
    </row>
    <row r="2850" spans="1:21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>
        <f t="shared" si="177"/>
        <v>23.333333333333332</v>
      </c>
      <c r="Q2850" t="s">
        <v>8315</v>
      </c>
      <c r="R2850" t="s">
        <v>8316</v>
      </c>
      <c r="S2850" s="12">
        <f t="shared" si="178"/>
        <v>42123.648831018523</v>
      </c>
      <c r="T2850" s="14">
        <v>42123</v>
      </c>
      <c r="U2850" s="12">
        <f t="shared" si="179"/>
        <v>42153.315497685187</v>
      </c>
    </row>
    <row r="2851" spans="1:21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4">
        <v>42453</v>
      </c>
      <c r="U2851" s="12">
        <f t="shared" si="179"/>
        <v>42483.094907407409</v>
      </c>
    </row>
    <row r="2852" spans="1:21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>
        <f t="shared" si="177"/>
        <v>23.923076923076923</v>
      </c>
      <c r="Q2852" t="s">
        <v>8315</v>
      </c>
      <c r="R2852" t="s">
        <v>8316</v>
      </c>
      <c r="S2852" s="12">
        <f t="shared" si="178"/>
        <v>41858.007071759261</v>
      </c>
      <c r="T2852" s="14">
        <v>41858</v>
      </c>
      <c r="U2852" s="12">
        <f t="shared" si="179"/>
        <v>41887.673738425925</v>
      </c>
    </row>
    <row r="2853" spans="1:21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2">
        <f t="shared" si="178"/>
        <v>42390.002650462964</v>
      </c>
      <c r="T2853" s="14">
        <v>42390</v>
      </c>
      <c r="U2853" s="12">
        <f t="shared" si="179"/>
        <v>42398.636805555558</v>
      </c>
    </row>
    <row r="2854" spans="1:21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>
        <f t="shared" si="177"/>
        <v>15.833333333333334</v>
      </c>
      <c r="Q2854" t="s">
        <v>8315</v>
      </c>
      <c r="R2854" t="s">
        <v>8316</v>
      </c>
      <c r="S2854" s="12">
        <f t="shared" si="178"/>
        <v>41781.045173611114</v>
      </c>
      <c r="T2854" s="14">
        <v>41781</v>
      </c>
      <c r="U2854" s="12">
        <f t="shared" si="179"/>
        <v>41810.711840277778</v>
      </c>
    </row>
    <row r="2855" spans="1:21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2">
        <f t="shared" si="178"/>
        <v>41836.190937499996</v>
      </c>
      <c r="T2855" s="14">
        <v>41836</v>
      </c>
      <c r="U2855" s="12">
        <f t="shared" si="179"/>
        <v>41895.85760416666</v>
      </c>
    </row>
    <row r="2856" spans="1:21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>
        <f t="shared" si="177"/>
        <v>29.785714285714285</v>
      </c>
      <c r="Q2856" t="s">
        <v>8315</v>
      </c>
      <c r="R2856" t="s">
        <v>8316</v>
      </c>
      <c r="S2856" s="12">
        <f t="shared" si="178"/>
        <v>42111.71665509259</v>
      </c>
      <c r="T2856" s="14">
        <v>42111</v>
      </c>
      <c r="U2856" s="12">
        <f t="shared" si="179"/>
        <v>42131.383321759255</v>
      </c>
    </row>
    <row r="2857" spans="1:21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4">
        <v>42370</v>
      </c>
      <c r="U2857" s="12">
        <f t="shared" si="179"/>
        <v>42398.648611111108</v>
      </c>
    </row>
    <row r="2858" spans="1:21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>
        <f t="shared" si="177"/>
        <v>24.333333333333332</v>
      </c>
      <c r="Q2858" t="s">
        <v>8315</v>
      </c>
      <c r="R2858" t="s">
        <v>8316</v>
      </c>
      <c r="S2858" s="12">
        <f t="shared" si="178"/>
        <v>42165.037581018521</v>
      </c>
      <c r="T2858" s="14">
        <v>42165</v>
      </c>
      <c r="U2858" s="12">
        <f t="shared" si="179"/>
        <v>42224.56527777778</v>
      </c>
    </row>
    <row r="2859" spans="1:21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4">
        <v>42726</v>
      </c>
      <c r="U2859" s="12">
        <f t="shared" si="179"/>
        <v>42786.416666666664</v>
      </c>
    </row>
    <row r="2860" spans="1:21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2">
        <f t="shared" si="178"/>
        <v>41954.545081018514</v>
      </c>
      <c r="T2860" s="14">
        <v>41954</v>
      </c>
      <c r="U2860" s="12">
        <f t="shared" si="179"/>
        <v>41978.144444444442</v>
      </c>
    </row>
    <row r="2861" spans="1:21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4">
        <v>42233</v>
      </c>
      <c r="U2861" s="12">
        <f t="shared" si="179"/>
        <v>42293.028981481482</v>
      </c>
    </row>
    <row r="2862" spans="1:21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>
        <f t="shared" si="177"/>
        <v>29.555555555555557</v>
      </c>
      <c r="Q2862" t="s">
        <v>8315</v>
      </c>
      <c r="R2862" t="s">
        <v>8316</v>
      </c>
      <c r="S2862" s="12">
        <f t="shared" si="178"/>
        <v>42480.800648148142</v>
      </c>
      <c r="T2862" s="14">
        <v>42480</v>
      </c>
      <c r="U2862" s="12">
        <f t="shared" si="179"/>
        <v>42540.467314814807</v>
      </c>
    </row>
    <row r="2863" spans="1:21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>
        <f t="shared" si="177"/>
        <v>26.666666666666668</v>
      </c>
      <c r="Q2863" t="s">
        <v>8315</v>
      </c>
      <c r="R2863" t="s">
        <v>8316</v>
      </c>
      <c r="S2863" s="12">
        <f t="shared" si="178"/>
        <v>42257.590833333335</v>
      </c>
      <c r="T2863" s="14">
        <v>42257</v>
      </c>
      <c r="U2863" s="12">
        <f t="shared" si="179"/>
        <v>42271.2575</v>
      </c>
    </row>
    <row r="2864" spans="1:21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>
        <f t="shared" si="177"/>
        <v>18.333333333333332</v>
      </c>
      <c r="Q2864" t="s">
        <v>8315</v>
      </c>
      <c r="R2864" t="s">
        <v>8316</v>
      </c>
      <c r="S2864" s="12">
        <f t="shared" si="178"/>
        <v>41784.789687500001</v>
      </c>
      <c r="T2864" s="14">
        <v>41784</v>
      </c>
      <c r="U2864" s="12">
        <f t="shared" si="179"/>
        <v>41814.456354166665</v>
      </c>
    </row>
    <row r="2865" spans="1:21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4">
        <v>41831</v>
      </c>
      <c r="U2865" s="12">
        <f t="shared" si="179"/>
        <v>41891.34170138889</v>
      </c>
    </row>
    <row r="2866" spans="1:2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>
        <f t="shared" si="177"/>
        <v>13.333333333333334</v>
      </c>
      <c r="Q2866" t="s">
        <v>8315</v>
      </c>
      <c r="R2866" t="s">
        <v>8316</v>
      </c>
      <c r="S2866" s="12">
        <f t="shared" si="178"/>
        <v>42172.613506944443</v>
      </c>
      <c r="T2866" s="14">
        <v>42172</v>
      </c>
      <c r="U2866" s="12">
        <f t="shared" si="179"/>
        <v>42202.220833333333</v>
      </c>
    </row>
    <row r="2867" spans="1:21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2">
        <f t="shared" si="178"/>
        <v>41950.114108796297</v>
      </c>
      <c r="T2867" s="14">
        <v>41950</v>
      </c>
      <c r="U2867" s="12">
        <f t="shared" si="179"/>
        <v>42009.780775462961</v>
      </c>
    </row>
    <row r="2868" spans="1:21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4">
        <v>42627</v>
      </c>
      <c r="U2868" s="12">
        <f t="shared" si="179"/>
        <v>42657.583333333336</v>
      </c>
    </row>
    <row r="2869" spans="1:21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4">
        <v>42531</v>
      </c>
      <c r="U2869" s="12">
        <f t="shared" si="179"/>
        <v>42554.833333333336</v>
      </c>
    </row>
    <row r="2870" spans="1:21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>
        <f t="shared" si="177"/>
        <v>105.02933333333334</v>
      </c>
      <c r="Q2870" t="s">
        <v>8315</v>
      </c>
      <c r="R2870" t="s">
        <v>8316</v>
      </c>
      <c r="S2870" s="12">
        <f t="shared" si="178"/>
        <v>42618.827013888891</v>
      </c>
      <c r="T2870" s="14">
        <v>42618</v>
      </c>
      <c r="U2870" s="12">
        <f t="shared" si="179"/>
        <v>42648.493680555555</v>
      </c>
    </row>
    <row r="2871" spans="1:21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4">
        <v>42540</v>
      </c>
      <c r="U2871" s="12">
        <f t="shared" si="179"/>
        <v>42570.260196759256</v>
      </c>
    </row>
    <row r="2872" spans="1:21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>
        <f t="shared" si="177"/>
        <v>83.333333333333329</v>
      </c>
      <c r="Q2872" t="s">
        <v>8315</v>
      </c>
      <c r="R2872" t="s">
        <v>8316</v>
      </c>
      <c r="S2872" s="12">
        <f t="shared" si="178"/>
        <v>41746.189409722225</v>
      </c>
      <c r="T2872" s="14">
        <v>41746</v>
      </c>
      <c r="U2872" s="12">
        <f t="shared" si="179"/>
        <v>41775.856076388889</v>
      </c>
    </row>
    <row r="2873" spans="1:21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>
        <f t="shared" si="177"/>
        <v>35.92307692307692</v>
      </c>
      <c r="Q2873" t="s">
        <v>8315</v>
      </c>
      <c r="R2873" t="s">
        <v>8316</v>
      </c>
      <c r="S2873" s="12">
        <f t="shared" si="178"/>
        <v>41974.738576388889</v>
      </c>
      <c r="T2873" s="14">
        <v>41974</v>
      </c>
      <c r="U2873" s="12">
        <f t="shared" si="179"/>
        <v>41994.405243055553</v>
      </c>
    </row>
    <row r="2874" spans="1:21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2">
        <f t="shared" si="178"/>
        <v>42115.11618055556</v>
      </c>
      <c r="T2874" s="14">
        <v>42115</v>
      </c>
      <c r="U2874" s="12">
        <f t="shared" si="179"/>
        <v>42174.782847222225</v>
      </c>
    </row>
    <row r="2875" spans="1:21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>
        <f t="shared" si="177"/>
        <v>119.125</v>
      </c>
      <c r="Q2875" t="s">
        <v>8315</v>
      </c>
      <c r="R2875" t="s">
        <v>8316</v>
      </c>
      <c r="S2875" s="12">
        <f t="shared" si="178"/>
        <v>42002.817488425921</v>
      </c>
      <c r="T2875" s="14">
        <v>42002</v>
      </c>
      <c r="U2875" s="12">
        <f t="shared" si="179"/>
        <v>42032.484155092585</v>
      </c>
    </row>
    <row r="2876" spans="1:21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>
        <f t="shared" si="177"/>
        <v>90.333333333333329</v>
      </c>
      <c r="Q2876" t="s">
        <v>8315</v>
      </c>
      <c r="R2876" t="s">
        <v>8316</v>
      </c>
      <c r="S2876" s="12">
        <f t="shared" si="178"/>
        <v>42722.84474537037</v>
      </c>
      <c r="T2876" s="14">
        <v>42722</v>
      </c>
      <c r="U2876" s="12">
        <f t="shared" si="179"/>
        <v>42752.511412037034</v>
      </c>
    </row>
    <row r="2877" spans="1:21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>
        <f t="shared" si="177"/>
        <v>2.3333333333333335</v>
      </c>
      <c r="Q2877" t="s">
        <v>8315</v>
      </c>
      <c r="R2877" t="s">
        <v>8316</v>
      </c>
      <c r="S2877" s="12">
        <f t="shared" si="178"/>
        <v>42465.128391203703</v>
      </c>
      <c r="T2877" s="14">
        <v>42465</v>
      </c>
      <c r="U2877" s="12">
        <f t="shared" si="179"/>
        <v>42494.795057870368</v>
      </c>
    </row>
    <row r="2878" spans="1:21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2">
        <f t="shared" si="178"/>
        <v>42171.743969907402</v>
      </c>
      <c r="T2878" s="14">
        <v>42171</v>
      </c>
      <c r="U2878" s="12">
        <f t="shared" si="179"/>
        <v>42201.410636574066</v>
      </c>
    </row>
    <row r="2879" spans="1:21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>
        <f t="shared" si="177"/>
        <v>108.33333333333333</v>
      </c>
      <c r="Q2879" t="s">
        <v>8315</v>
      </c>
      <c r="R2879" t="s">
        <v>8316</v>
      </c>
      <c r="S2879" s="12">
        <f t="shared" si="178"/>
        <v>42672.955138888887</v>
      </c>
      <c r="T2879" s="14">
        <v>42672</v>
      </c>
      <c r="U2879" s="12">
        <f t="shared" si="179"/>
        <v>42704.374999999993</v>
      </c>
    </row>
    <row r="2880" spans="1:21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4">
        <v>42128</v>
      </c>
      <c r="U2880" s="12">
        <f t="shared" si="179"/>
        <v>42188.282349537032</v>
      </c>
    </row>
    <row r="2881" spans="1:21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4">
        <v>42359</v>
      </c>
      <c r="U2881" s="12">
        <f t="shared" si="179"/>
        <v>42389.391909722217</v>
      </c>
    </row>
    <row r="2882" spans="1:21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>
        <f t="shared" si="177"/>
        <v>96.551724137931032</v>
      </c>
      <c r="Q2882" t="s">
        <v>8315</v>
      </c>
      <c r="R2882" t="s">
        <v>8316</v>
      </c>
      <c r="S2882" s="12">
        <f t="shared" si="178"/>
        <v>42192.905694444446</v>
      </c>
      <c r="T2882" s="14">
        <v>42192</v>
      </c>
      <c r="U2882" s="12">
        <f t="shared" si="179"/>
        <v>42236.378472222219</v>
      </c>
    </row>
    <row r="2883" spans="1:21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>
        <f t="shared" ref="P2883:P2946" si="181">IF(L2883,E2883/L2883,0)</f>
        <v>0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4">
        <v>41916</v>
      </c>
      <c r="U2883" s="12">
        <f t="shared" ref="U2883:U2946" si="183">(((I2883/60)/60)/24)+DATE(1970,1,1)+(-8/24)</f>
        <v>41976.305972222217</v>
      </c>
    </row>
    <row r="2884" spans="1:21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4">
        <v>42461</v>
      </c>
      <c r="U2884" s="12">
        <f t="shared" si="183"/>
        <v>42491.262939814813</v>
      </c>
    </row>
    <row r="2885" spans="1:21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4">
        <v>42370</v>
      </c>
      <c r="U2885" s="12">
        <f t="shared" si="183"/>
        <v>42405.874305555553</v>
      </c>
    </row>
    <row r="2886" spans="1:21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4">
        <v>41948</v>
      </c>
      <c r="U2886" s="12">
        <f t="shared" si="183"/>
        <v>41978.393923611111</v>
      </c>
    </row>
    <row r="2887" spans="1:21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4">
        <v>42047</v>
      </c>
      <c r="U2887" s="12">
        <f t="shared" si="183"/>
        <v>42076.70140046296</v>
      </c>
    </row>
    <row r="2888" spans="1:21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4">
        <v>42261</v>
      </c>
      <c r="U2888" s="12">
        <f t="shared" si="183"/>
        <v>42265.832638888889</v>
      </c>
    </row>
    <row r="2889" spans="1:21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4">
        <v>41985</v>
      </c>
      <c r="U2889" s="12">
        <f t="shared" si="183"/>
        <v>42015.094027777777</v>
      </c>
    </row>
    <row r="2890" spans="1:21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2">
        <f t="shared" si="182"/>
        <v>41922.535185185188</v>
      </c>
      <c r="T2890" s="14">
        <v>41922</v>
      </c>
      <c r="U2890" s="12">
        <f t="shared" si="183"/>
        <v>41929.874305555553</v>
      </c>
    </row>
    <row r="2891" spans="1:21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>
        <f t="shared" si="181"/>
        <v>81.571428571428569</v>
      </c>
      <c r="Q2891" t="s">
        <v>8315</v>
      </c>
      <c r="R2891" t="s">
        <v>8316</v>
      </c>
      <c r="S2891" s="12">
        <f t="shared" si="182"/>
        <v>41850.863252314812</v>
      </c>
      <c r="T2891" s="14">
        <v>41850</v>
      </c>
      <c r="U2891" s="12">
        <f t="shared" si="183"/>
        <v>41880.529918981476</v>
      </c>
    </row>
    <row r="2892" spans="1:21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4">
        <v>41831</v>
      </c>
      <c r="U2892" s="12">
        <f t="shared" si="183"/>
        <v>41859.791666666664</v>
      </c>
    </row>
    <row r="2893" spans="1:21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4">
        <v>42415</v>
      </c>
      <c r="U2893" s="12">
        <f t="shared" si="183"/>
        <v>42475.508425925924</v>
      </c>
    </row>
    <row r="2894" spans="1:21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>
        <f t="shared" si="181"/>
        <v>29.411764705882351</v>
      </c>
      <c r="Q2894" t="s">
        <v>8315</v>
      </c>
      <c r="R2894" t="s">
        <v>8316</v>
      </c>
      <c r="S2894" s="12">
        <f t="shared" si="182"/>
        <v>41869.714166666665</v>
      </c>
      <c r="T2894" s="14">
        <v>41869</v>
      </c>
      <c r="U2894" s="12">
        <f t="shared" si="183"/>
        <v>41876.541666666664</v>
      </c>
    </row>
    <row r="2895" spans="1:2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4">
        <v>41953</v>
      </c>
      <c r="U2895" s="12">
        <f t="shared" si="183"/>
        <v>42012.749999999993</v>
      </c>
    </row>
    <row r="2896" spans="1:21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2">
        <f t="shared" si="182"/>
        <v>42037.986284722225</v>
      </c>
      <c r="T2896" s="14">
        <v>42037</v>
      </c>
      <c r="U2896" s="12">
        <f t="shared" si="183"/>
        <v>42097.611284722218</v>
      </c>
    </row>
    <row r="2897" spans="1:21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4">
        <v>41811</v>
      </c>
      <c r="U2897" s="12">
        <f t="shared" si="183"/>
        <v>41812.541666666664</v>
      </c>
    </row>
    <row r="2898" spans="1:21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>
        <f t="shared" si="181"/>
        <v>52.083333333333336</v>
      </c>
      <c r="Q2898" t="s">
        <v>8315</v>
      </c>
      <c r="R2898" t="s">
        <v>8316</v>
      </c>
      <c r="S2898" s="12">
        <f t="shared" si="182"/>
        <v>42701.908807870372</v>
      </c>
      <c r="T2898" s="14">
        <v>42701</v>
      </c>
      <c r="U2898" s="12">
        <f t="shared" si="183"/>
        <v>42715.916666666664</v>
      </c>
    </row>
    <row r="2899" spans="1:21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>
        <f t="shared" si="181"/>
        <v>183.33333333333334</v>
      </c>
      <c r="Q2899" t="s">
        <v>8315</v>
      </c>
      <c r="R2899" t="s">
        <v>8316</v>
      </c>
      <c r="S2899" s="12">
        <f t="shared" si="182"/>
        <v>42258.646504629629</v>
      </c>
      <c r="T2899" s="14">
        <v>42258</v>
      </c>
      <c r="U2899" s="12">
        <f t="shared" si="183"/>
        <v>42288.311863425923</v>
      </c>
    </row>
    <row r="2900" spans="1:21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>
        <f t="shared" si="181"/>
        <v>26.333333333333332</v>
      </c>
      <c r="Q2900" t="s">
        <v>8315</v>
      </c>
      <c r="R2900" t="s">
        <v>8316</v>
      </c>
      <c r="S2900" s="12">
        <f t="shared" si="182"/>
        <v>42278.664965277778</v>
      </c>
      <c r="T2900" s="14">
        <v>42278</v>
      </c>
      <c r="U2900" s="12">
        <f t="shared" si="183"/>
        <v>42308.331631944442</v>
      </c>
    </row>
    <row r="2901" spans="1:21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2">
        <f t="shared" si="182"/>
        <v>42515.078217592592</v>
      </c>
      <c r="T2901" s="14">
        <v>42515</v>
      </c>
      <c r="U2901" s="12">
        <f t="shared" si="183"/>
        <v>42574.744884259257</v>
      </c>
    </row>
    <row r="2902" spans="1:21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>
        <f t="shared" si="181"/>
        <v>486.42857142857144</v>
      </c>
      <c r="Q2902" t="s">
        <v>8315</v>
      </c>
      <c r="R2902" t="s">
        <v>8316</v>
      </c>
      <c r="S2902" s="12">
        <f t="shared" si="182"/>
        <v>41830.234166666669</v>
      </c>
      <c r="T2902" s="14">
        <v>41830</v>
      </c>
      <c r="U2902" s="12">
        <f t="shared" si="183"/>
        <v>41859.900833333333</v>
      </c>
    </row>
    <row r="2903" spans="1:21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4">
        <v>41982</v>
      </c>
      <c r="U2903" s="12">
        <f t="shared" si="183"/>
        <v>42042.571053240739</v>
      </c>
    </row>
    <row r="2904" spans="1:21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4">
        <v>42210</v>
      </c>
      <c r="U2904" s="12">
        <f t="shared" si="183"/>
        <v>42240.106435185182</v>
      </c>
    </row>
    <row r="2905" spans="1:21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4">
        <v>42196</v>
      </c>
      <c r="U2905" s="12">
        <f t="shared" si="183"/>
        <v>42255.83354166666</v>
      </c>
    </row>
    <row r="2906" spans="1:21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4">
        <v>41940</v>
      </c>
      <c r="U2906" s="12">
        <f t="shared" si="183"/>
        <v>41952.166666666664</v>
      </c>
    </row>
    <row r="2907" spans="1:21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>
        <f t="shared" si="181"/>
        <v>36.588235294117645</v>
      </c>
      <c r="Q2907" t="s">
        <v>8315</v>
      </c>
      <c r="R2907" t="s">
        <v>8316</v>
      </c>
      <c r="S2907" s="12">
        <f t="shared" si="182"/>
        <v>42606.056863425925</v>
      </c>
      <c r="T2907" s="14">
        <v>42606</v>
      </c>
      <c r="U2907" s="12">
        <f t="shared" si="183"/>
        <v>42619.723530092589</v>
      </c>
    </row>
    <row r="2908" spans="1:21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>
        <f t="shared" si="181"/>
        <v>80.714285714285708</v>
      </c>
      <c r="Q2908" t="s">
        <v>8315</v>
      </c>
      <c r="R2908" t="s">
        <v>8316</v>
      </c>
      <c r="S2908" s="12">
        <f t="shared" si="182"/>
        <v>42199.648912037039</v>
      </c>
      <c r="T2908" s="14">
        <v>42199</v>
      </c>
      <c r="U2908" s="12">
        <f t="shared" si="183"/>
        <v>42216.708333333336</v>
      </c>
    </row>
    <row r="2909" spans="1:21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4">
        <v>42444</v>
      </c>
      <c r="U2909" s="12">
        <f t="shared" si="183"/>
        <v>42504.544409722213</v>
      </c>
    </row>
    <row r="2910" spans="1:21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4">
        <v>42499</v>
      </c>
      <c r="U2910" s="12">
        <f t="shared" si="183"/>
        <v>42529.398368055547</v>
      </c>
    </row>
    <row r="2911" spans="1:21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4">
        <v>41929</v>
      </c>
      <c r="U2911" s="12">
        <f t="shared" si="183"/>
        <v>41968.490277777775</v>
      </c>
    </row>
    <row r="2912" spans="1:21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4">
        <v>42107</v>
      </c>
      <c r="U2912" s="12">
        <f t="shared" si="183"/>
        <v>42167.507951388885</v>
      </c>
    </row>
    <row r="2913" spans="1:21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>
        <f t="shared" si="181"/>
        <v>46.928571428571431</v>
      </c>
      <c r="Q2913" t="s">
        <v>8315</v>
      </c>
      <c r="R2913" t="s">
        <v>8316</v>
      </c>
      <c r="S2913" s="12">
        <f t="shared" si="182"/>
        <v>42142.768819444449</v>
      </c>
      <c r="T2913" s="14">
        <v>42142</v>
      </c>
      <c r="U2913" s="12">
        <f t="shared" si="183"/>
        <v>42182.435486111113</v>
      </c>
    </row>
    <row r="2914" spans="1:21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>
        <f t="shared" si="181"/>
        <v>78.07692307692308</v>
      </c>
      <c r="Q2914" t="s">
        <v>8315</v>
      </c>
      <c r="R2914" t="s">
        <v>8316</v>
      </c>
      <c r="S2914" s="12">
        <f t="shared" si="182"/>
        <v>42354.131643518514</v>
      </c>
      <c r="T2914" s="14">
        <v>42354</v>
      </c>
      <c r="U2914" s="12">
        <f t="shared" si="183"/>
        <v>42383.798310185179</v>
      </c>
    </row>
    <row r="2915" spans="1:21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4">
        <v>41828</v>
      </c>
      <c r="U2915" s="12">
        <f t="shared" si="183"/>
        <v>41888.589571759258</v>
      </c>
    </row>
    <row r="2916" spans="1:21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4">
        <v>42017</v>
      </c>
      <c r="U2916" s="12">
        <f t="shared" si="183"/>
        <v>42077.532337962963</v>
      </c>
    </row>
    <row r="2917" spans="1:21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>
        <f t="shared" si="181"/>
        <v>203.66666666666666</v>
      </c>
      <c r="Q2917" t="s">
        <v>8315</v>
      </c>
      <c r="R2917" t="s">
        <v>8316</v>
      </c>
      <c r="S2917" s="12">
        <f t="shared" si="182"/>
        <v>42415.398032407407</v>
      </c>
      <c r="T2917" s="14">
        <v>42415</v>
      </c>
      <c r="U2917" s="12">
        <f t="shared" si="183"/>
        <v>42445.0230324074</v>
      </c>
    </row>
    <row r="2918" spans="1:21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>
        <f t="shared" si="181"/>
        <v>20.714285714285715</v>
      </c>
      <c r="Q2918" t="s">
        <v>8315</v>
      </c>
      <c r="R2918" t="s">
        <v>8316</v>
      </c>
      <c r="S2918" s="12">
        <f t="shared" si="182"/>
        <v>41755.476724537039</v>
      </c>
      <c r="T2918" s="14">
        <v>41755</v>
      </c>
      <c r="U2918" s="12">
        <f t="shared" si="183"/>
        <v>41778.143391203703</v>
      </c>
    </row>
    <row r="2919" spans="1:21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>
        <f t="shared" si="181"/>
        <v>48.555555555555557</v>
      </c>
      <c r="Q2919" t="s">
        <v>8315</v>
      </c>
      <c r="R2919" t="s">
        <v>8316</v>
      </c>
      <c r="S2919" s="12">
        <f t="shared" si="182"/>
        <v>42245.234340277777</v>
      </c>
      <c r="T2919" s="14">
        <v>42245</v>
      </c>
      <c r="U2919" s="12">
        <f t="shared" si="183"/>
        <v>42262.901006944441</v>
      </c>
    </row>
    <row r="2920" spans="1:21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4">
        <v>42278</v>
      </c>
      <c r="U2920" s="12">
        <f t="shared" si="183"/>
        <v>42306.296377314815</v>
      </c>
    </row>
    <row r="2921" spans="1:21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4">
        <v>41826</v>
      </c>
      <c r="U2921" s="12">
        <f t="shared" si="183"/>
        <v>41856.286215277774</v>
      </c>
    </row>
    <row r="2922" spans="1:21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>
        <f t="shared" si="181"/>
        <v>51.615384615384613</v>
      </c>
      <c r="Q2922" t="s">
        <v>8315</v>
      </c>
      <c r="R2922" t="s">
        <v>8316</v>
      </c>
      <c r="S2922" s="12">
        <f t="shared" si="182"/>
        <v>42058.792476851857</v>
      </c>
      <c r="T2922" s="14">
        <v>42058</v>
      </c>
      <c r="U2922" s="12">
        <f t="shared" si="183"/>
        <v>42088.41747685185</v>
      </c>
    </row>
    <row r="2923" spans="1:21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4">
        <v>41877</v>
      </c>
      <c r="U2923" s="12">
        <f t="shared" si="183"/>
        <v>41907.553287037037</v>
      </c>
    </row>
    <row r="2924" spans="1:21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>
        <f t="shared" si="181"/>
        <v>83.333333333333329</v>
      </c>
      <c r="Q2924" t="s">
        <v>8315</v>
      </c>
      <c r="R2924" t="s">
        <v>8357</v>
      </c>
      <c r="S2924" s="12">
        <f t="shared" si="182"/>
        <v>42097.874155092592</v>
      </c>
      <c r="T2924" s="14">
        <v>42097</v>
      </c>
      <c r="U2924" s="12">
        <f t="shared" si="183"/>
        <v>42142.540821759256</v>
      </c>
    </row>
    <row r="2925" spans="1:21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4">
        <v>42013</v>
      </c>
      <c r="U2925" s="12">
        <f t="shared" si="183"/>
        <v>42027.791666666664</v>
      </c>
    </row>
    <row r="2926" spans="1:21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>
        <f t="shared" si="181"/>
        <v>175.51020408163265</v>
      </c>
      <c r="Q2926" t="s">
        <v>8315</v>
      </c>
      <c r="R2926" t="s">
        <v>8357</v>
      </c>
      <c r="S2926" s="12">
        <f t="shared" si="182"/>
        <v>42103.556828703702</v>
      </c>
      <c r="T2926" s="14">
        <v>42103</v>
      </c>
      <c r="U2926" s="12">
        <f t="shared" si="183"/>
        <v>42132.832638888889</v>
      </c>
    </row>
    <row r="2927" spans="1:21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>
        <f t="shared" si="181"/>
        <v>231.66175879396985</v>
      </c>
      <c r="Q2927" t="s">
        <v>8315</v>
      </c>
      <c r="R2927" t="s">
        <v>8357</v>
      </c>
      <c r="S2927" s="12">
        <f t="shared" si="182"/>
        <v>41863.584120370368</v>
      </c>
      <c r="T2927" s="14">
        <v>41863</v>
      </c>
      <c r="U2927" s="12">
        <f t="shared" si="183"/>
        <v>41893.250787037032</v>
      </c>
    </row>
    <row r="2928" spans="1:21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4">
        <v>42044</v>
      </c>
      <c r="U2928" s="12">
        <f t="shared" si="183"/>
        <v>42058.432627314811</v>
      </c>
    </row>
    <row r="2929" spans="1:21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>
        <f t="shared" si="181"/>
        <v>112.14285714285714</v>
      </c>
      <c r="Q2929" t="s">
        <v>8315</v>
      </c>
      <c r="R2929" t="s">
        <v>8357</v>
      </c>
      <c r="S2929" s="12">
        <f t="shared" si="182"/>
        <v>41806.669317129628</v>
      </c>
      <c r="T2929" s="14">
        <v>41806</v>
      </c>
      <c r="U2929" s="12">
        <f t="shared" si="183"/>
        <v>41834.875</v>
      </c>
    </row>
    <row r="2930" spans="1:21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>
        <f t="shared" si="181"/>
        <v>41.666666666666664</v>
      </c>
      <c r="Q2930" t="s">
        <v>8315</v>
      </c>
      <c r="R2930" t="s">
        <v>8357</v>
      </c>
      <c r="S2930" s="12">
        <f t="shared" si="182"/>
        <v>42403.998217592598</v>
      </c>
      <c r="T2930" s="14">
        <v>42403</v>
      </c>
      <c r="U2930" s="12">
        <f t="shared" si="183"/>
        <v>42433.664884259262</v>
      </c>
    </row>
    <row r="2931" spans="1:21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>
        <f t="shared" si="181"/>
        <v>255.17343750000001</v>
      </c>
      <c r="Q2931" t="s">
        <v>8315</v>
      </c>
      <c r="R2931" t="s">
        <v>8357</v>
      </c>
      <c r="S2931" s="12">
        <f t="shared" si="182"/>
        <v>41754.564328703702</v>
      </c>
      <c r="T2931" s="14">
        <v>41754</v>
      </c>
      <c r="U2931" s="12">
        <f t="shared" si="183"/>
        <v>41784.230995370366</v>
      </c>
    </row>
    <row r="2932" spans="1:21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>
        <f t="shared" si="181"/>
        <v>162.7741935483871</v>
      </c>
      <c r="Q2932" t="s">
        <v>8315</v>
      </c>
      <c r="R2932" t="s">
        <v>8357</v>
      </c>
      <c r="S2932" s="12">
        <f t="shared" si="182"/>
        <v>42101.584074074075</v>
      </c>
      <c r="T2932" s="14">
        <v>42101</v>
      </c>
      <c r="U2932" s="12">
        <f t="shared" si="183"/>
        <v>42131.250740740739</v>
      </c>
    </row>
    <row r="2933" spans="1:21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>
        <f t="shared" si="181"/>
        <v>88.333333333333329</v>
      </c>
      <c r="Q2933" t="s">
        <v>8315</v>
      </c>
      <c r="R2933" t="s">
        <v>8357</v>
      </c>
      <c r="S2933" s="12">
        <f t="shared" si="182"/>
        <v>41872.291238425925</v>
      </c>
      <c r="T2933" s="14">
        <v>41872</v>
      </c>
      <c r="U2933" s="12">
        <f t="shared" si="183"/>
        <v>41896.922222222223</v>
      </c>
    </row>
    <row r="2934" spans="1:21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>
        <f t="shared" si="181"/>
        <v>85.736842105263165</v>
      </c>
      <c r="Q2934" t="s">
        <v>8315</v>
      </c>
      <c r="R2934" t="s">
        <v>8357</v>
      </c>
      <c r="S2934" s="12">
        <f t="shared" si="182"/>
        <v>42025.164780092593</v>
      </c>
      <c r="T2934" s="14">
        <v>42025</v>
      </c>
      <c r="U2934" s="12">
        <f t="shared" si="183"/>
        <v>42056.124999999993</v>
      </c>
    </row>
    <row r="2935" spans="1:21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>
        <f t="shared" si="181"/>
        <v>47.574074074074076</v>
      </c>
      <c r="Q2935" t="s">
        <v>8315</v>
      </c>
      <c r="R2935" t="s">
        <v>8357</v>
      </c>
      <c r="S2935" s="12">
        <f t="shared" si="182"/>
        <v>42495.956631944442</v>
      </c>
      <c r="T2935" s="14">
        <v>42495</v>
      </c>
      <c r="U2935" s="12">
        <f t="shared" si="183"/>
        <v>42525.623298611106</v>
      </c>
    </row>
    <row r="2936" spans="1:21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>
        <f t="shared" si="181"/>
        <v>72.972972972972968</v>
      </c>
      <c r="Q2936" t="s">
        <v>8315</v>
      </c>
      <c r="R2936" t="s">
        <v>8357</v>
      </c>
      <c r="S2936" s="12">
        <f t="shared" si="182"/>
        <v>41775.636157407411</v>
      </c>
      <c r="T2936" s="14">
        <v>41775</v>
      </c>
      <c r="U2936" s="12">
        <f t="shared" si="183"/>
        <v>41805.302824074075</v>
      </c>
    </row>
    <row r="2937" spans="1:21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>
        <f t="shared" si="181"/>
        <v>90.538461538461533</v>
      </c>
      <c r="Q2937" t="s">
        <v>8315</v>
      </c>
      <c r="R2937" t="s">
        <v>8357</v>
      </c>
      <c r="S2937" s="12">
        <f t="shared" si="182"/>
        <v>42553.583425925928</v>
      </c>
      <c r="T2937" s="14">
        <v>42553</v>
      </c>
      <c r="U2937" s="12">
        <f t="shared" si="183"/>
        <v>42611.374999999993</v>
      </c>
    </row>
    <row r="2938" spans="1:21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>
        <f t="shared" si="181"/>
        <v>37.647058823529413</v>
      </c>
      <c r="Q2938" t="s">
        <v>8315</v>
      </c>
      <c r="R2938" t="s">
        <v>8357</v>
      </c>
      <c r="S2938" s="12">
        <f t="shared" si="182"/>
        <v>41912.650729166664</v>
      </c>
      <c r="T2938" s="14">
        <v>41912</v>
      </c>
      <c r="U2938" s="12">
        <f t="shared" si="183"/>
        <v>41924.874305555553</v>
      </c>
    </row>
    <row r="2939" spans="1:21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>
        <f t="shared" si="181"/>
        <v>36.363636363636367</v>
      </c>
      <c r="Q2939" t="s">
        <v>8315</v>
      </c>
      <c r="R2939" t="s">
        <v>8357</v>
      </c>
      <c r="S2939" s="12">
        <f t="shared" si="182"/>
        <v>41803.457326388889</v>
      </c>
      <c r="T2939" s="14">
        <v>41803</v>
      </c>
      <c r="U2939" s="12">
        <f t="shared" si="183"/>
        <v>41833.123993055553</v>
      </c>
    </row>
    <row r="2940" spans="1:21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>
        <f t="shared" si="181"/>
        <v>126.71875</v>
      </c>
      <c r="Q2940" t="s">
        <v>8315</v>
      </c>
      <c r="R2940" t="s">
        <v>8357</v>
      </c>
      <c r="S2940" s="12">
        <f t="shared" si="182"/>
        <v>42004.703865740739</v>
      </c>
      <c r="T2940" s="14">
        <v>42004</v>
      </c>
      <c r="U2940" s="12">
        <f t="shared" si="183"/>
        <v>42034.370532407404</v>
      </c>
    </row>
    <row r="2941" spans="1:21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4">
        <v>41845</v>
      </c>
      <c r="U2941" s="12">
        <f t="shared" si="183"/>
        <v>41878.708333333328</v>
      </c>
    </row>
    <row r="2942" spans="1:21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>
        <f t="shared" si="181"/>
        <v>81.242424242424249</v>
      </c>
      <c r="Q2942" t="s">
        <v>8315</v>
      </c>
      <c r="R2942" t="s">
        <v>8357</v>
      </c>
      <c r="S2942" s="12">
        <f t="shared" si="182"/>
        <v>41982.773356481484</v>
      </c>
      <c r="T2942" s="14">
        <v>41982</v>
      </c>
      <c r="U2942" s="12">
        <f t="shared" si="183"/>
        <v>42022.440023148149</v>
      </c>
    </row>
    <row r="2943" spans="1:21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4">
        <v>42034</v>
      </c>
      <c r="U2943" s="12">
        <f t="shared" si="183"/>
        <v>42064.626793981479</v>
      </c>
    </row>
    <row r="2944" spans="1:21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>
        <f t="shared" si="181"/>
        <v>202.22772277227722</v>
      </c>
      <c r="Q2944" t="s">
        <v>8315</v>
      </c>
      <c r="R2944" t="s">
        <v>8355</v>
      </c>
      <c r="S2944" s="12">
        <f t="shared" si="182"/>
        <v>42334.803923611107</v>
      </c>
      <c r="T2944" s="14">
        <v>42334</v>
      </c>
      <c r="U2944" s="12">
        <f t="shared" si="183"/>
        <v>42354.512499999997</v>
      </c>
    </row>
    <row r="2945" spans="1:21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2">
        <f t="shared" si="182"/>
        <v>42077.129398148143</v>
      </c>
      <c r="T2945" s="14">
        <v>42077</v>
      </c>
      <c r="U2945" s="12">
        <f t="shared" si="183"/>
        <v>42106.796064814807</v>
      </c>
    </row>
    <row r="2946" spans="1:21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4">
        <v>42132</v>
      </c>
      <c r="U2946" s="12">
        <f t="shared" si="183"/>
        <v>42162.580995370365</v>
      </c>
    </row>
    <row r="2947" spans="1:21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>
        <f t="shared" ref="P2947:P3010" si="185">IF(L2947,E2947/L2947,0)</f>
        <v>0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4">
        <v>42118</v>
      </c>
      <c r="U2947" s="12">
        <f t="shared" ref="U2947:U3010" si="187">(((I2947/60)/60)/24)+DATE(1970,1,1)+(-8/24)</f>
        <v>42147.806250000001</v>
      </c>
    </row>
    <row r="2948" spans="1:21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4">
        <v>42567</v>
      </c>
      <c r="U2948" s="12">
        <f t="shared" si="187"/>
        <v>42597.197824074072</v>
      </c>
    </row>
    <row r="2949" spans="1:21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>
        <f t="shared" si="185"/>
        <v>82.461538461538467</v>
      </c>
      <c r="Q2949" t="s">
        <v>8315</v>
      </c>
      <c r="R2949" t="s">
        <v>8355</v>
      </c>
      <c r="S2949" s="12">
        <f t="shared" si="186"/>
        <v>42649.562118055561</v>
      </c>
      <c r="T2949" s="14">
        <v>42649</v>
      </c>
      <c r="U2949" s="12">
        <f t="shared" si="187"/>
        <v>42698.382638888892</v>
      </c>
    </row>
    <row r="2950" spans="1:21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>
        <f t="shared" si="185"/>
        <v>2.6666666666666665</v>
      </c>
      <c r="Q2950" t="s">
        <v>8315</v>
      </c>
      <c r="R2950" t="s">
        <v>8355</v>
      </c>
      <c r="S2950" s="12">
        <f t="shared" si="186"/>
        <v>42097.649224537032</v>
      </c>
      <c r="T2950" s="14">
        <v>42097</v>
      </c>
      <c r="U2950" s="12">
        <f t="shared" si="187"/>
        <v>42157.315891203696</v>
      </c>
    </row>
    <row r="2951" spans="1:21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4">
        <v>42297</v>
      </c>
      <c r="U2951" s="12">
        <f t="shared" si="187"/>
        <v>42327.531446759262</v>
      </c>
    </row>
    <row r="2952" spans="1:21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2">
        <f t="shared" si="186"/>
        <v>42362.36518518519</v>
      </c>
      <c r="T2952" s="14">
        <v>42362</v>
      </c>
      <c r="U2952" s="12">
        <f t="shared" si="187"/>
        <v>42392.031851851854</v>
      </c>
    </row>
    <row r="2953" spans="1:21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>
        <f t="shared" si="185"/>
        <v>18.896551724137932</v>
      </c>
      <c r="Q2953" t="s">
        <v>8315</v>
      </c>
      <c r="R2953" t="s">
        <v>8355</v>
      </c>
      <c r="S2953" s="12">
        <f t="shared" si="186"/>
        <v>41872.802928240737</v>
      </c>
      <c r="T2953" s="14">
        <v>41872</v>
      </c>
      <c r="U2953" s="12">
        <f t="shared" si="187"/>
        <v>41917.469594907401</v>
      </c>
    </row>
    <row r="2954" spans="1:21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>
        <f t="shared" si="185"/>
        <v>200.625</v>
      </c>
      <c r="Q2954" t="s">
        <v>8315</v>
      </c>
      <c r="R2954" t="s">
        <v>8355</v>
      </c>
      <c r="S2954" s="12">
        <f t="shared" si="186"/>
        <v>42628.690266203703</v>
      </c>
      <c r="T2954" s="14">
        <v>42628</v>
      </c>
      <c r="U2954" s="12">
        <f t="shared" si="187"/>
        <v>42659.833333333336</v>
      </c>
    </row>
    <row r="2955" spans="1:21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>
        <f t="shared" si="185"/>
        <v>201.66666666666666</v>
      </c>
      <c r="Q2955" t="s">
        <v>8315</v>
      </c>
      <c r="R2955" t="s">
        <v>8355</v>
      </c>
      <c r="S2955" s="12">
        <f t="shared" si="186"/>
        <v>42255.791909722218</v>
      </c>
      <c r="T2955" s="14">
        <v>42255</v>
      </c>
      <c r="U2955" s="12">
        <f t="shared" si="187"/>
        <v>42285.458576388883</v>
      </c>
    </row>
    <row r="2956" spans="1:21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2">
        <f t="shared" si="186"/>
        <v>42790.583368055552</v>
      </c>
      <c r="T2956" s="14">
        <v>42790</v>
      </c>
      <c r="U2956" s="12">
        <f t="shared" si="187"/>
        <v>42810.208368055559</v>
      </c>
    </row>
    <row r="2957" spans="1:21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4">
        <v>42141</v>
      </c>
      <c r="U2957" s="12">
        <f t="shared" si="187"/>
        <v>42171.407974537033</v>
      </c>
    </row>
    <row r="2958" spans="1:21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4">
        <v>42464</v>
      </c>
      <c r="U2958" s="12">
        <f t="shared" si="187"/>
        <v>42494.625578703701</v>
      </c>
    </row>
    <row r="2959" spans="1:21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>
        <f t="shared" si="185"/>
        <v>93.333333333333329</v>
      </c>
      <c r="Q2959" t="s">
        <v>8315</v>
      </c>
      <c r="R2959" t="s">
        <v>8355</v>
      </c>
      <c r="S2959" s="12">
        <f t="shared" si="186"/>
        <v>42031.011249999996</v>
      </c>
      <c r="T2959" s="14">
        <v>42031</v>
      </c>
      <c r="U2959" s="12">
        <f t="shared" si="187"/>
        <v>42090.636249999996</v>
      </c>
    </row>
    <row r="2960" spans="1:21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2">
        <f t="shared" si="186"/>
        <v>42438.779131944444</v>
      </c>
      <c r="T2960" s="14">
        <v>42438</v>
      </c>
      <c r="U2960" s="12">
        <f t="shared" si="187"/>
        <v>42498.404131944444</v>
      </c>
    </row>
    <row r="2961" spans="1:21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2">
        <f t="shared" si="186"/>
        <v>42498.008391203708</v>
      </c>
      <c r="T2961" s="14">
        <v>42498</v>
      </c>
      <c r="U2961" s="12">
        <f t="shared" si="187"/>
        <v>42527.675057870372</v>
      </c>
    </row>
    <row r="2962" spans="1:21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2">
        <f t="shared" si="186"/>
        <v>41863.757210648146</v>
      </c>
      <c r="T2962" s="14">
        <v>41863</v>
      </c>
      <c r="U2962" s="12">
        <f t="shared" si="187"/>
        <v>41893.42387731481</v>
      </c>
    </row>
    <row r="2963" spans="1:21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4">
        <v>42061</v>
      </c>
      <c r="U2963" s="12">
        <f t="shared" si="187"/>
        <v>42088.833333333336</v>
      </c>
    </row>
    <row r="2964" spans="1:21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4">
        <v>42036</v>
      </c>
      <c r="U2964" s="12">
        <f t="shared" si="187"/>
        <v>42063.957638888889</v>
      </c>
    </row>
    <row r="2965" spans="1:21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>
        <f t="shared" si="185"/>
        <v>109.03061224489795</v>
      </c>
      <c r="Q2965" t="s">
        <v>8315</v>
      </c>
      <c r="R2965" t="s">
        <v>8316</v>
      </c>
      <c r="S2965" s="12">
        <f t="shared" si="186"/>
        <v>42157.470185185186</v>
      </c>
      <c r="T2965" s="14">
        <v>42157</v>
      </c>
      <c r="U2965" s="12">
        <f t="shared" si="187"/>
        <v>42187.13685185185</v>
      </c>
    </row>
    <row r="2966" spans="1:21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>
        <f t="shared" si="185"/>
        <v>25.692295918367346</v>
      </c>
      <c r="Q2966" t="s">
        <v>8315</v>
      </c>
      <c r="R2966" t="s">
        <v>8316</v>
      </c>
      <c r="S2966" s="12">
        <f t="shared" si="186"/>
        <v>41827.909942129627</v>
      </c>
      <c r="T2966" s="14">
        <v>41827</v>
      </c>
      <c r="U2966" s="12">
        <f t="shared" si="187"/>
        <v>41857.563888888886</v>
      </c>
    </row>
    <row r="2967" spans="1:21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>
        <f t="shared" si="185"/>
        <v>41.92307692307692</v>
      </c>
      <c r="Q2967" t="s">
        <v>8315</v>
      </c>
      <c r="R2967" t="s">
        <v>8316</v>
      </c>
      <c r="S2967" s="12">
        <f t="shared" si="186"/>
        <v>42162.729548611111</v>
      </c>
      <c r="T2967" s="14">
        <v>42162</v>
      </c>
      <c r="U2967" s="12">
        <f t="shared" si="187"/>
        <v>42192.396215277775</v>
      </c>
    </row>
    <row r="2968" spans="1:21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>
        <f t="shared" si="185"/>
        <v>88.7734375</v>
      </c>
      <c r="Q2968" t="s">
        <v>8315</v>
      </c>
      <c r="R2968" t="s">
        <v>8316</v>
      </c>
      <c r="S2968" s="12">
        <f t="shared" si="186"/>
        <v>42233.738564814819</v>
      </c>
      <c r="T2968" s="14">
        <v>42233</v>
      </c>
      <c r="U2968" s="12">
        <f t="shared" si="187"/>
        <v>42263.405231481483</v>
      </c>
    </row>
    <row r="2969" spans="1:21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>
        <f t="shared" si="185"/>
        <v>80.225352112676063</v>
      </c>
      <c r="Q2969" t="s">
        <v>8315</v>
      </c>
      <c r="R2969" t="s">
        <v>8316</v>
      </c>
      <c r="S2969" s="12">
        <f t="shared" si="186"/>
        <v>42042.197824074072</v>
      </c>
      <c r="T2969" s="14">
        <v>42042</v>
      </c>
      <c r="U2969" s="12">
        <f t="shared" si="187"/>
        <v>42071.822824074072</v>
      </c>
    </row>
    <row r="2970" spans="1:21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>
        <f t="shared" si="185"/>
        <v>78.936170212765958</v>
      </c>
      <c r="Q2970" t="s">
        <v>8315</v>
      </c>
      <c r="R2970" t="s">
        <v>8316</v>
      </c>
      <c r="S2970" s="12">
        <f t="shared" si="186"/>
        <v>42585.523842592593</v>
      </c>
      <c r="T2970" s="14">
        <v>42585</v>
      </c>
      <c r="U2970" s="12">
        <f t="shared" si="187"/>
        <v>42598.832638888889</v>
      </c>
    </row>
    <row r="2971" spans="1:21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>
        <f t="shared" si="185"/>
        <v>95.588235294117652</v>
      </c>
      <c r="Q2971" t="s">
        <v>8315</v>
      </c>
      <c r="R2971" t="s">
        <v>8316</v>
      </c>
      <c r="S2971" s="12">
        <f t="shared" si="186"/>
        <v>42097.786493055552</v>
      </c>
      <c r="T2971" s="14">
        <v>42097</v>
      </c>
      <c r="U2971" s="12">
        <f t="shared" si="187"/>
        <v>42127.618750000001</v>
      </c>
    </row>
    <row r="2972" spans="1:21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>
        <f t="shared" si="185"/>
        <v>69.890109890109883</v>
      </c>
      <c r="Q2972" t="s">
        <v>8315</v>
      </c>
      <c r="R2972" t="s">
        <v>8316</v>
      </c>
      <c r="S2972" s="12">
        <f t="shared" si="186"/>
        <v>41808.669571759259</v>
      </c>
      <c r="T2972" s="14">
        <v>41808</v>
      </c>
      <c r="U2972" s="12">
        <f t="shared" si="187"/>
        <v>41838.336238425924</v>
      </c>
    </row>
    <row r="2973" spans="1:21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>
        <f t="shared" si="185"/>
        <v>74.534883720930239</v>
      </c>
      <c r="Q2973" t="s">
        <v>8315</v>
      </c>
      <c r="R2973" t="s">
        <v>8316</v>
      </c>
      <c r="S2973" s="12">
        <f t="shared" si="186"/>
        <v>41852.658310185187</v>
      </c>
      <c r="T2973" s="14">
        <v>41852</v>
      </c>
      <c r="U2973" s="12">
        <f t="shared" si="187"/>
        <v>41882.324976851851</v>
      </c>
    </row>
    <row r="2974" spans="1:21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>
        <f t="shared" si="185"/>
        <v>123.94117647058823</v>
      </c>
      <c r="Q2974" t="s">
        <v>8315</v>
      </c>
      <c r="R2974" t="s">
        <v>8316</v>
      </c>
      <c r="S2974" s="12">
        <f t="shared" si="186"/>
        <v>42694.110185185185</v>
      </c>
      <c r="T2974" s="14">
        <v>42694</v>
      </c>
      <c r="U2974" s="12">
        <f t="shared" si="187"/>
        <v>42708.708333333336</v>
      </c>
    </row>
    <row r="2975" spans="1:21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>
        <f t="shared" si="185"/>
        <v>264.84848484848487</v>
      </c>
      <c r="Q2975" t="s">
        <v>8315</v>
      </c>
      <c r="R2975" t="s">
        <v>8316</v>
      </c>
      <c r="S2975" s="12">
        <f t="shared" si="186"/>
        <v>42341.818379629629</v>
      </c>
      <c r="T2975" s="14">
        <v>42341</v>
      </c>
      <c r="U2975" s="12">
        <f t="shared" si="187"/>
        <v>42369.833333333336</v>
      </c>
    </row>
    <row r="2976" spans="1:21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>
        <f t="shared" si="185"/>
        <v>58.620689655172413</v>
      </c>
      <c r="Q2976" t="s">
        <v>8315</v>
      </c>
      <c r="R2976" t="s">
        <v>8316</v>
      </c>
      <c r="S2976" s="12">
        <f t="shared" si="186"/>
        <v>41880.061006944445</v>
      </c>
      <c r="T2976" s="14">
        <v>41880</v>
      </c>
      <c r="U2976" s="12">
        <f t="shared" si="187"/>
        <v>41907.732638888883</v>
      </c>
    </row>
    <row r="2977" spans="1:21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>
        <f t="shared" si="185"/>
        <v>70.884955752212392</v>
      </c>
      <c r="Q2977" t="s">
        <v>8315</v>
      </c>
      <c r="R2977" t="s">
        <v>8316</v>
      </c>
      <c r="S2977" s="12">
        <f t="shared" si="186"/>
        <v>41941.683865740742</v>
      </c>
      <c r="T2977" s="14">
        <v>41941</v>
      </c>
      <c r="U2977" s="12">
        <f t="shared" si="187"/>
        <v>41969.791666666664</v>
      </c>
    </row>
    <row r="2978" spans="1:21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>
        <f t="shared" si="185"/>
        <v>8.5714285714285712</v>
      </c>
      <c r="Q2978" t="s">
        <v>8315</v>
      </c>
      <c r="R2978" t="s">
        <v>8316</v>
      </c>
      <c r="S2978" s="12">
        <f t="shared" si="186"/>
        <v>42425.730671296296</v>
      </c>
      <c r="T2978" s="14">
        <v>42425</v>
      </c>
      <c r="U2978" s="12">
        <f t="shared" si="187"/>
        <v>42442.166666666664</v>
      </c>
    </row>
    <row r="2979" spans="1:21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>
        <f t="shared" si="185"/>
        <v>113.56666666666666</v>
      </c>
      <c r="Q2979" t="s">
        <v>8315</v>
      </c>
      <c r="R2979" t="s">
        <v>8316</v>
      </c>
      <c r="S2979" s="12">
        <f t="shared" si="186"/>
        <v>42026.88118055556</v>
      </c>
      <c r="T2979" s="14">
        <v>42026</v>
      </c>
      <c r="U2979" s="12">
        <f t="shared" si="187"/>
        <v>42085.759722222218</v>
      </c>
    </row>
    <row r="2980" spans="1:21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>
        <f t="shared" si="185"/>
        <v>60.6875</v>
      </c>
      <c r="Q2980" t="s">
        <v>8315</v>
      </c>
      <c r="R2980" t="s">
        <v>8316</v>
      </c>
      <c r="S2980" s="12">
        <f t="shared" si="186"/>
        <v>41922.640590277777</v>
      </c>
      <c r="T2980" s="14">
        <v>41922</v>
      </c>
      <c r="U2980" s="12">
        <f t="shared" si="187"/>
        <v>41931.915972222218</v>
      </c>
    </row>
    <row r="2981" spans="1:21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>
        <f t="shared" si="185"/>
        <v>110.21739130434783</v>
      </c>
      <c r="Q2981" t="s">
        <v>8315</v>
      </c>
      <c r="R2981" t="s">
        <v>8316</v>
      </c>
      <c r="S2981" s="12">
        <f t="shared" si="186"/>
        <v>41993.824340277773</v>
      </c>
      <c r="T2981" s="14">
        <v>41993</v>
      </c>
      <c r="U2981" s="12">
        <f t="shared" si="187"/>
        <v>42009.916666666664</v>
      </c>
    </row>
    <row r="2982" spans="1:21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>
        <f t="shared" si="185"/>
        <v>136.45833333333334</v>
      </c>
      <c r="Q2982" t="s">
        <v>8315</v>
      </c>
      <c r="R2982" t="s">
        <v>8316</v>
      </c>
      <c r="S2982" s="12">
        <f t="shared" si="186"/>
        <v>42219.915856481486</v>
      </c>
      <c r="T2982" s="14">
        <v>42219</v>
      </c>
      <c r="U2982" s="12">
        <f t="shared" si="187"/>
        <v>42239.749999999993</v>
      </c>
    </row>
    <row r="2983" spans="1:21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>
        <f t="shared" si="185"/>
        <v>53.164948453608247</v>
      </c>
      <c r="Q2983" t="s">
        <v>8315</v>
      </c>
      <c r="R2983" t="s">
        <v>8355</v>
      </c>
      <c r="S2983" s="12">
        <f t="shared" si="186"/>
        <v>42225.559675925921</v>
      </c>
      <c r="T2983" s="14">
        <v>42225</v>
      </c>
      <c r="U2983" s="12">
        <f t="shared" si="187"/>
        <v>42270.226342592585</v>
      </c>
    </row>
    <row r="2984" spans="1:21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>
        <f t="shared" si="185"/>
        <v>86.491525423728817</v>
      </c>
      <c r="Q2984" t="s">
        <v>8315</v>
      </c>
      <c r="R2984" t="s">
        <v>8355</v>
      </c>
      <c r="S2984" s="12">
        <f t="shared" si="186"/>
        <v>42381.686840277776</v>
      </c>
      <c r="T2984" s="14">
        <v>42381</v>
      </c>
      <c r="U2984" s="12">
        <f t="shared" si="187"/>
        <v>42411.353506944441</v>
      </c>
    </row>
    <row r="2985" spans="1:21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>
        <f t="shared" si="185"/>
        <v>155.23827397260274</v>
      </c>
      <c r="Q2985" t="s">
        <v>8315</v>
      </c>
      <c r="R2985" t="s">
        <v>8355</v>
      </c>
      <c r="S2985" s="12">
        <f t="shared" si="186"/>
        <v>41894.632361111115</v>
      </c>
      <c r="T2985" s="14">
        <v>41894</v>
      </c>
      <c r="U2985" s="12">
        <f t="shared" si="187"/>
        <v>41954.340694444443</v>
      </c>
    </row>
    <row r="2986" spans="1:21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>
        <f t="shared" si="185"/>
        <v>115.08256880733946</v>
      </c>
      <c r="Q2986" t="s">
        <v>8315</v>
      </c>
      <c r="R2986" t="s">
        <v>8355</v>
      </c>
      <c r="S2986" s="12">
        <f t="shared" si="186"/>
        <v>42576.278715277775</v>
      </c>
      <c r="T2986" s="14">
        <v>42576</v>
      </c>
      <c r="U2986" s="12">
        <f t="shared" si="187"/>
        <v>42605.945381944439</v>
      </c>
    </row>
    <row r="2987" spans="1:21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>
        <f t="shared" si="185"/>
        <v>109.5945945945946</v>
      </c>
      <c r="Q2987" t="s">
        <v>8315</v>
      </c>
      <c r="R2987" t="s">
        <v>8355</v>
      </c>
      <c r="S2987" s="12">
        <f t="shared" si="186"/>
        <v>42654.973703703698</v>
      </c>
      <c r="T2987" s="14">
        <v>42654</v>
      </c>
      <c r="U2987" s="12">
        <f t="shared" si="187"/>
        <v>42673.833333333336</v>
      </c>
    </row>
    <row r="2988" spans="1:21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>
        <f t="shared" si="185"/>
        <v>45.214285714285715</v>
      </c>
      <c r="Q2988" t="s">
        <v>8315</v>
      </c>
      <c r="R2988" t="s">
        <v>8355</v>
      </c>
      <c r="S2988" s="12">
        <f t="shared" si="186"/>
        <v>42431.500069444446</v>
      </c>
      <c r="T2988" s="14">
        <v>42431</v>
      </c>
      <c r="U2988" s="12">
        <f t="shared" si="187"/>
        <v>42491.125069444439</v>
      </c>
    </row>
    <row r="2989" spans="1:21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>
        <f t="shared" si="185"/>
        <v>104.15169811320754</v>
      </c>
      <c r="Q2989" t="s">
        <v>8315</v>
      </c>
      <c r="R2989" t="s">
        <v>8355</v>
      </c>
      <c r="S2989" s="12">
        <f t="shared" si="186"/>
        <v>42627.307303240741</v>
      </c>
      <c r="T2989" s="14">
        <v>42627</v>
      </c>
      <c r="U2989" s="12">
        <f t="shared" si="187"/>
        <v>42655.666666666664</v>
      </c>
    </row>
    <row r="2990" spans="1:21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>
        <f t="shared" si="185"/>
        <v>35.714285714285715</v>
      </c>
      <c r="Q2990" t="s">
        <v>8315</v>
      </c>
      <c r="R2990" t="s">
        <v>8355</v>
      </c>
      <c r="S2990" s="12">
        <f t="shared" si="186"/>
        <v>42511.362048611118</v>
      </c>
      <c r="T2990" s="14">
        <v>42511</v>
      </c>
      <c r="U2990" s="12">
        <f t="shared" si="187"/>
        <v>42541.028715277782</v>
      </c>
    </row>
    <row r="2991" spans="1:2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>
        <f t="shared" si="185"/>
        <v>96.997252747252745</v>
      </c>
      <c r="Q2991" t="s">
        <v>8315</v>
      </c>
      <c r="R2991" t="s">
        <v>8355</v>
      </c>
      <c r="S2991" s="12">
        <f t="shared" si="186"/>
        <v>42337.02039351852</v>
      </c>
      <c r="T2991" s="14">
        <v>42337</v>
      </c>
      <c r="U2991" s="12">
        <f t="shared" si="187"/>
        <v>42358.874305555553</v>
      </c>
    </row>
    <row r="2992" spans="1:21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>
        <f t="shared" si="185"/>
        <v>370.37037037037038</v>
      </c>
      <c r="Q2992" t="s">
        <v>8315</v>
      </c>
      <c r="R2992" t="s">
        <v>8355</v>
      </c>
      <c r="S2992" s="12">
        <f t="shared" si="186"/>
        <v>42341.57430555555</v>
      </c>
      <c r="T2992" s="14">
        <v>42341</v>
      </c>
      <c r="U2992" s="12">
        <f t="shared" si="187"/>
        <v>42376.240972222215</v>
      </c>
    </row>
    <row r="2993" spans="1:21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>
        <f t="shared" si="185"/>
        <v>94.408602150537632</v>
      </c>
      <c r="Q2993" t="s">
        <v>8315</v>
      </c>
      <c r="R2993" t="s">
        <v>8355</v>
      </c>
      <c r="S2993" s="12">
        <f t="shared" si="186"/>
        <v>42740.837152777778</v>
      </c>
      <c r="T2993" s="14">
        <v>42740</v>
      </c>
      <c r="U2993" s="12">
        <f t="shared" si="187"/>
        <v>42762.503819444442</v>
      </c>
    </row>
    <row r="2994" spans="1:21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>
        <f t="shared" si="185"/>
        <v>48.984375</v>
      </c>
      <c r="Q2994" t="s">
        <v>8315</v>
      </c>
      <c r="R2994" t="s">
        <v>8355</v>
      </c>
      <c r="S2994" s="12">
        <f t="shared" si="186"/>
        <v>42622.767476851848</v>
      </c>
      <c r="T2994" s="14">
        <v>42622</v>
      </c>
      <c r="U2994" s="12">
        <f t="shared" si="187"/>
        <v>42652.434143518512</v>
      </c>
    </row>
    <row r="2995" spans="1:2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>
        <f t="shared" si="185"/>
        <v>45.590909090909093</v>
      </c>
      <c r="Q2995" t="s">
        <v>8315</v>
      </c>
      <c r="R2995" t="s">
        <v>8355</v>
      </c>
      <c r="S2995" s="12">
        <f t="shared" si="186"/>
        <v>42390.838738425926</v>
      </c>
      <c r="T2995" s="14">
        <v>42390</v>
      </c>
      <c r="U2995" s="12">
        <f t="shared" si="187"/>
        <v>42420.50540509259</v>
      </c>
    </row>
    <row r="2996" spans="1:21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>
        <f t="shared" si="185"/>
        <v>23.275254237288134</v>
      </c>
      <c r="Q2996" t="s">
        <v>8315</v>
      </c>
      <c r="R2996" t="s">
        <v>8355</v>
      </c>
      <c r="S2996" s="12">
        <f t="shared" si="186"/>
        <v>41885.478842592594</v>
      </c>
      <c r="T2996" s="14">
        <v>41885</v>
      </c>
      <c r="U2996" s="12">
        <f t="shared" si="187"/>
        <v>41915.145509259259</v>
      </c>
    </row>
    <row r="2997" spans="1:21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>
        <f t="shared" si="185"/>
        <v>63.2289156626506</v>
      </c>
      <c r="Q2997" t="s">
        <v>8315</v>
      </c>
      <c r="R2997" t="s">
        <v>8355</v>
      </c>
      <c r="S2997" s="12">
        <f t="shared" si="186"/>
        <v>42724.665173611109</v>
      </c>
      <c r="T2997" s="14">
        <v>42724</v>
      </c>
      <c r="U2997" s="12">
        <f t="shared" si="187"/>
        <v>42754.331840277773</v>
      </c>
    </row>
    <row r="2998" spans="1:21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>
        <f t="shared" si="185"/>
        <v>153.5204081632653</v>
      </c>
      <c r="Q2998" t="s">
        <v>8315</v>
      </c>
      <c r="R2998" t="s">
        <v>8355</v>
      </c>
      <c r="S2998" s="12">
        <f t="shared" si="186"/>
        <v>42090.912500000006</v>
      </c>
      <c r="T2998" s="14">
        <v>42090</v>
      </c>
      <c r="U2998" s="12">
        <f t="shared" si="187"/>
        <v>42150.57916666667</v>
      </c>
    </row>
    <row r="2999" spans="1:21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4">
        <v>42775</v>
      </c>
      <c r="U2999" s="12">
        <f t="shared" si="187"/>
        <v>42792.874305555553</v>
      </c>
    </row>
    <row r="3000" spans="1:21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>
        <f t="shared" si="185"/>
        <v>118.97113163972287</v>
      </c>
      <c r="Q3000" t="s">
        <v>8315</v>
      </c>
      <c r="R3000" t="s">
        <v>8355</v>
      </c>
      <c r="S3000" s="12">
        <f t="shared" si="186"/>
        <v>41778.193622685183</v>
      </c>
      <c r="T3000" s="14">
        <v>41778</v>
      </c>
      <c r="U3000" s="12">
        <f t="shared" si="187"/>
        <v>41805.850694444445</v>
      </c>
    </row>
    <row r="3001" spans="1:21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4">
        <v>42780</v>
      </c>
      <c r="U3001" s="12">
        <f t="shared" si="187"/>
        <v>42794.749999999993</v>
      </c>
    </row>
    <row r="3002" spans="1:21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4">
        <v>42752</v>
      </c>
      <c r="U3002" s="12">
        <f t="shared" si="187"/>
        <v>42766.416666666664</v>
      </c>
    </row>
    <row r="3003" spans="1:21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>
        <f t="shared" si="185"/>
        <v>131.37719999999999</v>
      </c>
      <c r="Q3003" t="s">
        <v>8315</v>
      </c>
      <c r="R3003" t="s">
        <v>8355</v>
      </c>
      <c r="S3003" s="12">
        <f t="shared" si="186"/>
        <v>42534.895625000005</v>
      </c>
      <c r="T3003" s="14">
        <v>42534</v>
      </c>
      <c r="U3003" s="12">
        <f t="shared" si="187"/>
        <v>42564.562291666669</v>
      </c>
    </row>
    <row r="3004" spans="1:21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>
        <f t="shared" si="185"/>
        <v>73.032980769230775</v>
      </c>
      <c r="Q3004" t="s">
        <v>8315</v>
      </c>
      <c r="R3004" t="s">
        <v>8355</v>
      </c>
      <c r="S3004" s="12">
        <f t="shared" si="186"/>
        <v>41239.83625</v>
      </c>
      <c r="T3004" s="14">
        <v>41239</v>
      </c>
      <c r="U3004" s="12">
        <f t="shared" si="187"/>
        <v>41269.502916666665</v>
      </c>
    </row>
    <row r="3005" spans="1:21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>
        <f t="shared" si="185"/>
        <v>178.52941176470588</v>
      </c>
      <c r="Q3005" t="s">
        <v>8315</v>
      </c>
      <c r="R3005" t="s">
        <v>8355</v>
      </c>
      <c r="S3005" s="12">
        <f t="shared" si="186"/>
        <v>42398.849259259259</v>
      </c>
      <c r="T3005" s="14">
        <v>42398</v>
      </c>
      <c r="U3005" s="12">
        <f t="shared" si="187"/>
        <v>42429.915972222218</v>
      </c>
    </row>
    <row r="3006" spans="1:21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>
        <f t="shared" si="185"/>
        <v>162.90974729241879</v>
      </c>
      <c r="Q3006" t="s">
        <v>8315</v>
      </c>
      <c r="R3006" t="s">
        <v>8355</v>
      </c>
      <c r="S3006" s="12">
        <f t="shared" si="186"/>
        <v>41928.881064814814</v>
      </c>
      <c r="T3006" s="14">
        <v>41928</v>
      </c>
      <c r="U3006" s="12">
        <f t="shared" si="187"/>
        <v>41958.589398148142</v>
      </c>
    </row>
    <row r="3007" spans="1:21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>
        <f t="shared" si="185"/>
        <v>108.24237288135593</v>
      </c>
      <c r="Q3007" t="s">
        <v>8315</v>
      </c>
      <c r="R3007" t="s">
        <v>8355</v>
      </c>
      <c r="S3007" s="12">
        <f t="shared" si="186"/>
        <v>41888.674826388888</v>
      </c>
      <c r="T3007" s="14">
        <v>41888</v>
      </c>
      <c r="U3007" s="12">
        <f t="shared" si="187"/>
        <v>41918.341493055552</v>
      </c>
    </row>
    <row r="3008" spans="1:21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>
        <f t="shared" si="185"/>
        <v>88.865979381443296</v>
      </c>
      <c r="Q3008" t="s">
        <v>8315</v>
      </c>
      <c r="R3008" t="s">
        <v>8355</v>
      </c>
      <c r="S3008" s="12">
        <f t="shared" si="186"/>
        <v>41957.756840277783</v>
      </c>
      <c r="T3008" s="14">
        <v>41957</v>
      </c>
      <c r="U3008" s="12">
        <f t="shared" si="187"/>
        <v>41987.423506944448</v>
      </c>
    </row>
    <row r="3009" spans="1:21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4">
        <v>42098</v>
      </c>
      <c r="U3009" s="12">
        <f t="shared" si="187"/>
        <v>42118.882905092592</v>
      </c>
    </row>
    <row r="3010" spans="1:21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>
        <f t="shared" si="185"/>
        <v>116.73076923076923</v>
      </c>
      <c r="Q3010" t="s">
        <v>8315</v>
      </c>
      <c r="R3010" t="s">
        <v>8355</v>
      </c>
      <c r="S3010" s="12">
        <f t="shared" si="186"/>
        <v>42360.212025462963</v>
      </c>
      <c r="T3010" s="14">
        <v>42360</v>
      </c>
      <c r="U3010" s="12">
        <f t="shared" si="187"/>
        <v>42389.878692129627</v>
      </c>
    </row>
    <row r="3011" spans="1:21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>
        <f t="shared" ref="P3011:P3074" si="189">IF(L3011,E3011/L3011,0)</f>
        <v>233.8984375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4">
        <v>41939</v>
      </c>
      <c r="U3011" s="12">
        <f t="shared" ref="U3011:U3074" si="191">(((I3011/60)/60)/24)+DATE(1970,1,1)+(-8/24)</f>
        <v>41969.278240740743</v>
      </c>
    </row>
    <row r="3012" spans="1:21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4">
        <v>41996</v>
      </c>
      <c r="U3012" s="12">
        <f t="shared" si="191"/>
        <v>42056.499062499999</v>
      </c>
    </row>
    <row r="3013" spans="1:21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4">
        <v>42334</v>
      </c>
      <c r="U3013" s="12">
        <f t="shared" si="191"/>
        <v>42361.624305555553</v>
      </c>
    </row>
    <row r="3014" spans="1:21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>
        <f t="shared" si="189"/>
        <v>85.181818181818187</v>
      </c>
      <c r="Q3014" t="s">
        <v>8315</v>
      </c>
      <c r="R3014" t="s">
        <v>8355</v>
      </c>
      <c r="S3014" s="12">
        <f t="shared" si="190"/>
        <v>42024.702893518523</v>
      </c>
      <c r="T3014" s="14">
        <v>42024</v>
      </c>
      <c r="U3014" s="12">
        <f t="shared" si="191"/>
        <v>42045.369560185187</v>
      </c>
    </row>
    <row r="3015" spans="1:21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>
        <f t="shared" si="189"/>
        <v>146.69158878504672</v>
      </c>
      <c r="Q3015" t="s">
        <v>8315</v>
      </c>
      <c r="R3015" t="s">
        <v>8355</v>
      </c>
      <c r="S3015" s="12">
        <f t="shared" si="190"/>
        <v>42146.836215277777</v>
      </c>
      <c r="T3015" s="14">
        <v>42146</v>
      </c>
      <c r="U3015" s="12">
        <f t="shared" si="191"/>
        <v>42176.502881944441</v>
      </c>
    </row>
    <row r="3016" spans="1:21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>
        <f t="shared" si="189"/>
        <v>50.764811490125673</v>
      </c>
      <c r="Q3016" t="s">
        <v>8315</v>
      </c>
      <c r="R3016" t="s">
        <v>8355</v>
      </c>
      <c r="S3016" s="12">
        <f t="shared" si="190"/>
        <v>41920.123611111114</v>
      </c>
      <c r="T3016" s="14">
        <v>41920</v>
      </c>
      <c r="U3016" s="12">
        <f t="shared" si="191"/>
        <v>41947.875</v>
      </c>
    </row>
    <row r="3017" spans="1:21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4">
        <v>41785</v>
      </c>
      <c r="U3017" s="12">
        <f t="shared" si="191"/>
        <v>41800.833333333328</v>
      </c>
    </row>
    <row r="3018" spans="1:21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>
        <f t="shared" si="189"/>
        <v>242.27777777777777</v>
      </c>
      <c r="Q3018" t="s">
        <v>8315</v>
      </c>
      <c r="R3018" t="s">
        <v>8355</v>
      </c>
      <c r="S3018" s="12">
        <f t="shared" si="190"/>
        <v>41778.548055555555</v>
      </c>
      <c r="T3018" s="14">
        <v>41778</v>
      </c>
      <c r="U3018" s="12">
        <f t="shared" si="191"/>
        <v>41838.214722222219</v>
      </c>
    </row>
    <row r="3019" spans="1:21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>
        <f t="shared" si="189"/>
        <v>146.44654088050314</v>
      </c>
      <c r="Q3019" t="s">
        <v>8315</v>
      </c>
      <c r="R3019" t="s">
        <v>8355</v>
      </c>
      <c r="S3019" s="12">
        <f t="shared" si="190"/>
        <v>41841.850034722222</v>
      </c>
      <c r="T3019" s="14">
        <v>41841</v>
      </c>
      <c r="U3019" s="12">
        <f t="shared" si="191"/>
        <v>41871.516701388886</v>
      </c>
    </row>
    <row r="3020" spans="1:21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>
        <f t="shared" si="189"/>
        <v>103.17073170731707</v>
      </c>
      <c r="Q3020" t="s">
        <v>8315</v>
      </c>
      <c r="R3020" t="s">
        <v>8355</v>
      </c>
      <c r="S3020" s="12">
        <f t="shared" si="190"/>
        <v>42163.29833333334</v>
      </c>
      <c r="T3020" s="14">
        <v>42163</v>
      </c>
      <c r="U3020" s="12">
        <f t="shared" si="191"/>
        <v>42205.583333333336</v>
      </c>
    </row>
    <row r="3021" spans="1:21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>
        <f t="shared" si="189"/>
        <v>80.464601769911511</v>
      </c>
      <c r="Q3021" t="s">
        <v>8315</v>
      </c>
      <c r="R3021" t="s">
        <v>8355</v>
      </c>
      <c r="S3021" s="12">
        <f t="shared" si="190"/>
        <v>41758.833564814813</v>
      </c>
      <c r="T3021" s="14">
        <v>41758</v>
      </c>
      <c r="U3021" s="12">
        <f t="shared" si="191"/>
        <v>41785.791666666664</v>
      </c>
    </row>
    <row r="3022" spans="1:21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>
        <f t="shared" si="189"/>
        <v>234.66666666666666</v>
      </c>
      <c r="Q3022" t="s">
        <v>8315</v>
      </c>
      <c r="R3022" t="s">
        <v>8355</v>
      </c>
      <c r="S3022" s="12">
        <f t="shared" si="190"/>
        <v>42170.846446759257</v>
      </c>
      <c r="T3022" s="14">
        <v>42170</v>
      </c>
      <c r="U3022" s="12">
        <f t="shared" si="191"/>
        <v>42230.513113425921</v>
      </c>
    </row>
    <row r="3023" spans="1:21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>
        <f t="shared" si="189"/>
        <v>50.689320388349515</v>
      </c>
      <c r="Q3023" t="s">
        <v>8315</v>
      </c>
      <c r="R3023" t="s">
        <v>8355</v>
      </c>
      <c r="S3023" s="12">
        <f t="shared" si="190"/>
        <v>42660.618854166663</v>
      </c>
      <c r="T3023" s="14">
        <v>42660</v>
      </c>
      <c r="U3023" s="12">
        <f t="shared" si="191"/>
        <v>42695.915972222218</v>
      </c>
    </row>
    <row r="3024" spans="1:21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>
        <f t="shared" si="189"/>
        <v>162.70967741935485</v>
      </c>
      <c r="Q3024" t="s">
        <v>8315</v>
      </c>
      <c r="R3024" t="s">
        <v>8355</v>
      </c>
      <c r="S3024" s="12">
        <f t="shared" si="190"/>
        <v>42564.95380787037</v>
      </c>
      <c r="T3024" s="14">
        <v>42564</v>
      </c>
      <c r="U3024" s="12">
        <f t="shared" si="191"/>
        <v>42609.620474537034</v>
      </c>
    </row>
    <row r="3025" spans="1:21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>
        <f t="shared" si="189"/>
        <v>120.16666666666667</v>
      </c>
      <c r="Q3025" t="s">
        <v>8315</v>
      </c>
      <c r="R3025" t="s">
        <v>8355</v>
      </c>
      <c r="S3025" s="12">
        <f t="shared" si="190"/>
        <v>42121.675763888896</v>
      </c>
      <c r="T3025" s="14">
        <v>42121</v>
      </c>
      <c r="U3025" s="12">
        <f t="shared" si="191"/>
        <v>42166.34243055556</v>
      </c>
    </row>
    <row r="3026" spans="1:21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>
        <f t="shared" si="189"/>
        <v>67.697802197802204</v>
      </c>
      <c r="Q3026" t="s">
        <v>8315</v>
      </c>
      <c r="R3026" t="s">
        <v>8355</v>
      </c>
      <c r="S3026" s="12">
        <f t="shared" si="190"/>
        <v>41158.993923611109</v>
      </c>
      <c r="T3026" s="14">
        <v>41158</v>
      </c>
      <c r="U3026" s="12">
        <f t="shared" si="191"/>
        <v>41188.660590277774</v>
      </c>
    </row>
    <row r="3027" spans="1:21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>
        <f t="shared" si="189"/>
        <v>52.103448275862071</v>
      </c>
      <c r="Q3027" t="s">
        <v>8315</v>
      </c>
      <c r="R3027" t="s">
        <v>8355</v>
      </c>
      <c r="S3027" s="12">
        <f t="shared" si="190"/>
        <v>41761.509409722225</v>
      </c>
      <c r="T3027" s="14">
        <v>41761</v>
      </c>
      <c r="U3027" s="12">
        <f t="shared" si="191"/>
        <v>41789.333333333328</v>
      </c>
    </row>
    <row r="3028" spans="1:21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4">
        <v>42783</v>
      </c>
      <c r="U3028" s="12">
        <f t="shared" si="191"/>
        <v>42797.126064814809</v>
      </c>
    </row>
    <row r="3029" spans="1:21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4">
        <v>42053</v>
      </c>
      <c r="U3029" s="12">
        <f t="shared" si="191"/>
        <v>42083.329293981478</v>
      </c>
    </row>
    <row r="3030" spans="1:21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>
        <f t="shared" si="189"/>
        <v>84.858585858585855</v>
      </c>
      <c r="Q3030" t="s">
        <v>8315</v>
      </c>
      <c r="R3030" t="s">
        <v>8355</v>
      </c>
      <c r="S3030" s="12">
        <f t="shared" si="190"/>
        <v>42567.264178240745</v>
      </c>
      <c r="T3030" s="14">
        <v>42567</v>
      </c>
      <c r="U3030" s="12">
        <f t="shared" si="191"/>
        <v>42596.930844907409</v>
      </c>
    </row>
    <row r="3031" spans="1:21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>
        <f t="shared" si="189"/>
        <v>94.548850574712645</v>
      </c>
      <c r="Q3031" t="s">
        <v>8315</v>
      </c>
      <c r="R3031" t="s">
        <v>8355</v>
      </c>
      <c r="S3031" s="12">
        <f t="shared" si="190"/>
        <v>41932.708877314813</v>
      </c>
      <c r="T3031" s="14">
        <v>41932</v>
      </c>
      <c r="U3031" s="12">
        <f t="shared" si="191"/>
        <v>41960.857638888883</v>
      </c>
    </row>
    <row r="3032" spans="1:21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>
        <f t="shared" si="189"/>
        <v>45.536585365853661</v>
      </c>
      <c r="Q3032" t="s">
        <v>8315</v>
      </c>
      <c r="R3032" t="s">
        <v>8355</v>
      </c>
      <c r="S3032" s="12">
        <f t="shared" si="190"/>
        <v>42233.747349537036</v>
      </c>
      <c r="T3032" s="14">
        <v>42233</v>
      </c>
      <c r="U3032" s="12">
        <f t="shared" si="191"/>
        <v>42263.4140162037</v>
      </c>
    </row>
    <row r="3033" spans="1:21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>
        <f t="shared" si="189"/>
        <v>51.724137931034484</v>
      </c>
      <c r="Q3033" t="s">
        <v>8315</v>
      </c>
      <c r="R3033" t="s">
        <v>8355</v>
      </c>
      <c r="S3033" s="12">
        <f t="shared" si="190"/>
        <v>42597.882488425923</v>
      </c>
      <c r="T3033" s="14">
        <v>42597</v>
      </c>
      <c r="U3033" s="12">
        <f t="shared" si="191"/>
        <v>42657.549155092587</v>
      </c>
    </row>
    <row r="3034" spans="1:21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4">
        <v>42228</v>
      </c>
      <c r="U3034" s="12">
        <f t="shared" si="191"/>
        <v>42257.711331018516</v>
      </c>
    </row>
    <row r="3035" spans="1:21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>
        <f t="shared" si="189"/>
        <v>191.13043478260869</v>
      </c>
      <c r="Q3035" t="s">
        <v>8315</v>
      </c>
      <c r="R3035" t="s">
        <v>8355</v>
      </c>
      <c r="S3035" s="12">
        <f t="shared" si="190"/>
        <v>42570.110243055555</v>
      </c>
      <c r="T3035" s="14">
        <v>42570</v>
      </c>
      <c r="U3035" s="12">
        <f t="shared" si="191"/>
        <v>42599.776909722219</v>
      </c>
    </row>
    <row r="3036" spans="1:21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>
        <f t="shared" si="189"/>
        <v>89.314285714285717</v>
      </c>
      <c r="Q3036" t="s">
        <v>8315</v>
      </c>
      <c r="R3036" t="s">
        <v>8355</v>
      </c>
      <c r="S3036" s="12">
        <f t="shared" si="190"/>
        <v>42644.535358796296</v>
      </c>
      <c r="T3036" s="14">
        <v>42644</v>
      </c>
      <c r="U3036" s="12">
        <f t="shared" si="191"/>
        <v>42674.832638888889</v>
      </c>
    </row>
    <row r="3037" spans="1:21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>
        <f t="shared" si="189"/>
        <v>88.588631921824103</v>
      </c>
      <c r="Q3037" t="s">
        <v>8315</v>
      </c>
      <c r="R3037" t="s">
        <v>8355</v>
      </c>
      <c r="S3037" s="12">
        <f t="shared" si="190"/>
        <v>41368.560289351852</v>
      </c>
      <c r="T3037" s="14">
        <v>41368</v>
      </c>
      <c r="U3037" s="12">
        <f t="shared" si="191"/>
        <v>41398.226956018516</v>
      </c>
    </row>
    <row r="3038" spans="1:21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>
        <f t="shared" si="189"/>
        <v>96.300911854103347</v>
      </c>
      <c r="Q3038" t="s">
        <v>8315</v>
      </c>
      <c r="R3038" t="s">
        <v>8355</v>
      </c>
      <c r="S3038" s="12">
        <f t="shared" si="190"/>
        <v>41466.785231481481</v>
      </c>
      <c r="T3038" s="14">
        <v>41466</v>
      </c>
      <c r="U3038" s="12">
        <f t="shared" si="191"/>
        <v>41502.165972222218</v>
      </c>
    </row>
    <row r="3039" spans="1:21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>
        <f t="shared" si="189"/>
        <v>33.3125</v>
      </c>
      <c r="Q3039" t="s">
        <v>8315</v>
      </c>
      <c r="R3039" t="s">
        <v>8355</v>
      </c>
      <c r="S3039" s="12">
        <f t="shared" si="190"/>
        <v>40378.893206018518</v>
      </c>
      <c r="T3039" s="14">
        <v>40378</v>
      </c>
      <c r="U3039" s="12">
        <f t="shared" si="191"/>
        <v>40452.874305555553</v>
      </c>
    </row>
    <row r="3040" spans="1:21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>
        <f t="shared" si="189"/>
        <v>37.222222222222221</v>
      </c>
      <c r="Q3040" t="s">
        <v>8315</v>
      </c>
      <c r="R3040" t="s">
        <v>8355</v>
      </c>
      <c r="S3040" s="12">
        <f t="shared" si="190"/>
        <v>42373.252280092594</v>
      </c>
      <c r="T3040" s="14">
        <v>42373</v>
      </c>
      <c r="U3040" s="12">
        <f t="shared" si="191"/>
        <v>42432.918946759259</v>
      </c>
    </row>
    <row r="3041" spans="1:21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>
        <f t="shared" si="189"/>
        <v>92.130423728813554</v>
      </c>
      <c r="Q3041" t="s">
        <v>8315</v>
      </c>
      <c r="R3041" t="s">
        <v>8355</v>
      </c>
      <c r="S3041" s="12">
        <f t="shared" si="190"/>
        <v>41610.794421296298</v>
      </c>
      <c r="T3041" s="14">
        <v>41610</v>
      </c>
      <c r="U3041" s="12">
        <f t="shared" si="191"/>
        <v>41636.999305555553</v>
      </c>
    </row>
    <row r="3042" spans="1:21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>
        <f t="shared" si="189"/>
        <v>76.785714285714292</v>
      </c>
      <c r="Q3042" t="s">
        <v>8315</v>
      </c>
      <c r="R3042" t="s">
        <v>8355</v>
      </c>
      <c r="S3042" s="12">
        <f t="shared" si="190"/>
        <v>42177.791909722218</v>
      </c>
      <c r="T3042" s="14">
        <v>42177</v>
      </c>
      <c r="U3042" s="12">
        <f t="shared" si="191"/>
        <v>42181.624999999993</v>
      </c>
    </row>
    <row r="3043" spans="1:21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>
        <f t="shared" si="189"/>
        <v>96.526315789473685</v>
      </c>
      <c r="Q3043" t="s">
        <v>8315</v>
      </c>
      <c r="R3043" t="s">
        <v>8355</v>
      </c>
      <c r="S3043" s="12">
        <f t="shared" si="190"/>
        <v>42359.868611111116</v>
      </c>
      <c r="T3043" s="14">
        <v>42359</v>
      </c>
      <c r="U3043" s="12">
        <f t="shared" si="191"/>
        <v>42389.535277777781</v>
      </c>
    </row>
    <row r="3044" spans="1:21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>
        <f t="shared" si="189"/>
        <v>51.891891891891895</v>
      </c>
      <c r="Q3044" t="s">
        <v>8315</v>
      </c>
      <c r="R3044" t="s">
        <v>8355</v>
      </c>
      <c r="S3044" s="12">
        <f t="shared" si="190"/>
        <v>42253.688043981485</v>
      </c>
      <c r="T3044" s="14">
        <v>42253</v>
      </c>
      <c r="U3044" s="12">
        <f t="shared" si="191"/>
        <v>42283.354710648149</v>
      </c>
    </row>
    <row r="3045" spans="1:21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>
        <f t="shared" si="189"/>
        <v>128.9140625</v>
      </c>
      <c r="Q3045" t="s">
        <v>8315</v>
      </c>
      <c r="R3045" t="s">
        <v>8355</v>
      </c>
      <c r="S3045" s="12">
        <f t="shared" si="190"/>
        <v>42083.070590277777</v>
      </c>
      <c r="T3045" s="14">
        <v>42083</v>
      </c>
      <c r="U3045" s="12">
        <f t="shared" si="191"/>
        <v>42109.784722222219</v>
      </c>
    </row>
    <row r="3046" spans="1:21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>
        <f t="shared" si="189"/>
        <v>84.108974358974365</v>
      </c>
      <c r="Q3046" t="s">
        <v>8315</v>
      </c>
      <c r="R3046" t="s">
        <v>8355</v>
      </c>
      <c r="S3046" s="12">
        <f t="shared" si="190"/>
        <v>42387.7268287037</v>
      </c>
      <c r="T3046" s="14">
        <v>42387</v>
      </c>
      <c r="U3046" s="12">
        <f t="shared" si="191"/>
        <v>42402.393495370365</v>
      </c>
    </row>
    <row r="3047" spans="1:21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>
        <f t="shared" si="189"/>
        <v>82.941562500000003</v>
      </c>
      <c r="Q3047" t="s">
        <v>8315</v>
      </c>
      <c r="R3047" t="s">
        <v>8355</v>
      </c>
      <c r="S3047" s="12">
        <f t="shared" si="190"/>
        <v>41843.155729166669</v>
      </c>
      <c r="T3047" s="14">
        <v>41843</v>
      </c>
      <c r="U3047" s="12">
        <f t="shared" si="191"/>
        <v>41872.822395833333</v>
      </c>
    </row>
    <row r="3048" spans="1:21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>
        <f t="shared" si="189"/>
        <v>259.94827586206895</v>
      </c>
      <c r="Q3048" t="s">
        <v>8315</v>
      </c>
      <c r="R3048" t="s">
        <v>8355</v>
      </c>
      <c r="S3048" s="12">
        <f t="shared" si="190"/>
        <v>41862.803078703706</v>
      </c>
      <c r="T3048" s="14">
        <v>41862</v>
      </c>
      <c r="U3048" s="12">
        <f t="shared" si="191"/>
        <v>41891.869444444441</v>
      </c>
    </row>
    <row r="3049" spans="1:21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4">
        <v>42443</v>
      </c>
      <c r="U3049" s="12">
        <f t="shared" si="191"/>
        <v>42487.219444444439</v>
      </c>
    </row>
    <row r="3050" spans="1:21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>
        <f t="shared" si="189"/>
        <v>177.02127659574469</v>
      </c>
      <c r="Q3050" t="s">
        <v>8315</v>
      </c>
      <c r="R3050" t="s">
        <v>8355</v>
      </c>
      <c r="S3050" s="12">
        <f t="shared" si="190"/>
        <v>41975.901180555549</v>
      </c>
      <c r="T3050" s="14">
        <v>41975</v>
      </c>
      <c r="U3050" s="12">
        <f t="shared" si="191"/>
        <v>42004.556944444441</v>
      </c>
    </row>
    <row r="3051" spans="1:21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>
        <f t="shared" si="189"/>
        <v>74.074074074074076</v>
      </c>
      <c r="Q3051" t="s">
        <v>8315</v>
      </c>
      <c r="R3051" t="s">
        <v>8355</v>
      </c>
      <c r="S3051" s="12">
        <f t="shared" si="190"/>
        <v>42139.014525462961</v>
      </c>
      <c r="T3051" s="14">
        <v>42139</v>
      </c>
      <c r="U3051" s="12">
        <f t="shared" si="191"/>
        <v>42168.681192129625</v>
      </c>
    </row>
    <row r="3052" spans="1:21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>
        <f t="shared" si="189"/>
        <v>70.666666666666671</v>
      </c>
      <c r="Q3052" t="s">
        <v>8315</v>
      </c>
      <c r="R3052" t="s">
        <v>8355</v>
      </c>
      <c r="S3052" s="12">
        <f t="shared" si="190"/>
        <v>42465.16851851852</v>
      </c>
      <c r="T3052" s="14">
        <v>42465</v>
      </c>
      <c r="U3052" s="12">
        <f t="shared" si="191"/>
        <v>42494.835185185184</v>
      </c>
    </row>
    <row r="3053" spans="1:21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>
        <f t="shared" si="189"/>
        <v>23.62857142857143</v>
      </c>
      <c r="Q3053" t="s">
        <v>8315</v>
      </c>
      <c r="R3053" t="s">
        <v>8355</v>
      </c>
      <c r="S3053" s="12">
        <f t="shared" si="190"/>
        <v>42744.416030092587</v>
      </c>
      <c r="T3053" s="14">
        <v>42744</v>
      </c>
      <c r="U3053" s="12">
        <f t="shared" si="191"/>
        <v>42774.082696759251</v>
      </c>
    </row>
    <row r="3054" spans="1:21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4">
        <v>42122</v>
      </c>
      <c r="U3054" s="12">
        <f t="shared" si="191"/>
        <v>42152.332638888889</v>
      </c>
    </row>
    <row r="3055" spans="1:21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>
        <f t="shared" si="189"/>
        <v>13.333333333333334</v>
      </c>
      <c r="Q3055" t="s">
        <v>8315</v>
      </c>
      <c r="R3055" t="s">
        <v>8355</v>
      </c>
      <c r="S3055" s="12">
        <f t="shared" si="190"/>
        <v>41862.761724537035</v>
      </c>
      <c r="T3055" s="14">
        <v>41862</v>
      </c>
      <c r="U3055" s="12">
        <f t="shared" si="191"/>
        <v>41913.832638888889</v>
      </c>
    </row>
    <row r="3056" spans="1:21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2">
        <f t="shared" si="190"/>
        <v>42027.832800925928</v>
      </c>
      <c r="T3056" s="14">
        <v>42027</v>
      </c>
      <c r="U3056" s="12">
        <f t="shared" si="191"/>
        <v>42064.711111111108</v>
      </c>
    </row>
    <row r="3057" spans="1:21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4">
        <v>41953</v>
      </c>
      <c r="U3057" s="12">
        <f t="shared" si="191"/>
        <v>42013.624884259254</v>
      </c>
    </row>
    <row r="3058" spans="1:21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2">
        <f t="shared" si="190"/>
        <v>41851.636388888888</v>
      </c>
      <c r="T3058" s="14">
        <v>41851</v>
      </c>
      <c r="U3058" s="12">
        <f t="shared" si="191"/>
        <v>41911.303055555552</v>
      </c>
    </row>
    <row r="3059" spans="1:21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2">
        <f t="shared" si="190"/>
        <v>42433.650590277779</v>
      </c>
      <c r="T3059" s="14">
        <v>42433</v>
      </c>
      <c r="U3059" s="12">
        <f t="shared" si="191"/>
        <v>42463.275590277779</v>
      </c>
    </row>
    <row r="3060" spans="1:21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4">
        <v>42460</v>
      </c>
      <c r="U3060" s="12">
        <f t="shared" si="191"/>
        <v>42510.040972222218</v>
      </c>
    </row>
    <row r="3061" spans="1:21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4">
        <v>41829</v>
      </c>
      <c r="U3061" s="12">
        <f t="shared" si="191"/>
        <v>41859.602384259255</v>
      </c>
    </row>
    <row r="3062" spans="1:21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>
        <f t="shared" si="189"/>
        <v>55.833333333333336</v>
      </c>
      <c r="Q3062" t="s">
        <v>8315</v>
      </c>
      <c r="R3062" t="s">
        <v>8355</v>
      </c>
      <c r="S3062" s="12">
        <f t="shared" si="190"/>
        <v>42245.274699074071</v>
      </c>
      <c r="T3062" s="14">
        <v>42245</v>
      </c>
      <c r="U3062" s="12">
        <f t="shared" si="191"/>
        <v>42274.941365740735</v>
      </c>
    </row>
    <row r="3063" spans="1:2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2">
        <f t="shared" si="190"/>
        <v>41834.784120370372</v>
      </c>
      <c r="T3063" s="14">
        <v>41834</v>
      </c>
      <c r="U3063" s="12">
        <f t="shared" si="191"/>
        <v>41864.450787037036</v>
      </c>
    </row>
    <row r="3064" spans="1:21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>
        <f t="shared" si="189"/>
        <v>99.761194029850742</v>
      </c>
      <c r="Q3064" t="s">
        <v>8315</v>
      </c>
      <c r="R3064" t="s">
        <v>8355</v>
      </c>
      <c r="S3064" s="12">
        <f t="shared" si="190"/>
        <v>42248.535787037035</v>
      </c>
      <c r="T3064" s="14">
        <v>42248</v>
      </c>
      <c r="U3064" s="12">
        <f t="shared" si="191"/>
        <v>42277.416666666664</v>
      </c>
    </row>
    <row r="3065" spans="1:21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>
        <f t="shared" si="189"/>
        <v>25.521739130434781</v>
      </c>
      <c r="Q3065" t="s">
        <v>8315</v>
      </c>
      <c r="R3065" t="s">
        <v>8355</v>
      </c>
      <c r="S3065" s="12">
        <f t="shared" si="190"/>
        <v>42630.922893518517</v>
      </c>
      <c r="T3065" s="14">
        <v>42630</v>
      </c>
      <c r="U3065" s="12">
        <f t="shared" si="191"/>
        <v>42665.589560185181</v>
      </c>
    </row>
    <row r="3066" spans="1:21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>
        <f t="shared" si="189"/>
        <v>117.65277777777777</v>
      </c>
      <c r="Q3066" t="s">
        <v>8315</v>
      </c>
      <c r="R3066" t="s">
        <v>8355</v>
      </c>
      <c r="S3066" s="12">
        <f t="shared" si="190"/>
        <v>42299.130162037036</v>
      </c>
      <c r="T3066" s="14">
        <v>42299</v>
      </c>
      <c r="U3066" s="12">
        <f t="shared" si="191"/>
        <v>42329.957638888889</v>
      </c>
    </row>
    <row r="3067" spans="1:21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4">
        <v>41825</v>
      </c>
      <c r="U3067" s="12">
        <f t="shared" si="191"/>
        <v>41849.721898148149</v>
      </c>
    </row>
    <row r="3068" spans="1:21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>
        <f t="shared" si="189"/>
        <v>2796.6666666666665</v>
      </c>
      <c r="Q3068" t="s">
        <v>8315</v>
      </c>
      <c r="R3068" t="s">
        <v>8355</v>
      </c>
      <c r="S3068" s="12">
        <f t="shared" si="190"/>
        <v>42531.228437500002</v>
      </c>
      <c r="T3068" s="14">
        <v>42531</v>
      </c>
      <c r="U3068" s="12">
        <f t="shared" si="191"/>
        <v>42560.895104166666</v>
      </c>
    </row>
    <row r="3069" spans="1:21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4">
        <v>42226</v>
      </c>
      <c r="U3069" s="12">
        <f t="shared" si="191"/>
        <v>42256.605081018519</v>
      </c>
    </row>
    <row r="3070" spans="1:21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4">
        <v>42263</v>
      </c>
      <c r="U3070" s="12">
        <f t="shared" si="191"/>
        <v>42293.358240740738</v>
      </c>
    </row>
    <row r="3071" spans="1:21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>
        <f t="shared" si="189"/>
        <v>20.142857142857142</v>
      </c>
      <c r="Q3071" t="s">
        <v>8315</v>
      </c>
      <c r="R3071" t="s">
        <v>8355</v>
      </c>
      <c r="S3071" s="12">
        <f t="shared" si="190"/>
        <v>41957.833726851852</v>
      </c>
      <c r="T3071" s="14">
        <v>41957</v>
      </c>
      <c r="U3071" s="12">
        <f t="shared" si="191"/>
        <v>41987.500393518516</v>
      </c>
    </row>
    <row r="3072" spans="1:21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>
        <f t="shared" si="189"/>
        <v>20.875</v>
      </c>
      <c r="Q3072" t="s">
        <v>8315</v>
      </c>
      <c r="R3072" t="s">
        <v>8355</v>
      </c>
      <c r="S3072" s="12">
        <f t="shared" si="190"/>
        <v>42690.733437499999</v>
      </c>
      <c r="T3072" s="14">
        <v>42690</v>
      </c>
      <c r="U3072" s="12">
        <f t="shared" si="191"/>
        <v>42711.400104166663</v>
      </c>
    </row>
    <row r="3073" spans="1:21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>
        <f t="shared" si="189"/>
        <v>61.307692307692307</v>
      </c>
      <c r="Q3073" t="s">
        <v>8315</v>
      </c>
      <c r="R3073" t="s">
        <v>8355</v>
      </c>
      <c r="S3073" s="12">
        <f t="shared" si="190"/>
        <v>42097.732418981483</v>
      </c>
      <c r="T3073" s="14">
        <v>42097</v>
      </c>
      <c r="U3073" s="12">
        <f t="shared" si="191"/>
        <v>42114.915972222218</v>
      </c>
    </row>
    <row r="3074" spans="1:21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4">
        <v>42658</v>
      </c>
      <c r="U3074" s="12">
        <f t="shared" si="191"/>
        <v>42672.740277777775</v>
      </c>
    </row>
    <row r="3075" spans="1:21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>
        <f t="shared" ref="P3075:P3138" si="193">IF(L3075,E3075/L3075,0)</f>
        <v>92.142857142857139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4">
        <v>42111</v>
      </c>
      <c r="U3075" s="12">
        <f t="shared" ref="U3075:U3138" si="195">(((I3075/60)/60)/24)+DATE(1970,1,1)+(-8/24)</f>
        <v>42169.47152777778</v>
      </c>
    </row>
    <row r="3076" spans="1:21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>
        <f t="shared" si="193"/>
        <v>7.333333333333333</v>
      </c>
      <c r="Q3076" t="s">
        <v>8315</v>
      </c>
      <c r="R3076" t="s">
        <v>8355</v>
      </c>
      <c r="S3076" s="12">
        <f t="shared" si="194"/>
        <v>42409.571284722217</v>
      </c>
      <c r="T3076" s="14">
        <v>42409</v>
      </c>
      <c r="U3076" s="12">
        <f t="shared" si="195"/>
        <v>42439.237951388881</v>
      </c>
    </row>
    <row r="3077" spans="1:21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4">
        <v>42551</v>
      </c>
      <c r="U3077" s="12">
        <f t="shared" si="195"/>
        <v>42600.768981481473</v>
      </c>
    </row>
    <row r="3078" spans="1:21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4">
        <v>42226</v>
      </c>
      <c r="U3078" s="12">
        <f t="shared" si="195"/>
        <v>42286.318553240737</v>
      </c>
    </row>
    <row r="3079" spans="1:21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4">
        <v>42766</v>
      </c>
      <c r="U3079" s="12">
        <f t="shared" si="195"/>
        <v>42796.62358796296</v>
      </c>
    </row>
    <row r="3080" spans="1:21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>
        <f t="shared" si="193"/>
        <v>23.666666666666668</v>
      </c>
      <c r="Q3080" t="s">
        <v>8315</v>
      </c>
      <c r="R3080" t="s">
        <v>8355</v>
      </c>
      <c r="S3080" s="12">
        <f t="shared" si="194"/>
        <v>42031.138831018514</v>
      </c>
      <c r="T3080" s="14">
        <v>42031</v>
      </c>
      <c r="U3080" s="12">
        <f t="shared" si="195"/>
        <v>42060.805497685178</v>
      </c>
    </row>
    <row r="3081" spans="1:21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>
        <f t="shared" si="193"/>
        <v>415.77777777777777</v>
      </c>
      <c r="Q3081" t="s">
        <v>8315</v>
      </c>
      <c r="R3081" t="s">
        <v>8355</v>
      </c>
      <c r="S3081" s="12">
        <f t="shared" si="194"/>
        <v>42055.713368055556</v>
      </c>
      <c r="T3081" s="14">
        <v>42055</v>
      </c>
      <c r="U3081" s="12">
        <f t="shared" si="195"/>
        <v>42085.338368055549</v>
      </c>
    </row>
    <row r="3082" spans="1:21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>
        <f t="shared" si="193"/>
        <v>53.714285714285715</v>
      </c>
      <c r="Q3082" t="s">
        <v>8315</v>
      </c>
      <c r="R3082" t="s">
        <v>8355</v>
      </c>
      <c r="S3082" s="12">
        <f t="shared" si="194"/>
        <v>41940.028287037036</v>
      </c>
      <c r="T3082" s="14">
        <v>41940</v>
      </c>
      <c r="U3082" s="12">
        <f t="shared" si="195"/>
        <v>41999.736620370364</v>
      </c>
    </row>
    <row r="3083" spans="1:21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4">
        <v>42237</v>
      </c>
      <c r="U3083" s="12">
        <f t="shared" si="195"/>
        <v>42266.848275462959</v>
      </c>
    </row>
    <row r="3084" spans="1:21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2">
        <f t="shared" si="194"/>
        <v>42293.922986111109</v>
      </c>
      <c r="T3084" s="14">
        <v>42293</v>
      </c>
      <c r="U3084" s="12">
        <f t="shared" si="195"/>
        <v>42323.631319444445</v>
      </c>
    </row>
    <row r="3085" spans="1:21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>
        <f t="shared" si="193"/>
        <v>18.666666666666668</v>
      </c>
      <c r="Q3085" t="s">
        <v>8315</v>
      </c>
      <c r="R3085" t="s">
        <v>8355</v>
      </c>
      <c r="S3085" s="12">
        <f t="shared" si="194"/>
        <v>41853.563402777778</v>
      </c>
      <c r="T3085" s="14">
        <v>41853</v>
      </c>
      <c r="U3085" s="12">
        <f t="shared" si="195"/>
        <v>41882.875</v>
      </c>
    </row>
    <row r="3086" spans="1:21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>
        <f t="shared" si="193"/>
        <v>78.333333333333329</v>
      </c>
      <c r="Q3086" t="s">
        <v>8315</v>
      </c>
      <c r="R3086" t="s">
        <v>8355</v>
      </c>
      <c r="S3086" s="12">
        <f t="shared" si="194"/>
        <v>42100.723738425921</v>
      </c>
      <c r="T3086" s="14">
        <v>42100</v>
      </c>
      <c r="U3086" s="12">
        <f t="shared" si="195"/>
        <v>42129.45</v>
      </c>
    </row>
    <row r="3087" spans="1:21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>
        <f t="shared" si="193"/>
        <v>67.777777777777771</v>
      </c>
      <c r="Q3087" t="s">
        <v>8315</v>
      </c>
      <c r="R3087" t="s">
        <v>8355</v>
      </c>
      <c r="S3087" s="12">
        <f t="shared" si="194"/>
        <v>42246.883784722217</v>
      </c>
      <c r="T3087" s="14">
        <v>42246</v>
      </c>
      <c r="U3087" s="12">
        <f t="shared" si="195"/>
        <v>42276.550451388881</v>
      </c>
    </row>
    <row r="3088" spans="1:21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>
        <f t="shared" si="193"/>
        <v>16.666666666666668</v>
      </c>
      <c r="Q3088" t="s">
        <v>8315</v>
      </c>
      <c r="R3088" t="s">
        <v>8355</v>
      </c>
      <c r="S3088" s="12">
        <f t="shared" si="194"/>
        <v>42173.67082175926</v>
      </c>
      <c r="T3088" s="14">
        <v>42173</v>
      </c>
      <c r="U3088" s="12">
        <f t="shared" si="195"/>
        <v>42233.337488425925</v>
      </c>
    </row>
    <row r="3089" spans="1:21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4">
        <v>42665</v>
      </c>
      <c r="U3089" s="12">
        <f t="shared" si="195"/>
        <v>42724.858680555553</v>
      </c>
    </row>
    <row r="3090" spans="1:21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4">
        <v>41981</v>
      </c>
      <c r="U3090" s="12">
        <f t="shared" si="195"/>
        <v>42012.236805555549</v>
      </c>
    </row>
    <row r="3091" spans="1:21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>
        <f t="shared" si="193"/>
        <v>130.0888888888889</v>
      </c>
      <c r="Q3091" t="s">
        <v>8315</v>
      </c>
      <c r="R3091" t="s">
        <v>8355</v>
      </c>
      <c r="S3091" s="12">
        <f t="shared" si="194"/>
        <v>42528.542627314819</v>
      </c>
      <c r="T3091" s="14">
        <v>42528</v>
      </c>
      <c r="U3091" s="12">
        <f t="shared" si="195"/>
        <v>42559.749305555553</v>
      </c>
    </row>
    <row r="3092" spans="1:21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>
        <f t="shared" si="193"/>
        <v>1270.2222222222222</v>
      </c>
      <c r="Q3092" t="s">
        <v>8315</v>
      </c>
      <c r="R3092" t="s">
        <v>8355</v>
      </c>
      <c r="S3092" s="12">
        <f t="shared" si="194"/>
        <v>42065.818807870368</v>
      </c>
      <c r="T3092" s="14">
        <v>42065</v>
      </c>
      <c r="U3092" s="12">
        <f t="shared" si="195"/>
        <v>42125.443807870368</v>
      </c>
    </row>
    <row r="3093" spans="1:21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>
        <f t="shared" si="193"/>
        <v>88.444444444444443</v>
      </c>
      <c r="Q3093" t="s">
        <v>8315</v>
      </c>
      <c r="R3093" t="s">
        <v>8355</v>
      </c>
      <c r="S3093" s="12">
        <f t="shared" si="194"/>
        <v>42566.948414351849</v>
      </c>
      <c r="T3093" s="14">
        <v>42566</v>
      </c>
      <c r="U3093" s="12">
        <f t="shared" si="195"/>
        <v>42596.615081018514</v>
      </c>
    </row>
    <row r="3094" spans="1:21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>
        <f t="shared" si="193"/>
        <v>56.342380952380957</v>
      </c>
      <c r="Q3094" t="s">
        <v>8315</v>
      </c>
      <c r="R3094" t="s">
        <v>8355</v>
      </c>
      <c r="S3094" s="12">
        <f t="shared" si="194"/>
        <v>42255.619351851856</v>
      </c>
      <c r="T3094" s="14">
        <v>42255</v>
      </c>
      <c r="U3094" s="12">
        <f t="shared" si="195"/>
        <v>42292.583333333336</v>
      </c>
    </row>
    <row r="3095" spans="1:21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>
        <f t="shared" si="193"/>
        <v>53.529411764705884</v>
      </c>
      <c r="Q3095" t="s">
        <v>8315</v>
      </c>
      <c r="R3095" t="s">
        <v>8355</v>
      </c>
      <c r="S3095" s="12">
        <f t="shared" si="194"/>
        <v>41760.909039351849</v>
      </c>
      <c r="T3095" s="14">
        <v>41760</v>
      </c>
      <c r="U3095" s="12">
        <f t="shared" si="195"/>
        <v>41790.832638888889</v>
      </c>
    </row>
    <row r="3096" spans="1:21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4">
        <v>42207</v>
      </c>
      <c r="U3096" s="12">
        <f t="shared" si="195"/>
        <v>42267.462453703702</v>
      </c>
    </row>
    <row r="3097" spans="1:21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4">
        <v>42523</v>
      </c>
      <c r="U3097" s="12">
        <f t="shared" si="195"/>
        <v>42582.69189814815</v>
      </c>
    </row>
    <row r="3098" spans="1:21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>
        <f t="shared" si="193"/>
        <v>56.785714285714285</v>
      </c>
      <c r="Q3098" t="s">
        <v>8315</v>
      </c>
      <c r="R3098" t="s">
        <v>8355</v>
      </c>
      <c r="S3098" s="12">
        <f t="shared" si="194"/>
        <v>42114.825532407413</v>
      </c>
      <c r="T3098" s="14">
        <v>42114</v>
      </c>
      <c r="U3098" s="12">
        <f t="shared" si="195"/>
        <v>42144.492199074077</v>
      </c>
    </row>
    <row r="3099" spans="1:21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>
        <f t="shared" si="193"/>
        <v>40.833333333333336</v>
      </c>
      <c r="Q3099" t="s">
        <v>8315</v>
      </c>
      <c r="R3099" t="s">
        <v>8355</v>
      </c>
      <c r="S3099" s="12">
        <f t="shared" si="194"/>
        <v>42629.503483796296</v>
      </c>
      <c r="T3099" s="14">
        <v>42629</v>
      </c>
      <c r="U3099" s="12">
        <f t="shared" si="195"/>
        <v>42650.249999999993</v>
      </c>
    </row>
    <row r="3100" spans="1:21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>
        <f t="shared" si="193"/>
        <v>65.111111111111114</v>
      </c>
      <c r="Q3100" t="s">
        <v>8315</v>
      </c>
      <c r="R3100" t="s">
        <v>8355</v>
      </c>
      <c r="S3100" s="12">
        <f t="shared" si="194"/>
        <v>42359.792233796295</v>
      </c>
      <c r="T3100" s="14">
        <v>42359</v>
      </c>
      <c r="U3100" s="12">
        <f t="shared" si="195"/>
        <v>42407.678472222215</v>
      </c>
    </row>
    <row r="3101" spans="1:21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4">
        <v>42382</v>
      </c>
      <c r="U3101" s="12">
        <f t="shared" si="195"/>
        <v>42411.856377314813</v>
      </c>
    </row>
    <row r="3102" spans="1:21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>
        <f t="shared" si="193"/>
        <v>140.53846153846155</v>
      </c>
      <c r="Q3102" t="s">
        <v>8315</v>
      </c>
      <c r="R3102" t="s">
        <v>8355</v>
      </c>
      <c r="S3102" s="12">
        <f t="shared" si="194"/>
        <v>41902.622395833336</v>
      </c>
      <c r="T3102" s="14">
        <v>41902</v>
      </c>
      <c r="U3102" s="12">
        <f t="shared" si="195"/>
        <v>41932.2890625</v>
      </c>
    </row>
    <row r="3103" spans="1:21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4">
        <v>42171</v>
      </c>
      <c r="U3103" s="12">
        <f t="shared" si="195"/>
        <v>42200.99722222222</v>
      </c>
    </row>
    <row r="3104" spans="1:21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>
        <f t="shared" si="193"/>
        <v>69.533333333333331</v>
      </c>
      <c r="Q3104" t="s">
        <v>8315</v>
      </c>
      <c r="R3104" t="s">
        <v>8355</v>
      </c>
      <c r="S3104" s="12">
        <f t="shared" si="194"/>
        <v>42555.340486111112</v>
      </c>
      <c r="T3104" s="14">
        <v>42555</v>
      </c>
      <c r="U3104" s="12">
        <f t="shared" si="195"/>
        <v>42605.007152777776</v>
      </c>
    </row>
    <row r="3105" spans="1:21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4">
        <v>42107</v>
      </c>
      <c r="U3105" s="12">
        <f t="shared" si="195"/>
        <v>42166.82298611111</v>
      </c>
    </row>
    <row r="3106" spans="1:21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4">
        <v>42006</v>
      </c>
      <c r="U3106" s="12">
        <f t="shared" si="195"/>
        <v>42037.749999999993</v>
      </c>
    </row>
    <row r="3107" spans="1:21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>
        <f t="shared" si="193"/>
        <v>79.870967741935488</v>
      </c>
      <c r="Q3107" t="s">
        <v>8315</v>
      </c>
      <c r="R3107" t="s">
        <v>8355</v>
      </c>
      <c r="S3107" s="12">
        <f t="shared" si="194"/>
        <v>41876.718935185185</v>
      </c>
      <c r="T3107" s="14">
        <v>41876</v>
      </c>
      <c r="U3107" s="12">
        <f t="shared" si="195"/>
        <v>41930.875</v>
      </c>
    </row>
    <row r="3108" spans="1:21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4">
        <v>42241</v>
      </c>
      <c r="U3108" s="12">
        <f t="shared" si="195"/>
        <v>42263.583333333336</v>
      </c>
    </row>
    <row r="3109" spans="1:21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>
        <f t="shared" si="193"/>
        <v>272.58620689655174</v>
      </c>
      <c r="Q3109" t="s">
        <v>8315</v>
      </c>
      <c r="R3109" t="s">
        <v>8355</v>
      </c>
      <c r="S3109" s="12">
        <f t="shared" si="194"/>
        <v>42128.814247685179</v>
      </c>
      <c r="T3109" s="14">
        <v>42128</v>
      </c>
      <c r="U3109" s="12">
        <f t="shared" si="195"/>
        <v>42135.480914351843</v>
      </c>
    </row>
    <row r="3110" spans="1:2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4">
        <v>42062</v>
      </c>
      <c r="U3110" s="12">
        <f t="shared" si="195"/>
        <v>42122.305486111109</v>
      </c>
    </row>
    <row r="3111" spans="1:21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>
        <f t="shared" si="193"/>
        <v>58.184210526315788</v>
      </c>
      <c r="Q3111" t="s">
        <v>8315</v>
      </c>
      <c r="R3111" t="s">
        <v>8355</v>
      </c>
      <c r="S3111" s="12">
        <f t="shared" si="194"/>
        <v>41844.125115740739</v>
      </c>
      <c r="T3111" s="14">
        <v>41844</v>
      </c>
      <c r="U3111" s="12">
        <f t="shared" si="195"/>
        <v>41878.791782407403</v>
      </c>
    </row>
    <row r="3112" spans="1:21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4">
        <v>42745</v>
      </c>
      <c r="U3112" s="12">
        <f t="shared" si="195"/>
        <v>42784.698136574072</v>
      </c>
    </row>
    <row r="3113" spans="1:21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>
        <f t="shared" si="193"/>
        <v>70.10526315789474</v>
      </c>
      <c r="Q3113" t="s">
        <v>8315</v>
      </c>
      <c r="R3113" t="s">
        <v>8355</v>
      </c>
      <c r="S3113" s="12">
        <f t="shared" si="194"/>
        <v>41885.595138888886</v>
      </c>
      <c r="T3113" s="14">
        <v>41885</v>
      </c>
      <c r="U3113" s="12">
        <f t="shared" si="195"/>
        <v>41916.26180555555</v>
      </c>
    </row>
    <row r="3114" spans="1:21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>
        <f t="shared" si="193"/>
        <v>57.888888888888886</v>
      </c>
      <c r="Q3114" t="s">
        <v>8315</v>
      </c>
      <c r="R3114" t="s">
        <v>8355</v>
      </c>
      <c r="S3114" s="12">
        <f t="shared" si="194"/>
        <v>42615.121921296297</v>
      </c>
      <c r="T3114" s="14">
        <v>42615</v>
      </c>
      <c r="U3114" s="12">
        <f t="shared" si="195"/>
        <v>42674.788587962961</v>
      </c>
    </row>
    <row r="3115" spans="1:21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>
        <f t="shared" si="193"/>
        <v>125.27027027027027</v>
      </c>
      <c r="Q3115" t="s">
        <v>8315</v>
      </c>
      <c r="R3115" t="s">
        <v>8355</v>
      </c>
      <c r="S3115" s="12">
        <f t="shared" si="194"/>
        <v>42081.731273148151</v>
      </c>
      <c r="T3115" s="14">
        <v>42081</v>
      </c>
      <c r="U3115" s="12">
        <f t="shared" si="195"/>
        <v>42111.397939814815</v>
      </c>
    </row>
    <row r="3116" spans="1:21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2">
        <f t="shared" si="194"/>
        <v>41843.632523148146</v>
      </c>
      <c r="T3116" s="14">
        <v>41843</v>
      </c>
      <c r="U3116" s="12">
        <f t="shared" si="195"/>
        <v>41903.29918981481</v>
      </c>
    </row>
    <row r="3117" spans="1:21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4">
        <v>42496</v>
      </c>
      <c r="U3117" s="12">
        <f t="shared" si="195"/>
        <v>42526.113738425927</v>
      </c>
    </row>
    <row r="3118" spans="1:21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4">
        <v>42081</v>
      </c>
      <c r="U3118" s="12">
        <f t="shared" si="195"/>
        <v>42095.18200231481</v>
      </c>
    </row>
    <row r="3119" spans="1:21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4">
        <v>42509</v>
      </c>
      <c r="U3119" s="12">
        <f t="shared" si="195"/>
        <v>42517.216666666667</v>
      </c>
    </row>
    <row r="3120" spans="1:21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4">
        <v>42534</v>
      </c>
      <c r="U3120" s="12">
        <f t="shared" si="195"/>
        <v>42553.316238425927</v>
      </c>
    </row>
    <row r="3121" spans="1:21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4">
        <v>42060</v>
      </c>
      <c r="U3121" s="12">
        <f t="shared" si="195"/>
        <v>42089.670509259253</v>
      </c>
    </row>
    <row r="3122" spans="1:21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4">
        <v>42435</v>
      </c>
      <c r="U3122" s="12">
        <f t="shared" si="195"/>
        <v>42495.567083333335</v>
      </c>
    </row>
    <row r="3123" spans="1:21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4">
        <v>41848</v>
      </c>
      <c r="U3123" s="12">
        <f t="shared" si="195"/>
        <v>41908.346469907403</v>
      </c>
    </row>
    <row r="3124" spans="1:2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4">
        <v>42678</v>
      </c>
      <c r="U3124" s="12">
        <f t="shared" si="195"/>
        <v>42683.640416666669</v>
      </c>
    </row>
    <row r="3125" spans="1:21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>
        <f t="shared" si="193"/>
        <v>244.80459770114942</v>
      </c>
      <c r="Q3125" t="s">
        <v>8315</v>
      </c>
      <c r="R3125" t="s">
        <v>8355</v>
      </c>
      <c r="S3125" s="12">
        <f t="shared" si="194"/>
        <v>42530.993032407408</v>
      </c>
      <c r="T3125" s="14">
        <v>42530</v>
      </c>
      <c r="U3125" s="12">
        <f t="shared" si="195"/>
        <v>42560.659699074073</v>
      </c>
    </row>
    <row r="3126" spans="1:21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4">
        <v>41977</v>
      </c>
      <c r="U3126" s="12">
        <f t="shared" si="195"/>
        <v>42037.446770833332</v>
      </c>
    </row>
    <row r="3127" spans="1:2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2">
        <f t="shared" si="194"/>
        <v>42346.20685185185</v>
      </c>
      <c r="T3127" s="14">
        <v>42346</v>
      </c>
      <c r="U3127" s="12">
        <f t="shared" si="195"/>
        <v>42375.873518518514</v>
      </c>
    </row>
    <row r="3128" spans="1:21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>
        <f t="shared" si="193"/>
        <v>61.176470588235297</v>
      </c>
      <c r="Q3128" t="s">
        <v>8315</v>
      </c>
      <c r="R3128" t="s">
        <v>8355</v>
      </c>
      <c r="S3128" s="12">
        <f t="shared" si="194"/>
        <v>42427.01807870371</v>
      </c>
      <c r="T3128" s="14">
        <v>42427</v>
      </c>
      <c r="U3128" s="12">
        <f t="shared" si="195"/>
        <v>42456.643078703702</v>
      </c>
    </row>
    <row r="3129" spans="1:21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2">
        <f t="shared" si="194"/>
        <v>42034.856817129628</v>
      </c>
      <c r="T3129" s="14">
        <v>42034</v>
      </c>
      <c r="U3129" s="12">
        <f t="shared" si="195"/>
        <v>42064.523483796293</v>
      </c>
    </row>
    <row r="3130" spans="1:21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>
        <f t="shared" si="193"/>
        <v>139.23931623931625</v>
      </c>
      <c r="Q3130" t="s">
        <v>8315</v>
      </c>
      <c r="R3130" t="s">
        <v>8316</v>
      </c>
      <c r="S3130" s="12">
        <f t="shared" si="194"/>
        <v>42780.825706018513</v>
      </c>
      <c r="T3130" s="14">
        <v>42780</v>
      </c>
      <c r="U3130" s="12">
        <f t="shared" si="195"/>
        <v>42810.450706018521</v>
      </c>
    </row>
    <row r="3131" spans="1:21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4">
        <v>42803</v>
      </c>
      <c r="U3131" s="12">
        <f t="shared" si="195"/>
        <v>42843.467812499999</v>
      </c>
    </row>
    <row r="3132" spans="1:21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4">
        <v>42808</v>
      </c>
      <c r="U3132" s="12">
        <f t="shared" si="195"/>
        <v>42838.874305555553</v>
      </c>
    </row>
    <row r="3133" spans="1:21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4">
        <v>42803</v>
      </c>
      <c r="U3133" s="12">
        <f t="shared" si="195"/>
        <v>42833.204224537032</v>
      </c>
    </row>
    <row r="3134" spans="1:21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4">
        <v>42786</v>
      </c>
      <c r="U3134" s="12">
        <f t="shared" si="195"/>
        <v>42845.975231481476</v>
      </c>
    </row>
    <row r="3135" spans="1:21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4">
        <v>42788</v>
      </c>
      <c r="U3135" s="12">
        <f t="shared" si="195"/>
        <v>42818.190208333333</v>
      </c>
    </row>
    <row r="3136" spans="1:21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4">
        <v>42800</v>
      </c>
      <c r="U3136" s="12">
        <f t="shared" si="195"/>
        <v>42821.345127314817</v>
      </c>
    </row>
    <row r="3137" spans="1:21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>
        <f t="shared" si="193"/>
        <v>23.142857142857142</v>
      </c>
      <c r="Q3137" t="s">
        <v>8315</v>
      </c>
      <c r="R3137" t="s">
        <v>8316</v>
      </c>
      <c r="S3137" s="12">
        <f t="shared" si="194"/>
        <v>42807.151863425926</v>
      </c>
      <c r="T3137" s="14">
        <v>42807</v>
      </c>
      <c r="U3137" s="12">
        <f t="shared" si="195"/>
        <v>42828.818530092591</v>
      </c>
    </row>
    <row r="3138" spans="1:21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>
        <f t="shared" si="193"/>
        <v>29.045454545454547</v>
      </c>
      <c r="Q3138" t="s">
        <v>8315</v>
      </c>
      <c r="R3138" t="s">
        <v>8316</v>
      </c>
      <c r="S3138" s="12">
        <f t="shared" si="194"/>
        <v>42789.462430555555</v>
      </c>
      <c r="T3138" s="14">
        <v>42789</v>
      </c>
      <c r="U3138" s="12">
        <f t="shared" si="195"/>
        <v>42825.624305555553</v>
      </c>
    </row>
    <row r="3139" spans="1:21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>
        <f t="shared" ref="P3139:P3202" si="197">IF(L3139,E3139/L3139,0)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4">
        <v>42807</v>
      </c>
      <c r="U3139" s="12">
        <f t="shared" ref="U3139:U3202" si="199">(((I3139/60)/60)/24)+DATE(1970,1,1)+(-8/24)</f>
        <v>42858.466666666667</v>
      </c>
    </row>
    <row r="3140" spans="1:21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2">
        <f t="shared" si="198"/>
        <v>42809.645914351851</v>
      </c>
      <c r="T3140" s="14">
        <v>42809</v>
      </c>
      <c r="U3140" s="12">
        <f t="shared" si="199"/>
        <v>42828.312581018516</v>
      </c>
    </row>
    <row r="3141" spans="1:21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4">
        <v>42785</v>
      </c>
      <c r="U3141" s="12">
        <f t="shared" si="199"/>
        <v>42818.856249999997</v>
      </c>
    </row>
    <row r="3142" spans="1:21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4">
        <v>42802</v>
      </c>
      <c r="U3142" s="12">
        <f t="shared" si="199"/>
        <v>42832.343784722216</v>
      </c>
    </row>
    <row r="3143" spans="1:21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4">
        <v>42800</v>
      </c>
      <c r="U3143" s="12">
        <f t="shared" si="199"/>
        <v>42841.499999999993</v>
      </c>
    </row>
    <row r="3144" spans="1:21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4">
        <v>42783</v>
      </c>
      <c r="U3144" s="12">
        <f t="shared" si="199"/>
        <v>42813.138182870367</v>
      </c>
    </row>
    <row r="3145" spans="1:21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2">
        <f t="shared" si="198"/>
        <v>42808.358287037037</v>
      </c>
      <c r="T3145" s="14">
        <v>42808</v>
      </c>
      <c r="U3145" s="12">
        <f t="shared" si="199"/>
        <v>42834.024953703702</v>
      </c>
    </row>
    <row r="3146" spans="1:21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>
        <f t="shared" si="197"/>
        <v>251.33333333333334</v>
      </c>
      <c r="Q3146" t="s">
        <v>8315</v>
      </c>
      <c r="R3146" t="s">
        <v>8316</v>
      </c>
      <c r="S3146" s="12">
        <f t="shared" si="198"/>
        <v>42796.538275462968</v>
      </c>
      <c r="T3146" s="14">
        <v>42796</v>
      </c>
      <c r="U3146" s="12">
        <f t="shared" si="199"/>
        <v>42812.916666666664</v>
      </c>
    </row>
    <row r="3147" spans="1:21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2">
        <f t="shared" si="198"/>
        <v>42762.040902777779</v>
      </c>
      <c r="T3147" s="14">
        <v>42762</v>
      </c>
      <c r="U3147" s="12">
        <f t="shared" si="199"/>
        <v>42821.665902777771</v>
      </c>
    </row>
    <row r="3148" spans="1:21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4">
        <v>42796</v>
      </c>
      <c r="U3148" s="12">
        <f t="shared" si="199"/>
        <v>42841.307476851849</v>
      </c>
    </row>
    <row r="3149" spans="1:21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>
        <f t="shared" si="197"/>
        <v>110.35211267605634</v>
      </c>
      <c r="Q3149" t="s">
        <v>8315</v>
      </c>
      <c r="R3149" t="s">
        <v>8316</v>
      </c>
      <c r="S3149" s="12">
        <f t="shared" si="198"/>
        <v>41909.969386574077</v>
      </c>
      <c r="T3149" s="14">
        <v>41909</v>
      </c>
      <c r="U3149" s="12">
        <f t="shared" si="199"/>
        <v>41949.677719907406</v>
      </c>
    </row>
    <row r="3150" spans="1:21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>
        <f t="shared" si="197"/>
        <v>41.421052631578945</v>
      </c>
      <c r="Q3150" t="s">
        <v>8315</v>
      </c>
      <c r="R3150" t="s">
        <v>8316</v>
      </c>
      <c r="S3150" s="12">
        <f t="shared" si="198"/>
        <v>41891.665324074071</v>
      </c>
      <c r="T3150" s="14">
        <v>41891</v>
      </c>
      <c r="U3150" s="12">
        <f t="shared" si="199"/>
        <v>41912.833333333328</v>
      </c>
    </row>
    <row r="3151" spans="1:21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4">
        <v>41226</v>
      </c>
      <c r="U3151" s="12">
        <f t="shared" si="199"/>
        <v>41249.75</v>
      </c>
    </row>
    <row r="3152" spans="1:21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>
        <f t="shared" si="197"/>
        <v>33.990384615384613</v>
      </c>
      <c r="Q3152" t="s">
        <v>8315</v>
      </c>
      <c r="R3152" t="s">
        <v>8316</v>
      </c>
      <c r="S3152" s="12">
        <f t="shared" si="198"/>
        <v>40478.263923611114</v>
      </c>
      <c r="T3152" s="14">
        <v>40478</v>
      </c>
      <c r="U3152" s="12">
        <f t="shared" si="199"/>
        <v>40567.833333333328</v>
      </c>
    </row>
    <row r="3153" spans="1:21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>
        <f t="shared" si="197"/>
        <v>103.35294117647059</v>
      </c>
      <c r="Q3153" t="s">
        <v>8315</v>
      </c>
      <c r="R3153" t="s">
        <v>8316</v>
      </c>
      <c r="S3153" s="12">
        <f t="shared" si="198"/>
        <v>41862.83997685185</v>
      </c>
      <c r="T3153" s="14">
        <v>41862</v>
      </c>
      <c r="U3153" s="12">
        <f t="shared" si="199"/>
        <v>41892.506643518514</v>
      </c>
    </row>
    <row r="3154" spans="1:21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>
        <f t="shared" si="197"/>
        <v>34.791044776119406</v>
      </c>
      <c r="Q3154" t="s">
        <v>8315</v>
      </c>
      <c r="R3154" t="s">
        <v>8316</v>
      </c>
      <c r="S3154" s="12">
        <f t="shared" si="198"/>
        <v>41550.867673611108</v>
      </c>
      <c r="T3154" s="14">
        <v>41550</v>
      </c>
      <c r="U3154" s="12">
        <f t="shared" si="199"/>
        <v>41580.534340277773</v>
      </c>
    </row>
    <row r="3155" spans="1:21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>
        <f t="shared" si="197"/>
        <v>41.773858921161825</v>
      </c>
      <c r="Q3155" t="s">
        <v>8315</v>
      </c>
      <c r="R3155" t="s">
        <v>8316</v>
      </c>
      <c r="S3155" s="12">
        <f t="shared" si="198"/>
        <v>40633.154363425929</v>
      </c>
      <c r="T3155" s="14">
        <v>40633</v>
      </c>
      <c r="U3155" s="12">
        <f t="shared" si="199"/>
        <v>40663.874305555553</v>
      </c>
    </row>
    <row r="3156" spans="1:21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>
        <f t="shared" si="197"/>
        <v>64.268292682926827</v>
      </c>
      <c r="Q3156" t="s">
        <v>8315</v>
      </c>
      <c r="R3156" t="s">
        <v>8316</v>
      </c>
      <c r="S3156" s="12">
        <f t="shared" si="198"/>
        <v>40970.875671296293</v>
      </c>
      <c r="T3156" s="14">
        <v>40970</v>
      </c>
      <c r="U3156" s="12">
        <f t="shared" si="199"/>
        <v>41000.500671296293</v>
      </c>
    </row>
    <row r="3157" spans="1:21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>
        <f t="shared" si="197"/>
        <v>31.209370860927152</v>
      </c>
      <c r="Q3157" t="s">
        <v>8315</v>
      </c>
      <c r="R3157" t="s">
        <v>8316</v>
      </c>
      <c r="S3157" s="12">
        <f t="shared" si="198"/>
        <v>41233.499131944445</v>
      </c>
      <c r="T3157" s="14">
        <v>41233</v>
      </c>
      <c r="U3157" s="12">
        <f t="shared" si="199"/>
        <v>41263.165798611109</v>
      </c>
    </row>
    <row r="3158" spans="1:21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>
        <f t="shared" si="197"/>
        <v>62.921348314606739</v>
      </c>
      <c r="Q3158" t="s">
        <v>8315</v>
      </c>
      <c r="R3158" t="s">
        <v>8316</v>
      </c>
      <c r="S3158" s="12">
        <f t="shared" si="198"/>
        <v>41026.953055555554</v>
      </c>
      <c r="T3158" s="14">
        <v>41026</v>
      </c>
      <c r="U3158" s="12">
        <f t="shared" si="199"/>
        <v>41061.619722222218</v>
      </c>
    </row>
    <row r="3159" spans="1:21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>
        <f t="shared" si="197"/>
        <v>98.536585365853654</v>
      </c>
      <c r="Q3159" t="s">
        <v>8315</v>
      </c>
      <c r="R3159" t="s">
        <v>8316</v>
      </c>
      <c r="S3159" s="12">
        <f t="shared" si="198"/>
        <v>41829.788252314815</v>
      </c>
      <c r="T3159" s="14">
        <v>41829</v>
      </c>
      <c r="U3159" s="12">
        <f t="shared" si="199"/>
        <v>41838.875</v>
      </c>
    </row>
    <row r="3160" spans="1:21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>
        <f t="shared" si="197"/>
        <v>82.608695652173907</v>
      </c>
      <c r="Q3160" t="s">
        <v>8315</v>
      </c>
      <c r="R3160" t="s">
        <v>8316</v>
      </c>
      <c r="S3160" s="12">
        <f t="shared" si="198"/>
        <v>41447.839722222219</v>
      </c>
      <c r="T3160" s="14">
        <v>41447</v>
      </c>
      <c r="U3160" s="12">
        <f t="shared" si="199"/>
        <v>41477.506388888884</v>
      </c>
    </row>
    <row r="3161" spans="1:21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>
        <f t="shared" si="197"/>
        <v>38.504230769230773</v>
      </c>
      <c r="Q3161" t="s">
        <v>8315</v>
      </c>
      <c r="R3161" t="s">
        <v>8316</v>
      </c>
      <c r="S3161" s="12">
        <f t="shared" si="198"/>
        <v>40884.066678240742</v>
      </c>
      <c r="T3161" s="14">
        <v>40884</v>
      </c>
      <c r="U3161" s="12">
        <f t="shared" si="199"/>
        <v>40926.625</v>
      </c>
    </row>
    <row r="3162" spans="1:21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>
        <f t="shared" si="197"/>
        <v>80.15789473684211</v>
      </c>
      <c r="Q3162" t="s">
        <v>8315</v>
      </c>
      <c r="R3162" t="s">
        <v>8316</v>
      </c>
      <c r="S3162" s="12">
        <f t="shared" si="198"/>
        <v>41841.26489583333</v>
      </c>
      <c r="T3162" s="14">
        <v>41841</v>
      </c>
      <c r="U3162" s="12">
        <f t="shared" si="199"/>
        <v>41863.874305555553</v>
      </c>
    </row>
    <row r="3163" spans="1:21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>
        <f t="shared" si="197"/>
        <v>28.405405405405407</v>
      </c>
      <c r="Q3163" t="s">
        <v>8315</v>
      </c>
      <c r="R3163" t="s">
        <v>8316</v>
      </c>
      <c r="S3163" s="12">
        <f t="shared" si="198"/>
        <v>41897.536134259259</v>
      </c>
      <c r="T3163" s="14">
        <v>41897</v>
      </c>
      <c r="U3163" s="12">
        <f t="shared" si="199"/>
        <v>41927.202800925923</v>
      </c>
    </row>
    <row r="3164" spans="1:21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>
        <f t="shared" si="197"/>
        <v>80.730158730158735</v>
      </c>
      <c r="Q3164" t="s">
        <v>8315</v>
      </c>
      <c r="R3164" t="s">
        <v>8316</v>
      </c>
      <c r="S3164" s="12">
        <f t="shared" si="198"/>
        <v>41799.685902777775</v>
      </c>
      <c r="T3164" s="14">
        <v>41799</v>
      </c>
      <c r="U3164" s="12">
        <f t="shared" si="199"/>
        <v>41826.75</v>
      </c>
    </row>
    <row r="3165" spans="1:21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>
        <f t="shared" si="197"/>
        <v>200.69444444444446</v>
      </c>
      <c r="Q3165" t="s">
        <v>8315</v>
      </c>
      <c r="R3165" t="s">
        <v>8316</v>
      </c>
      <c r="S3165" s="12">
        <f t="shared" si="198"/>
        <v>41775.753761574073</v>
      </c>
      <c r="T3165" s="14">
        <v>41775</v>
      </c>
      <c r="U3165" s="12">
        <f t="shared" si="199"/>
        <v>41805.420428240737</v>
      </c>
    </row>
    <row r="3166" spans="1:21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>
        <f t="shared" si="197"/>
        <v>37.591549295774648</v>
      </c>
      <c r="Q3166" t="s">
        <v>8315</v>
      </c>
      <c r="R3166" t="s">
        <v>8316</v>
      </c>
      <c r="S3166" s="12">
        <f t="shared" si="198"/>
        <v>41766.80572916667</v>
      </c>
      <c r="T3166" s="14">
        <v>41766</v>
      </c>
      <c r="U3166" s="12">
        <f t="shared" si="199"/>
        <v>41799.472395833334</v>
      </c>
    </row>
    <row r="3167" spans="1:21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>
        <f t="shared" si="197"/>
        <v>58.095238095238095</v>
      </c>
      <c r="Q3167" t="s">
        <v>8315</v>
      </c>
      <c r="R3167" t="s">
        <v>8316</v>
      </c>
      <c r="S3167" s="12">
        <f t="shared" si="198"/>
        <v>40644.159259259257</v>
      </c>
      <c r="T3167" s="14">
        <v>40644</v>
      </c>
      <c r="U3167" s="12">
        <f t="shared" si="199"/>
        <v>40665.832638888889</v>
      </c>
    </row>
    <row r="3168" spans="1:21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>
        <f t="shared" si="197"/>
        <v>60.300892473118282</v>
      </c>
      <c r="Q3168" t="s">
        <v>8315</v>
      </c>
      <c r="R3168" t="s">
        <v>8316</v>
      </c>
      <c r="S3168" s="12">
        <f t="shared" si="198"/>
        <v>41940.69158564815</v>
      </c>
      <c r="T3168" s="14">
        <v>41940</v>
      </c>
      <c r="U3168" s="12">
        <f t="shared" si="199"/>
        <v>41968.999305555553</v>
      </c>
    </row>
    <row r="3169" spans="1:21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>
        <f t="shared" si="197"/>
        <v>63.363636363636367</v>
      </c>
      <c r="Q3169" t="s">
        <v>8315</v>
      </c>
      <c r="R3169" t="s">
        <v>8316</v>
      </c>
      <c r="S3169" s="12">
        <f t="shared" si="198"/>
        <v>41839.175706018519</v>
      </c>
      <c r="T3169" s="14">
        <v>41839</v>
      </c>
      <c r="U3169" s="12">
        <f t="shared" si="199"/>
        <v>41852.842372685183</v>
      </c>
    </row>
    <row r="3170" spans="1:21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>
        <f t="shared" si="197"/>
        <v>50.901639344262293</v>
      </c>
      <c r="Q3170" t="s">
        <v>8315</v>
      </c>
      <c r="R3170" t="s">
        <v>8316</v>
      </c>
      <c r="S3170" s="12">
        <f t="shared" si="198"/>
        <v>41772.105937500004</v>
      </c>
      <c r="T3170" s="14">
        <v>41772</v>
      </c>
      <c r="U3170" s="12">
        <f t="shared" si="199"/>
        <v>41803.583333333328</v>
      </c>
    </row>
    <row r="3171" spans="1:21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4">
        <v>41591</v>
      </c>
      <c r="U3171" s="12">
        <f t="shared" si="199"/>
        <v>41620.874305555553</v>
      </c>
    </row>
    <row r="3172" spans="1:21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>
        <f t="shared" si="197"/>
        <v>31.619718309859156</v>
      </c>
      <c r="Q3172" t="s">
        <v>8315</v>
      </c>
      <c r="R3172" t="s">
        <v>8316</v>
      </c>
      <c r="S3172" s="12">
        <f t="shared" si="198"/>
        <v>41789.080370370371</v>
      </c>
      <c r="T3172" s="14">
        <v>41789</v>
      </c>
      <c r="U3172" s="12">
        <f t="shared" si="199"/>
        <v>41821.833333333328</v>
      </c>
    </row>
    <row r="3173" spans="1:21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>
        <f t="shared" si="197"/>
        <v>65.102564102564102</v>
      </c>
      <c r="Q3173" t="s">
        <v>8315</v>
      </c>
      <c r="R3173" t="s">
        <v>8316</v>
      </c>
      <c r="S3173" s="12">
        <f t="shared" si="198"/>
        <v>42466.608310185184</v>
      </c>
      <c r="T3173" s="14">
        <v>42466</v>
      </c>
      <c r="U3173" s="12">
        <f t="shared" si="199"/>
        <v>42496.274976851848</v>
      </c>
    </row>
    <row r="3174" spans="1:21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>
        <f t="shared" si="197"/>
        <v>79.310344827586206</v>
      </c>
      <c r="Q3174" t="s">
        <v>8315</v>
      </c>
      <c r="R3174" t="s">
        <v>8316</v>
      </c>
      <c r="S3174" s="12">
        <f t="shared" si="198"/>
        <v>40923.729953703703</v>
      </c>
      <c r="T3174" s="14">
        <v>40923</v>
      </c>
      <c r="U3174" s="12">
        <f t="shared" si="199"/>
        <v>40953.396620370368</v>
      </c>
    </row>
    <row r="3175" spans="1:21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>
        <f t="shared" si="197"/>
        <v>139.18918918918919</v>
      </c>
      <c r="Q3175" t="s">
        <v>8315</v>
      </c>
      <c r="R3175" t="s">
        <v>8316</v>
      </c>
      <c r="S3175" s="12">
        <f t="shared" si="198"/>
        <v>41878.878379629627</v>
      </c>
      <c r="T3175" s="14">
        <v>41878</v>
      </c>
      <c r="U3175" s="12">
        <f t="shared" si="199"/>
        <v>41908.545046296291</v>
      </c>
    </row>
    <row r="3176" spans="1:21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>
        <f t="shared" si="197"/>
        <v>131.91304347826087</v>
      </c>
      <c r="Q3176" t="s">
        <v>8315</v>
      </c>
      <c r="R3176" t="s">
        <v>8316</v>
      </c>
      <c r="S3176" s="12">
        <f t="shared" si="198"/>
        <v>41862.864675925928</v>
      </c>
      <c r="T3176" s="14">
        <v>41862</v>
      </c>
      <c r="U3176" s="12">
        <f t="shared" si="199"/>
        <v>41876.531342592592</v>
      </c>
    </row>
    <row r="3177" spans="1:21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4">
        <v>40531</v>
      </c>
      <c r="U3177" s="12">
        <f t="shared" si="199"/>
        <v>40591.553553240738</v>
      </c>
    </row>
    <row r="3178" spans="1:21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>
        <f t="shared" si="197"/>
        <v>39.672727272727272</v>
      </c>
      <c r="Q3178" t="s">
        <v>8315</v>
      </c>
      <c r="R3178" t="s">
        <v>8316</v>
      </c>
      <c r="S3178" s="12">
        <f t="shared" si="198"/>
        <v>41477.930914351848</v>
      </c>
      <c r="T3178" s="14">
        <v>41477</v>
      </c>
      <c r="U3178" s="12">
        <f t="shared" si="199"/>
        <v>41504.291666666664</v>
      </c>
    </row>
    <row r="3179" spans="1:21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>
        <f t="shared" si="197"/>
        <v>57.549019607843135</v>
      </c>
      <c r="Q3179" t="s">
        <v>8315</v>
      </c>
      <c r="R3179" t="s">
        <v>8316</v>
      </c>
      <c r="S3179" s="12">
        <f t="shared" si="198"/>
        <v>41781.666770833333</v>
      </c>
      <c r="T3179" s="14">
        <v>41781</v>
      </c>
      <c r="U3179" s="12">
        <f t="shared" si="199"/>
        <v>41811.333437499998</v>
      </c>
    </row>
    <row r="3180" spans="1:21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>
        <f t="shared" si="197"/>
        <v>33.025641025641029</v>
      </c>
      <c r="Q3180" t="s">
        <v>8315</v>
      </c>
      <c r="R3180" t="s">
        <v>8316</v>
      </c>
      <c r="S3180" s="12">
        <f t="shared" si="198"/>
        <v>41806.605034722219</v>
      </c>
      <c r="T3180" s="14">
        <v>41806</v>
      </c>
      <c r="U3180" s="12">
        <f t="shared" si="199"/>
        <v>41836.271701388883</v>
      </c>
    </row>
    <row r="3181" spans="1:21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>
        <f t="shared" si="197"/>
        <v>77.335806451612896</v>
      </c>
      <c r="Q3181" t="s">
        <v>8315</v>
      </c>
      <c r="R3181" t="s">
        <v>8316</v>
      </c>
      <c r="S3181" s="12">
        <f t="shared" si="198"/>
        <v>41375.702210648145</v>
      </c>
      <c r="T3181" s="14">
        <v>41375</v>
      </c>
      <c r="U3181" s="12">
        <f t="shared" si="199"/>
        <v>41400.36887731481</v>
      </c>
    </row>
    <row r="3182" spans="1:21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>
        <f t="shared" si="197"/>
        <v>31.933333333333334</v>
      </c>
      <c r="Q3182" t="s">
        <v>8315</v>
      </c>
      <c r="R3182" t="s">
        <v>8316</v>
      </c>
      <c r="S3182" s="12">
        <f t="shared" si="198"/>
        <v>41780.412604166668</v>
      </c>
      <c r="T3182" s="14">
        <v>41780</v>
      </c>
      <c r="U3182" s="12">
        <f t="shared" si="199"/>
        <v>41810.079270833332</v>
      </c>
    </row>
    <row r="3183" spans="1:21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>
        <f t="shared" si="197"/>
        <v>36.333333333333336</v>
      </c>
      <c r="Q3183" t="s">
        <v>8315</v>
      </c>
      <c r="R3183" t="s">
        <v>8316</v>
      </c>
      <c r="S3183" s="12">
        <f t="shared" si="198"/>
        <v>41779.310034722221</v>
      </c>
      <c r="T3183" s="14">
        <v>41779</v>
      </c>
      <c r="U3183" s="12">
        <f t="shared" si="199"/>
        <v>41805.333333333328</v>
      </c>
    </row>
    <row r="3184" spans="1:21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>
        <f t="shared" si="197"/>
        <v>46.768211920529801</v>
      </c>
      <c r="Q3184" t="s">
        <v>8315</v>
      </c>
      <c r="R3184" t="s">
        <v>8316</v>
      </c>
      <c r="S3184" s="12">
        <f t="shared" si="198"/>
        <v>40883.949317129627</v>
      </c>
      <c r="T3184" s="14">
        <v>40883</v>
      </c>
      <c r="U3184" s="12">
        <f t="shared" si="199"/>
        <v>40939.375</v>
      </c>
    </row>
    <row r="3185" spans="1:21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>
        <f t="shared" si="197"/>
        <v>40.073529411764703</v>
      </c>
      <c r="Q3185" t="s">
        <v>8315</v>
      </c>
      <c r="R3185" t="s">
        <v>8316</v>
      </c>
      <c r="S3185" s="12">
        <f t="shared" si="198"/>
        <v>41491.79478009259</v>
      </c>
      <c r="T3185" s="14">
        <v>41491</v>
      </c>
      <c r="U3185" s="12">
        <f t="shared" si="199"/>
        <v>41509.461446759255</v>
      </c>
    </row>
    <row r="3186" spans="1:21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>
        <f t="shared" si="197"/>
        <v>100.21739130434783</v>
      </c>
      <c r="Q3186" t="s">
        <v>8315</v>
      </c>
      <c r="R3186" t="s">
        <v>8316</v>
      </c>
      <c r="S3186" s="12">
        <f t="shared" si="198"/>
        <v>41791.993414351848</v>
      </c>
      <c r="T3186" s="14">
        <v>41791</v>
      </c>
      <c r="U3186" s="12">
        <f t="shared" si="199"/>
        <v>41821.660081018512</v>
      </c>
    </row>
    <row r="3187" spans="1:21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>
        <f t="shared" si="197"/>
        <v>41.666666666666664</v>
      </c>
      <c r="Q3187" t="s">
        <v>8315</v>
      </c>
      <c r="R3187" t="s">
        <v>8316</v>
      </c>
      <c r="S3187" s="12">
        <f t="shared" si="198"/>
        <v>41829.977326388893</v>
      </c>
      <c r="T3187" s="14">
        <v>41829</v>
      </c>
      <c r="U3187" s="12">
        <f t="shared" si="199"/>
        <v>41836.643993055557</v>
      </c>
    </row>
    <row r="3188" spans="1:21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>
        <f t="shared" si="197"/>
        <v>46.714285714285715</v>
      </c>
      <c r="Q3188" t="s">
        <v>8315</v>
      </c>
      <c r="R3188" t="s">
        <v>8316</v>
      </c>
      <c r="S3188" s="12">
        <f t="shared" si="198"/>
        <v>41868.924050925925</v>
      </c>
      <c r="T3188" s="14">
        <v>41868</v>
      </c>
      <c r="U3188" s="12">
        <f t="shared" si="199"/>
        <v>41898.541666666664</v>
      </c>
    </row>
    <row r="3189" spans="1:21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>
        <f t="shared" si="197"/>
        <v>71.491803278688522</v>
      </c>
      <c r="Q3189" t="s">
        <v>8315</v>
      </c>
      <c r="R3189" t="s">
        <v>8316</v>
      </c>
      <c r="S3189" s="12">
        <f t="shared" si="198"/>
        <v>41835.666354166664</v>
      </c>
      <c r="T3189" s="14">
        <v>41835</v>
      </c>
      <c r="U3189" s="12">
        <f t="shared" si="199"/>
        <v>41855.333020833328</v>
      </c>
    </row>
    <row r="3190" spans="1:21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>
        <f t="shared" si="197"/>
        <v>14.444444444444445</v>
      </c>
      <c r="Q3190" t="s">
        <v>8315</v>
      </c>
      <c r="R3190" t="s">
        <v>8357</v>
      </c>
      <c r="S3190" s="12">
        <f t="shared" si="198"/>
        <v>42144.415532407409</v>
      </c>
      <c r="T3190" s="14">
        <v>42144</v>
      </c>
      <c r="U3190" s="12">
        <f t="shared" si="199"/>
        <v>42165.082199074073</v>
      </c>
    </row>
    <row r="3191" spans="1:21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>
        <f t="shared" si="197"/>
        <v>356.84210526315792</v>
      </c>
      <c r="Q3191" t="s">
        <v>8315</v>
      </c>
      <c r="R3191" t="s">
        <v>8357</v>
      </c>
      <c r="S3191" s="12">
        <f t="shared" si="198"/>
        <v>42118.346435185187</v>
      </c>
      <c r="T3191" s="14">
        <v>42118</v>
      </c>
      <c r="U3191" s="12">
        <f t="shared" si="199"/>
        <v>42148.013101851851</v>
      </c>
    </row>
    <row r="3192" spans="1:21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2">
        <f t="shared" si="198"/>
        <v>42683.151331018518</v>
      </c>
      <c r="T3192" s="14">
        <v>42683</v>
      </c>
      <c r="U3192" s="12">
        <f t="shared" si="199"/>
        <v>42712.859664351847</v>
      </c>
    </row>
    <row r="3193" spans="1:21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4">
        <v>42538</v>
      </c>
      <c r="U3193" s="12">
        <f t="shared" si="199"/>
        <v>42598.422094907401</v>
      </c>
    </row>
    <row r="3194" spans="1:21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4">
        <v>42018</v>
      </c>
      <c r="U3194" s="12">
        <f t="shared" si="199"/>
        <v>42063.583333333336</v>
      </c>
    </row>
    <row r="3195" spans="1:21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>
        <f t="shared" si="197"/>
        <v>24.458333333333332</v>
      </c>
      <c r="Q3195" t="s">
        <v>8315</v>
      </c>
      <c r="R3195" t="s">
        <v>8357</v>
      </c>
      <c r="S3195" s="12">
        <f t="shared" si="198"/>
        <v>42010.968240740738</v>
      </c>
      <c r="T3195" s="14">
        <v>42010</v>
      </c>
      <c r="U3195" s="12">
        <f t="shared" si="199"/>
        <v>42055.634907407402</v>
      </c>
    </row>
    <row r="3196" spans="1:21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2">
        <f t="shared" si="198"/>
        <v>42182.062476851846</v>
      </c>
      <c r="T3196" s="14">
        <v>42182</v>
      </c>
      <c r="U3196" s="12">
        <f t="shared" si="199"/>
        <v>42211.729143518511</v>
      </c>
    </row>
    <row r="3197" spans="1:21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>
        <f t="shared" si="197"/>
        <v>53.07692307692308</v>
      </c>
      <c r="Q3197" t="s">
        <v>8315</v>
      </c>
      <c r="R3197" t="s">
        <v>8357</v>
      </c>
      <c r="S3197" s="12">
        <f t="shared" si="198"/>
        <v>42017.594236111108</v>
      </c>
      <c r="T3197" s="14">
        <v>42017</v>
      </c>
      <c r="U3197" s="12">
        <f t="shared" si="199"/>
        <v>42047.260902777773</v>
      </c>
    </row>
    <row r="3198" spans="1:21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4">
        <v>42157</v>
      </c>
      <c r="U3198" s="12">
        <f t="shared" si="199"/>
        <v>42217.249999999993</v>
      </c>
    </row>
    <row r="3199" spans="1:21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4">
        <v>42009</v>
      </c>
      <c r="U3199" s="12">
        <f t="shared" si="199"/>
        <v>42039.15993055555</v>
      </c>
    </row>
    <row r="3200" spans="1:21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>
        <f t="shared" si="197"/>
        <v>36.666666666666664</v>
      </c>
      <c r="Q3200" t="s">
        <v>8315</v>
      </c>
      <c r="R3200" t="s">
        <v>8357</v>
      </c>
      <c r="S3200" s="12">
        <f t="shared" si="198"/>
        <v>42013.424502314811</v>
      </c>
      <c r="T3200" s="14">
        <v>42013</v>
      </c>
      <c r="U3200" s="12">
        <f t="shared" si="199"/>
        <v>42051.091168981475</v>
      </c>
    </row>
    <row r="3201" spans="1:21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>
        <f t="shared" si="197"/>
        <v>49.20754716981132</v>
      </c>
      <c r="Q3201" t="s">
        <v>8315</v>
      </c>
      <c r="R3201" t="s">
        <v>8357</v>
      </c>
      <c r="S3201" s="12">
        <f t="shared" si="198"/>
        <v>41858.761782407404</v>
      </c>
      <c r="T3201" s="14">
        <v>41858</v>
      </c>
      <c r="U3201" s="12">
        <f t="shared" si="199"/>
        <v>41888.541666666664</v>
      </c>
    </row>
    <row r="3202" spans="1:21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4">
        <v>42460</v>
      </c>
      <c r="U3202" s="12">
        <f t="shared" si="199"/>
        <v>42489.898611111108</v>
      </c>
    </row>
    <row r="3203" spans="1:21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>
        <f t="shared" ref="P3203:P3266" si="201">IF(L3203,E3203/L3203,0)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4">
        <v>41861</v>
      </c>
      <c r="U3203" s="12">
        <f t="shared" ref="U3203:U3266" si="203">(((I3203/60)/60)/24)+DATE(1970,1,1)+(-8/24)</f>
        <v>41882.433761574073</v>
      </c>
    </row>
    <row r="3204" spans="1:21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4">
        <v>42293</v>
      </c>
      <c r="U3204" s="12">
        <f t="shared" si="203"/>
        <v>42351.915972222218</v>
      </c>
    </row>
    <row r="3205" spans="1:21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>
        <f t="shared" si="201"/>
        <v>41.666666666666664</v>
      </c>
      <c r="Q3205" t="s">
        <v>8315</v>
      </c>
      <c r="R3205" t="s">
        <v>8357</v>
      </c>
      <c r="S3205" s="12">
        <f t="shared" si="202"/>
        <v>42242.988680555558</v>
      </c>
      <c r="T3205" s="14">
        <v>42242</v>
      </c>
      <c r="U3205" s="12">
        <f t="shared" si="203"/>
        <v>42272.655347222222</v>
      </c>
    </row>
    <row r="3206" spans="1:21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2">
        <f t="shared" si="202"/>
        <v>42172.686099537037</v>
      </c>
      <c r="T3206" s="14">
        <v>42172</v>
      </c>
      <c r="U3206" s="12">
        <f t="shared" si="203"/>
        <v>42202.343055555553</v>
      </c>
    </row>
    <row r="3207" spans="1:21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4">
        <v>42095</v>
      </c>
      <c r="U3207" s="12">
        <f t="shared" si="203"/>
        <v>42125.041342592587</v>
      </c>
    </row>
    <row r="3208" spans="1:21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2">
        <f t="shared" si="202"/>
        <v>42236.276053240741</v>
      </c>
      <c r="T3208" s="14">
        <v>42236</v>
      </c>
      <c r="U3208" s="12">
        <f t="shared" si="203"/>
        <v>42265.942719907405</v>
      </c>
    </row>
    <row r="3209" spans="1:21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>
        <f t="shared" si="201"/>
        <v>70.833333333333329</v>
      </c>
      <c r="Q3209" t="s">
        <v>8315</v>
      </c>
      <c r="R3209" t="s">
        <v>8357</v>
      </c>
      <c r="S3209" s="12">
        <f t="shared" si="202"/>
        <v>42057.277858796297</v>
      </c>
      <c r="T3209" s="14">
        <v>42057</v>
      </c>
      <c r="U3209" s="12">
        <f t="shared" si="203"/>
        <v>42116.902858796289</v>
      </c>
    </row>
    <row r="3210" spans="1:21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>
        <f t="shared" si="201"/>
        <v>63.109756097560975</v>
      </c>
      <c r="Q3210" t="s">
        <v>8315</v>
      </c>
      <c r="R3210" t="s">
        <v>8316</v>
      </c>
      <c r="S3210" s="12">
        <f t="shared" si="202"/>
        <v>41827.605057870373</v>
      </c>
      <c r="T3210" s="14">
        <v>41827</v>
      </c>
      <c r="U3210" s="12">
        <f t="shared" si="203"/>
        <v>41848.271724537037</v>
      </c>
    </row>
    <row r="3211" spans="1:21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>
        <f t="shared" si="201"/>
        <v>50.157964601769912</v>
      </c>
      <c r="Q3211" t="s">
        <v>8315</v>
      </c>
      <c r="R3211" t="s">
        <v>8316</v>
      </c>
      <c r="S3211" s="12">
        <f t="shared" si="202"/>
        <v>41778.637245370373</v>
      </c>
      <c r="T3211" s="14">
        <v>41778</v>
      </c>
      <c r="U3211" s="12">
        <f t="shared" si="203"/>
        <v>41810.625</v>
      </c>
    </row>
    <row r="3212" spans="1:21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>
        <f t="shared" si="201"/>
        <v>62.883333333333333</v>
      </c>
      <c r="Q3212" t="s">
        <v>8315</v>
      </c>
      <c r="R3212" t="s">
        <v>8316</v>
      </c>
      <c r="S3212" s="12">
        <f t="shared" si="202"/>
        <v>41013.936562499999</v>
      </c>
      <c r="T3212" s="14">
        <v>41013</v>
      </c>
      <c r="U3212" s="12">
        <f t="shared" si="203"/>
        <v>41060.832638888889</v>
      </c>
    </row>
    <row r="3213" spans="1:21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>
        <f t="shared" si="201"/>
        <v>85.531055900621112</v>
      </c>
      <c r="Q3213" t="s">
        <v>8315</v>
      </c>
      <c r="R3213" t="s">
        <v>8316</v>
      </c>
      <c r="S3213" s="12">
        <f t="shared" si="202"/>
        <v>41834.586574074077</v>
      </c>
      <c r="T3213" s="14">
        <v>41834</v>
      </c>
      <c r="U3213" s="12">
        <f t="shared" si="203"/>
        <v>41865.75</v>
      </c>
    </row>
    <row r="3214" spans="1:21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>
        <f t="shared" si="201"/>
        <v>53.723404255319146</v>
      </c>
      <c r="Q3214" t="s">
        <v>8315</v>
      </c>
      <c r="R3214" t="s">
        <v>8316</v>
      </c>
      <c r="S3214" s="12">
        <f t="shared" si="202"/>
        <v>41829.795729166668</v>
      </c>
      <c r="T3214" s="14">
        <v>41829</v>
      </c>
      <c r="U3214" s="12">
        <f t="shared" si="203"/>
        <v>41859.462395833332</v>
      </c>
    </row>
    <row r="3215" spans="1:21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>
        <f t="shared" si="201"/>
        <v>127.80851063829788</v>
      </c>
      <c r="Q3215" t="s">
        <v>8315</v>
      </c>
      <c r="R3215" t="s">
        <v>8316</v>
      </c>
      <c r="S3215" s="12">
        <f t="shared" si="202"/>
        <v>42171.763414351852</v>
      </c>
      <c r="T3215" s="14">
        <v>42171</v>
      </c>
      <c r="U3215" s="12">
        <f t="shared" si="203"/>
        <v>42211.430081018516</v>
      </c>
    </row>
    <row r="3216" spans="1:21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>
        <f t="shared" si="201"/>
        <v>106.57391304347826</v>
      </c>
      <c r="Q3216" t="s">
        <v>8315</v>
      </c>
      <c r="R3216" t="s">
        <v>8316</v>
      </c>
      <c r="S3216" s="12">
        <f t="shared" si="202"/>
        <v>42337.792511574073</v>
      </c>
      <c r="T3216" s="14">
        <v>42337</v>
      </c>
      <c r="U3216" s="12">
        <f t="shared" si="203"/>
        <v>42374.663194444445</v>
      </c>
    </row>
    <row r="3217" spans="1:21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>
        <f t="shared" si="201"/>
        <v>262.11194029850748</v>
      </c>
      <c r="Q3217" t="s">
        <v>8315</v>
      </c>
      <c r="R3217" t="s">
        <v>8316</v>
      </c>
      <c r="S3217" s="12">
        <f t="shared" si="202"/>
        <v>42219.665173611109</v>
      </c>
      <c r="T3217" s="14">
        <v>42219</v>
      </c>
      <c r="U3217" s="12">
        <f t="shared" si="203"/>
        <v>42256.832638888889</v>
      </c>
    </row>
    <row r="3218" spans="1:21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>
        <f t="shared" si="201"/>
        <v>57.171428571428571</v>
      </c>
      <c r="Q3218" t="s">
        <v>8315</v>
      </c>
      <c r="R3218" t="s">
        <v>8316</v>
      </c>
      <c r="S3218" s="12">
        <f t="shared" si="202"/>
        <v>42165.462627314817</v>
      </c>
      <c r="T3218" s="14">
        <v>42165</v>
      </c>
      <c r="U3218" s="12">
        <f t="shared" si="203"/>
        <v>42196.270833333336</v>
      </c>
    </row>
    <row r="3219" spans="1:21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>
        <f t="shared" si="201"/>
        <v>50.20192307692308</v>
      </c>
      <c r="Q3219" t="s">
        <v>8315</v>
      </c>
      <c r="R3219" t="s">
        <v>8316</v>
      </c>
      <c r="S3219" s="12">
        <f t="shared" si="202"/>
        <v>42648.546111111107</v>
      </c>
      <c r="T3219" s="14">
        <v>42648</v>
      </c>
      <c r="U3219" s="12">
        <f t="shared" si="203"/>
        <v>42678.212777777771</v>
      </c>
    </row>
    <row r="3220" spans="1:21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>
        <f t="shared" si="201"/>
        <v>66.586956521739125</v>
      </c>
      <c r="Q3220" t="s">
        <v>8315</v>
      </c>
      <c r="R3220" t="s">
        <v>8316</v>
      </c>
      <c r="S3220" s="12">
        <f t="shared" si="202"/>
        <v>41971.002152777779</v>
      </c>
      <c r="T3220" s="14">
        <v>41971</v>
      </c>
      <c r="U3220" s="12">
        <f t="shared" si="203"/>
        <v>42003.666666666664</v>
      </c>
    </row>
    <row r="3221" spans="1:21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>
        <f t="shared" si="201"/>
        <v>168.25210084033614</v>
      </c>
      <c r="Q3221" t="s">
        <v>8315</v>
      </c>
      <c r="R3221" t="s">
        <v>8316</v>
      </c>
      <c r="S3221" s="12">
        <f t="shared" si="202"/>
        <v>42050.983182870375</v>
      </c>
      <c r="T3221" s="14">
        <v>42050</v>
      </c>
      <c r="U3221" s="12">
        <f t="shared" si="203"/>
        <v>42085.608182870368</v>
      </c>
    </row>
    <row r="3222" spans="1:21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>
        <f t="shared" si="201"/>
        <v>256.37288135593218</v>
      </c>
      <c r="Q3222" t="s">
        <v>8315</v>
      </c>
      <c r="R3222" t="s">
        <v>8316</v>
      </c>
      <c r="S3222" s="12">
        <f t="shared" si="202"/>
        <v>42772.833379629628</v>
      </c>
      <c r="T3222" s="14">
        <v>42772</v>
      </c>
      <c r="U3222" s="12">
        <f t="shared" si="203"/>
        <v>42806.541666666664</v>
      </c>
    </row>
    <row r="3223" spans="1:21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>
        <f t="shared" si="201"/>
        <v>36.610619469026545</v>
      </c>
      <c r="Q3223" t="s">
        <v>8315</v>
      </c>
      <c r="R3223" t="s">
        <v>8316</v>
      </c>
      <c r="S3223" s="12">
        <f t="shared" si="202"/>
        <v>42155.696793981479</v>
      </c>
      <c r="T3223" s="14">
        <v>42155</v>
      </c>
      <c r="U3223" s="12">
        <f t="shared" si="203"/>
        <v>42190.363460648143</v>
      </c>
    </row>
    <row r="3224" spans="1:21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>
        <f t="shared" si="201"/>
        <v>37.142857142857146</v>
      </c>
      <c r="Q3224" t="s">
        <v>8315</v>
      </c>
      <c r="R3224" t="s">
        <v>8316</v>
      </c>
      <c r="S3224" s="12">
        <f t="shared" si="202"/>
        <v>42270.582141203704</v>
      </c>
      <c r="T3224" s="14">
        <v>42270</v>
      </c>
      <c r="U3224" s="12">
        <f t="shared" si="203"/>
        <v>42301.561805555553</v>
      </c>
    </row>
    <row r="3225" spans="1:21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>
        <f t="shared" si="201"/>
        <v>45.878378378378379</v>
      </c>
      <c r="Q3225" t="s">
        <v>8315</v>
      </c>
      <c r="R3225" t="s">
        <v>8316</v>
      </c>
      <c r="S3225" s="12">
        <f t="shared" si="202"/>
        <v>42206.835370370376</v>
      </c>
      <c r="T3225" s="14">
        <v>42206</v>
      </c>
      <c r="U3225" s="12">
        <f t="shared" si="203"/>
        <v>42236.50203703704</v>
      </c>
    </row>
    <row r="3226" spans="1:21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>
        <f t="shared" si="201"/>
        <v>141.71296296296296</v>
      </c>
      <c r="Q3226" t="s">
        <v>8315</v>
      </c>
      <c r="R3226" t="s">
        <v>8316</v>
      </c>
      <c r="S3226" s="12">
        <f t="shared" si="202"/>
        <v>42697.850844907407</v>
      </c>
      <c r="T3226" s="14">
        <v>42697</v>
      </c>
      <c r="U3226" s="12">
        <f t="shared" si="203"/>
        <v>42744.874999999993</v>
      </c>
    </row>
    <row r="3227" spans="1:21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>
        <f t="shared" si="201"/>
        <v>52.487179487179489</v>
      </c>
      <c r="Q3227" t="s">
        <v>8315</v>
      </c>
      <c r="R3227" t="s">
        <v>8316</v>
      </c>
      <c r="S3227" s="12">
        <f t="shared" si="202"/>
        <v>42503.559467592597</v>
      </c>
      <c r="T3227" s="14">
        <v>42503</v>
      </c>
      <c r="U3227" s="12">
        <f t="shared" si="203"/>
        <v>42524.541666666664</v>
      </c>
    </row>
    <row r="3228" spans="1:21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>
        <f t="shared" si="201"/>
        <v>59.523809523809526</v>
      </c>
      <c r="Q3228" t="s">
        <v>8315</v>
      </c>
      <c r="R3228" t="s">
        <v>8316</v>
      </c>
      <c r="S3228" s="12">
        <f t="shared" si="202"/>
        <v>42277.583472222221</v>
      </c>
      <c r="T3228" s="14">
        <v>42277</v>
      </c>
      <c r="U3228" s="12">
        <f t="shared" si="203"/>
        <v>42307.250138888885</v>
      </c>
    </row>
    <row r="3229" spans="1:21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4">
        <v>42722</v>
      </c>
      <c r="U3229" s="12">
        <f t="shared" si="203"/>
        <v>42752.549027777779</v>
      </c>
    </row>
    <row r="3230" spans="1:2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>
        <f t="shared" si="201"/>
        <v>193.62162162162161</v>
      </c>
      <c r="Q3230" t="s">
        <v>8315</v>
      </c>
      <c r="R3230" t="s">
        <v>8316</v>
      </c>
      <c r="S3230" s="12">
        <f t="shared" si="202"/>
        <v>42323.70930555556</v>
      </c>
      <c r="T3230" s="14">
        <v>42323</v>
      </c>
      <c r="U3230" s="12">
        <f t="shared" si="203"/>
        <v>42354.874305555553</v>
      </c>
    </row>
    <row r="3231" spans="1:21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>
        <f t="shared" si="201"/>
        <v>106.79702970297029</v>
      </c>
      <c r="Q3231" t="s">
        <v>8315</v>
      </c>
      <c r="R3231" t="s">
        <v>8316</v>
      </c>
      <c r="S3231" s="12">
        <f t="shared" si="202"/>
        <v>41933.291643518518</v>
      </c>
      <c r="T3231" s="14">
        <v>41933</v>
      </c>
      <c r="U3231" s="12">
        <f t="shared" si="203"/>
        <v>41962.999976851854</v>
      </c>
    </row>
    <row r="3232" spans="1:21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>
        <f t="shared" si="201"/>
        <v>77.21621621621621</v>
      </c>
      <c r="Q3232" t="s">
        <v>8315</v>
      </c>
      <c r="R3232" t="s">
        <v>8316</v>
      </c>
      <c r="S3232" s="12">
        <f t="shared" si="202"/>
        <v>41898.168125000004</v>
      </c>
      <c r="T3232" s="14">
        <v>41898</v>
      </c>
      <c r="U3232" s="12">
        <f t="shared" si="203"/>
        <v>41912.832638888889</v>
      </c>
    </row>
    <row r="3233" spans="1:21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4">
        <v>42446</v>
      </c>
      <c r="U3233" s="12">
        <f t="shared" si="203"/>
        <v>42476.610497685186</v>
      </c>
    </row>
    <row r="3234" spans="1:21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>
        <f t="shared" si="201"/>
        <v>50.46153846153846</v>
      </c>
      <c r="Q3234" t="s">
        <v>8315</v>
      </c>
      <c r="R3234" t="s">
        <v>8316</v>
      </c>
      <c r="S3234" s="12">
        <f t="shared" si="202"/>
        <v>42463.81385416667</v>
      </c>
      <c r="T3234" s="14">
        <v>42463</v>
      </c>
      <c r="U3234" s="12">
        <f t="shared" si="203"/>
        <v>42493.832638888889</v>
      </c>
    </row>
    <row r="3235" spans="1:21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>
        <f t="shared" si="201"/>
        <v>97.377049180327873</v>
      </c>
      <c r="Q3235" t="s">
        <v>8315</v>
      </c>
      <c r="R3235" t="s">
        <v>8316</v>
      </c>
      <c r="S3235" s="12">
        <f t="shared" si="202"/>
        <v>42766.805034722223</v>
      </c>
      <c r="T3235" s="14">
        <v>42766</v>
      </c>
      <c r="U3235" s="12">
        <f t="shared" si="203"/>
        <v>42796.471701388888</v>
      </c>
    </row>
    <row r="3236" spans="1:21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>
        <f t="shared" si="201"/>
        <v>34.91921739130435</v>
      </c>
      <c r="Q3236" t="s">
        <v>8315</v>
      </c>
      <c r="R3236" t="s">
        <v>8316</v>
      </c>
      <c r="S3236" s="12">
        <f t="shared" si="202"/>
        <v>42734.789444444439</v>
      </c>
      <c r="T3236" s="14">
        <v>42734</v>
      </c>
      <c r="U3236" s="12">
        <f t="shared" si="203"/>
        <v>42767.646527777775</v>
      </c>
    </row>
    <row r="3237" spans="1:21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>
        <f t="shared" si="201"/>
        <v>85.530386740331494</v>
      </c>
      <c r="Q3237" t="s">
        <v>8315</v>
      </c>
      <c r="R3237" t="s">
        <v>8316</v>
      </c>
      <c r="S3237" s="12">
        <f t="shared" si="202"/>
        <v>42522.347812499997</v>
      </c>
      <c r="T3237" s="14">
        <v>42522</v>
      </c>
      <c r="U3237" s="12">
        <f t="shared" si="203"/>
        <v>42552.014479166661</v>
      </c>
    </row>
    <row r="3238" spans="1:21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>
        <f t="shared" si="201"/>
        <v>182.90909090909091</v>
      </c>
      <c r="Q3238" t="s">
        <v>8315</v>
      </c>
      <c r="R3238" t="s">
        <v>8316</v>
      </c>
      <c r="S3238" s="12">
        <f t="shared" si="202"/>
        <v>42702.917048611111</v>
      </c>
      <c r="T3238" s="14">
        <v>42702</v>
      </c>
      <c r="U3238" s="12">
        <f t="shared" si="203"/>
        <v>42732.583715277775</v>
      </c>
    </row>
    <row r="3239" spans="1:21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>
        <f t="shared" si="201"/>
        <v>131.13620817843866</v>
      </c>
      <c r="Q3239" t="s">
        <v>8315</v>
      </c>
      <c r="R3239" t="s">
        <v>8316</v>
      </c>
      <c r="S3239" s="12">
        <f t="shared" si="202"/>
        <v>42252.474351851852</v>
      </c>
      <c r="T3239" s="14">
        <v>42252</v>
      </c>
      <c r="U3239" s="12">
        <f t="shared" si="203"/>
        <v>42275.832638888889</v>
      </c>
    </row>
    <row r="3240" spans="1:21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>
        <f t="shared" si="201"/>
        <v>39.810126582278478</v>
      </c>
      <c r="Q3240" t="s">
        <v>8315</v>
      </c>
      <c r="R3240" t="s">
        <v>8316</v>
      </c>
      <c r="S3240" s="12">
        <f t="shared" si="202"/>
        <v>42156.510393518518</v>
      </c>
      <c r="T3240" s="14">
        <v>42156</v>
      </c>
      <c r="U3240" s="12">
        <f t="shared" si="203"/>
        <v>42186.177060185182</v>
      </c>
    </row>
    <row r="3241" spans="1:21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>
        <f t="shared" si="201"/>
        <v>59.701730769230764</v>
      </c>
      <c r="Q3241" t="s">
        <v>8315</v>
      </c>
      <c r="R3241" t="s">
        <v>8316</v>
      </c>
      <c r="S3241" s="12">
        <f t="shared" si="202"/>
        <v>42278.089039351849</v>
      </c>
      <c r="T3241" s="14">
        <v>42278</v>
      </c>
      <c r="U3241" s="12">
        <f t="shared" si="203"/>
        <v>42302.665972222218</v>
      </c>
    </row>
    <row r="3242" spans="1:21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>
        <f t="shared" si="201"/>
        <v>88.735294117647058</v>
      </c>
      <c r="Q3242" t="s">
        <v>8315</v>
      </c>
      <c r="R3242" t="s">
        <v>8316</v>
      </c>
      <c r="S3242" s="12">
        <f t="shared" si="202"/>
        <v>42754.693842592591</v>
      </c>
      <c r="T3242" s="14">
        <v>42754</v>
      </c>
      <c r="U3242" s="12">
        <f t="shared" si="203"/>
        <v>42782.624999999993</v>
      </c>
    </row>
    <row r="3243" spans="1:21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>
        <f t="shared" si="201"/>
        <v>58.688622754491021</v>
      </c>
      <c r="Q3243" t="s">
        <v>8315</v>
      </c>
      <c r="R3243" t="s">
        <v>8316</v>
      </c>
      <c r="S3243" s="12">
        <f t="shared" si="202"/>
        <v>41893.324884259258</v>
      </c>
      <c r="T3243" s="14">
        <v>41893</v>
      </c>
      <c r="U3243" s="12">
        <f t="shared" si="203"/>
        <v>41925.957638888889</v>
      </c>
    </row>
    <row r="3244" spans="1:21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>
        <f t="shared" si="201"/>
        <v>69.56513661202186</v>
      </c>
      <c r="Q3244" t="s">
        <v>8315</v>
      </c>
      <c r="R3244" t="s">
        <v>8316</v>
      </c>
      <c r="S3244" s="12">
        <f t="shared" si="202"/>
        <v>41871.755694444444</v>
      </c>
      <c r="T3244" s="14">
        <v>41871</v>
      </c>
      <c r="U3244" s="12">
        <f t="shared" si="203"/>
        <v>41901.422361111108</v>
      </c>
    </row>
    <row r="3245" spans="1:21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>
        <f t="shared" si="201"/>
        <v>115.87323943661971</v>
      </c>
      <c r="Q3245" t="s">
        <v>8315</v>
      </c>
      <c r="R3245" t="s">
        <v>8316</v>
      </c>
      <c r="S3245" s="12">
        <f t="shared" si="202"/>
        <v>42262.096782407403</v>
      </c>
      <c r="T3245" s="14">
        <v>42262</v>
      </c>
      <c r="U3245" s="12">
        <f t="shared" si="203"/>
        <v>42285.666666666664</v>
      </c>
    </row>
    <row r="3246" spans="1:21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>
        <f t="shared" si="201"/>
        <v>23.869565217391305</v>
      </c>
      <c r="Q3246" t="s">
        <v>8315</v>
      </c>
      <c r="R3246" t="s">
        <v>8316</v>
      </c>
      <c r="S3246" s="12">
        <f t="shared" si="202"/>
        <v>42675.694236111114</v>
      </c>
      <c r="T3246" s="14">
        <v>42675</v>
      </c>
      <c r="U3246" s="12">
        <f t="shared" si="203"/>
        <v>42705.402569444443</v>
      </c>
    </row>
    <row r="3247" spans="1:21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>
        <f t="shared" si="201"/>
        <v>81.125925925925927</v>
      </c>
      <c r="Q3247" t="s">
        <v>8315</v>
      </c>
      <c r="R3247" t="s">
        <v>8316</v>
      </c>
      <c r="S3247" s="12">
        <f t="shared" si="202"/>
        <v>42135.60020833333</v>
      </c>
      <c r="T3247" s="14">
        <v>42135</v>
      </c>
      <c r="U3247" s="12">
        <f t="shared" si="203"/>
        <v>42166.749999999993</v>
      </c>
    </row>
    <row r="3248" spans="1:21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>
        <f t="shared" si="201"/>
        <v>57.626943005181346</v>
      </c>
      <c r="Q3248" t="s">
        <v>8315</v>
      </c>
      <c r="R3248" t="s">
        <v>8316</v>
      </c>
      <c r="S3248" s="12">
        <f t="shared" si="202"/>
        <v>42230.472222222219</v>
      </c>
      <c r="T3248" s="14">
        <v>42230</v>
      </c>
      <c r="U3248" s="12">
        <f t="shared" si="203"/>
        <v>42258.832638888889</v>
      </c>
    </row>
    <row r="3249" spans="1:21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>
        <f t="shared" si="201"/>
        <v>46.429824561403507</v>
      </c>
      <c r="Q3249" t="s">
        <v>8315</v>
      </c>
      <c r="R3249" t="s">
        <v>8316</v>
      </c>
      <c r="S3249" s="12">
        <f t="shared" si="202"/>
        <v>42167.434166666666</v>
      </c>
      <c r="T3249" s="14">
        <v>42167</v>
      </c>
      <c r="U3249" s="12">
        <f t="shared" si="203"/>
        <v>42197.10083333333</v>
      </c>
    </row>
    <row r="3250" spans="1:21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>
        <f t="shared" si="201"/>
        <v>60.475000000000001</v>
      </c>
      <c r="Q3250" t="s">
        <v>8315</v>
      </c>
      <c r="R3250" t="s">
        <v>8316</v>
      </c>
      <c r="S3250" s="12">
        <f t="shared" si="202"/>
        <v>42068.888391203705</v>
      </c>
      <c r="T3250" s="14">
        <v>42068</v>
      </c>
      <c r="U3250" s="12">
        <f t="shared" si="203"/>
        <v>42098.513391203705</v>
      </c>
    </row>
    <row r="3251" spans="1:21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>
        <f t="shared" si="201"/>
        <v>65.579545454545453</v>
      </c>
      <c r="Q3251" t="s">
        <v>8315</v>
      </c>
      <c r="R3251" t="s">
        <v>8316</v>
      </c>
      <c r="S3251" s="12">
        <f t="shared" si="202"/>
        <v>42145.746689814812</v>
      </c>
      <c r="T3251" s="14">
        <v>42145</v>
      </c>
      <c r="U3251" s="12">
        <f t="shared" si="203"/>
        <v>42175.413356481477</v>
      </c>
    </row>
    <row r="3252" spans="1:21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>
        <f t="shared" si="201"/>
        <v>119.1924882629108</v>
      </c>
      <c r="Q3252" t="s">
        <v>8315</v>
      </c>
      <c r="R3252" t="s">
        <v>8316</v>
      </c>
      <c r="S3252" s="12">
        <f t="shared" si="202"/>
        <v>41918.742175925923</v>
      </c>
      <c r="T3252" s="14">
        <v>41918</v>
      </c>
      <c r="U3252" s="12">
        <f t="shared" si="203"/>
        <v>41948.450509259259</v>
      </c>
    </row>
    <row r="3253" spans="1:21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4">
        <v>42146</v>
      </c>
      <c r="U3253" s="12">
        <f t="shared" si="203"/>
        <v>42176.39775462963</v>
      </c>
    </row>
    <row r="3254" spans="1:21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4">
        <v>42590</v>
      </c>
      <c r="U3254" s="12">
        <f t="shared" si="203"/>
        <v>42620.139351851853</v>
      </c>
    </row>
    <row r="3255" spans="1:21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>
        <f t="shared" si="201"/>
        <v>177.08695652173913</v>
      </c>
      <c r="Q3255" t="s">
        <v>8315</v>
      </c>
      <c r="R3255" t="s">
        <v>8316</v>
      </c>
      <c r="S3255" s="12">
        <f t="shared" si="202"/>
        <v>42602.576712962968</v>
      </c>
      <c r="T3255" s="14">
        <v>42602</v>
      </c>
      <c r="U3255" s="12">
        <f t="shared" si="203"/>
        <v>42620.822916666664</v>
      </c>
    </row>
    <row r="3256" spans="1:21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>
        <f t="shared" si="201"/>
        <v>70.771505376344081</v>
      </c>
      <c r="Q3256" t="s">
        <v>8315</v>
      </c>
      <c r="R3256" t="s">
        <v>8316</v>
      </c>
      <c r="S3256" s="12">
        <f t="shared" si="202"/>
        <v>42059.085752314815</v>
      </c>
      <c r="T3256" s="14">
        <v>42059</v>
      </c>
      <c r="U3256" s="12">
        <f t="shared" si="203"/>
        <v>42088.710752314808</v>
      </c>
    </row>
    <row r="3257" spans="1:21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>
        <f t="shared" si="201"/>
        <v>29.166666666666668</v>
      </c>
      <c r="Q3257" t="s">
        <v>8315</v>
      </c>
      <c r="R3257" t="s">
        <v>8316</v>
      </c>
      <c r="S3257" s="12">
        <f t="shared" si="202"/>
        <v>41889.768229166664</v>
      </c>
      <c r="T3257" s="14">
        <v>41889</v>
      </c>
      <c r="U3257" s="12">
        <f t="shared" si="203"/>
        <v>41919.434895833328</v>
      </c>
    </row>
    <row r="3258" spans="1:21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>
        <f t="shared" si="201"/>
        <v>72.76136363636364</v>
      </c>
      <c r="Q3258" t="s">
        <v>8315</v>
      </c>
      <c r="R3258" t="s">
        <v>8316</v>
      </c>
      <c r="S3258" s="12">
        <f t="shared" si="202"/>
        <v>42144.573807870373</v>
      </c>
      <c r="T3258" s="14">
        <v>42144</v>
      </c>
      <c r="U3258" s="12">
        <f t="shared" si="203"/>
        <v>42165.832638888889</v>
      </c>
    </row>
    <row r="3259" spans="1:21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>
        <f t="shared" si="201"/>
        <v>51.853414634146333</v>
      </c>
      <c r="Q3259" t="s">
        <v>8315</v>
      </c>
      <c r="R3259" t="s">
        <v>8316</v>
      </c>
      <c r="S3259" s="12">
        <f t="shared" si="202"/>
        <v>42758.559629629628</v>
      </c>
      <c r="T3259" s="14">
        <v>42758</v>
      </c>
      <c r="U3259" s="12">
        <f t="shared" si="203"/>
        <v>42788.226296296292</v>
      </c>
    </row>
    <row r="3260" spans="1:21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4">
        <v>41982</v>
      </c>
      <c r="U3260" s="12">
        <f t="shared" si="203"/>
        <v>42012.553946759253</v>
      </c>
    </row>
    <row r="3261" spans="1:21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>
        <f t="shared" si="201"/>
        <v>251.7381443298969</v>
      </c>
      <c r="Q3261" t="s">
        <v>8315</v>
      </c>
      <c r="R3261" t="s">
        <v>8316</v>
      </c>
      <c r="S3261" s="12">
        <f t="shared" si="202"/>
        <v>42614.760937500003</v>
      </c>
      <c r="T3261" s="14">
        <v>42614</v>
      </c>
      <c r="U3261" s="12">
        <f t="shared" si="203"/>
        <v>42643.832638888889</v>
      </c>
    </row>
    <row r="3262" spans="1:21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>
        <f t="shared" si="201"/>
        <v>74.821917808219183</v>
      </c>
      <c r="Q3262" t="s">
        <v>8315</v>
      </c>
      <c r="R3262" t="s">
        <v>8316</v>
      </c>
      <c r="S3262" s="12">
        <f t="shared" si="202"/>
        <v>42303.672662037032</v>
      </c>
      <c r="T3262" s="14">
        <v>42303</v>
      </c>
      <c r="U3262" s="12">
        <f t="shared" si="203"/>
        <v>42338.380995370368</v>
      </c>
    </row>
    <row r="3263" spans="1:21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>
        <f t="shared" si="201"/>
        <v>67.65306122448979</v>
      </c>
      <c r="Q3263" t="s">
        <v>8315</v>
      </c>
      <c r="R3263" t="s">
        <v>8316</v>
      </c>
      <c r="S3263" s="12">
        <f t="shared" si="202"/>
        <v>42171.725416666668</v>
      </c>
      <c r="T3263" s="14">
        <v>42171</v>
      </c>
      <c r="U3263" s="12">
        <f t="shared" si="203"/>
        <v>42201.392083333332</v>
      </c>
    </row>
    <row r="3264" spans="1:21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>
        <f t="shared" si="201"/>
        <v>93.81343283582089</v>
      </c>
      <c r="Q3264" t="s">
        <v>8315</v>
      </c>
      <c r="R3264" t="s">
        <v>8316</v>
      </c>
      <c r="S3264" s="12">
        <f t="shared" si="202"/>
        <v>41964.315532407403</v>
      </c>
      <c r="T3264" s="14">
        <v>41964</v>
      </c>
      <c r="U3264" s="12">
        <f t="shared" si="203"/>
        <v>41994.833333333336</v>
      </c>
    </row>
    <row r="3265" spans="1:21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>
        <f t="shared" si="201"/>
        <v>41.237647058823526</v>
      </c>
      <c r="Q3265" t="s">
        <v>8315</v>
      </c>
      <c r="R3265" t="s">
        <v>8316</v>
      </c>
      <c r="S3265" s="12">
        <f t="shared" si="202"/>
        <v>42284.516064814816</v>
      </c>
      <c r="T3265" s="14">
        <v>42284</v>
      </c>
      <c r="U3265" s="12">
        <f t="shared" si="203"/>
        <v>42307.541666666664</v>
      </c>
    </row>
    <row r="3266" spans="1:21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>
        <f t="shared" si="201"/>
        <v>52.551020408163268</v>
      </c>
      <c r="Q3266" t="s">
        <v>8315</v>
      </c>
      <c r="R3266" t="s">
        <v>8316</v>
      </c>
      <c r="S3266" s="12">
        <f t="shared" si="202"/>
        <v>42016.800208333334</v>
      </c>
      <c r="T3266" s="14">
        <v>42016</v>
      </c>
      <c r="U3266" s="12">
        <f t="shared" si="203"/>
        <v>42032.583333333336</v>
      </c>
    </row>
    <row r="3267" spans="1:21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>
        <f t="shared" ref="P3267:P3330" si="205">IF(L3267,E3267/L3267,0)</f>
        <v>70.285714285714292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4">
        <v>42311</v>
      </c>
      <c r="U3267" s="12">
        <f t="shared" ref="U3267:U3330" si="207">(((I3267/60)/60)/24)+DATE(1970,1,1)+(-8/24)</f>
        <v>42341.374999999993</v>
      </c>
    </row>
    <row r="3268" spans="1:21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>
        <f t="shared" si="205"/>
        <v>48.325153374233132</v>
      </c>
      <c r="Q3268" t="s">
        <v>8315</v>
      </c>
      <c r="R3268" t="s">
        <v>8316</v>
      </c>
      <c r="S3268" s="12">
        <f t="shared" si="206"/>
        <v>42136.536134259266</v>
      </c>
      <c r="T3268" s="14">
        <v>42136</v>
      </c>
      <c r="U3268" s="12">
        <f t="shared" si="207"/>
        <v>42167.541666666664</v>
      </c>
    </row>
    <row r="3269" spans="1:21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>
        <f t="shared" si="205"/>
        <v>53.177083333333336</v>
      </c>
      <c r="Q3269" t="s">
        <v>8315</v>
      </c>
      <c r="R3269" t="s">
        <v>8316</v>
      </c>
      <c r="S3269" s="12">
        <f t="shared" si="206"/>
        <v>42172.757638888885</v>
      </c>
      <c r="T3269" s="14">
        <v>42172</v>
      </c>
      <c r="U3269" s="12">
        <f t="shared" si="207"/>
        <v>42202.424305555549</v>
      </c>
    </row>
    <row r="3270" spans="1:21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>
        <f t="shared" si="205"/>
        <v>60.952380952380949</v>
      </c>
      <c r="Q3270" t="s">
        <v>8315</v>
      </c>
      <c r="R3270" t="s">
        <v>8316</v>
      </c>
      <c r="S3270" s="12">
        <f t="shared" si="206"/>
        <v>42590.90425925926</v>
      </c>
      <c r="T3270" s="14">
        <v>42590</v>
      </c>
      <c r="U3270" s="12">
        <f t="shared" si="207"/>
        <v>42606.570925925924</v>
      </c>
    </row>
    <row r="3271" spans="1:21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4">
        <v>42137</v>
      </c>
      <c r="U3271" s="12">
        <f t="shared" si="207"/>
        <v>42171.124999999993</v>
      </c>
    </row>
    <row r="3272" spans="1:21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4">
        <v>42167</v>
      </c>
      <c r="U3272" s="12">
        <f t="shared" si="207"/>
        <v>42197.199826388889</v>
      </c>
    </row>
    <row r="3273" spans="1:2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>
        <f t="shared" si="205"/>
        <v>38.235294117647058</v>
      </c>
      <c r="Q3273" t="s">
        <v>8315</v>
      </c>
      <c r="R3273" t="s">
        <v>8316</v>
      </c>
      <c r="S3273" s="12">
        <f t="shared" si="206"/>
        <v>41915.437210648146</v>
      </c>
      <c r="T3273" s="14">
        <v>41915</v>
      </c>
      <c r="U3273" s="12">
        <f t="shared" si="207"/>
        <v>41945.145543981482</v>
      </c>
    </row>
    <row r="3274" spans="1:21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>
        <f t="shared" si="205"/>
        <v>106.50344827586207</v>
      </c>
      <c r="Q3274" t="s">
        <v>8315</v>
      </c>
      <c r="R3274" t="s">
        <v>8316</v>
      </c>
      <c r="S3274" s="12">
        <f t="shared" si="206"/>
        <v>42284.500104166669</v>
      </c>
      <c r="T3274" s="14">
        <v>42284</v>
      </c>
      <c r="U3274" s="12">
        <f t="shared" si="207"/>
        <v>42314.208437499998</v>
      </c>
    </row>
    <row r="3275" spans="1:21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>
        <f t="shared" si="205"/>
        <v>204.57142857142858</v>
      </c>
      <c r="Q3275" t="s">
        <v>8315</v>
      </c>
      <c r="R3275" t="s">
        <v>8316</v>
      </c>
      <c r="S3275" s="12">
        <f t="shared" si="206"/>
        <v>42611.801412037035</v>
      </c>
      <c r="T3275" s="14">
        <v>42611</v>
      </c>
      <c r="U3275" s="12">
        <f t="shared" si="207"/>
        <v>42627.458333333336</v>
      </c>
    </row>
    <row r="3276" spans="1:21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>
        <f t="shared" si="205"/>
        <v>54.912587412587413</v>
      </c>
      <c r="Q3276" t="s">
        <v>8315</v>
      </c>
      <c r="R3276" t="s">
        <v>8316</v>
      </c>
      <c r="S3276" s="12">
        <f t="shared" si="206"/>
        <v>42400.704537037032</v>
      </c>
      <c r="T3276" s="14">
        <v>42400</v>
      </c>
      <c r="U3276" s="12">
        <f t="shared" si="207"/>
        <v>42444.541666666664</v>
      </c>
    </row>
    <row r="3277" spans="1:21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>
        <f t="shared" si="205"/>
        <v>150.41666666666666</v>
      </c>
      <c r="Q3277" t="s">
        <v>8315</v>
      </c>
      <c r="R3277" t="s">
        <v>8316</v>
      </c>
      <c r="S3277" s="12">
        <f t="shared" si="206"/>
        <v>42017.88045138889</v>
      </c>
      <c r="T3277" s="14">
        <v>42017</v>
      </c>
      <c r="U3277" s="12">
        <f t="shared" si="207"/>
        <v>42043.854166666664</v>
      </c>
    </row>
    <row r="3278" spans="1:21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4">
        <v>42426</v>
      </c>
      <c r="U3278" s="12">
        <f t="shared" si="207"/>
        <v>42460.832638888889</v>
      </c>
    </row>
    <row r="3279" spans="1:21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4">
        <v>41931</v>
      </c>
      <c r="U3279" s="12">
        <f t="shared" si="207"/>
        <v>41961.391273148147</v>
      </c>
    </row>
    <row r="3280" spans="1:21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>
        <f t="shared" si="205"/>
        <v>76.029411764705884</v>
      </c>
      <c r="Q3280" t="s">
        <v>8315</v>
      </c>
      <c r="R3280" t="s">
        <v>8316</v>
      </c>
      <c r="S3280" s="12">
        <f t="shared" si="206"/>
        <v>42124.848414351851</v>
      </c>
      <c r="T3280" s="14">
        <v>42124</v>
      </c>
      <c r="U3280" s="12">
        <f t="shared" si="207"/>
        <v>42154.515081018515</v>
      </c>
    </row>
    <row r="3281" spans="1:21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>
        <f t="shared" si="205"/>
        <v>105.2063492063492</v>
      </c>
      <c r="Q3281" t="s">
        <v>8315</v>
      </c>
      <c r="R3281" t="s">
        <v>8316</v>
      </c>
      <c r="S3281" s="12">
        <f t="shared" si="206"/>
        <v>42431.102534722217</v>
      </c>
      <c r="T3281" s="14">
        <v>42431</v>
      </c>
      <c r="U3281" s="12">
        <f t="shared" si="207"/>
        <v>42460.727534722224</v>
      </c>
    </row>
    <row r="3282" spans="1:21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>
        <f t="shared" si="205"/>
        <v>68.666666666666671</v>
      </c>
      <c r="Q3282" t="s">
        <v>8315</v>
      </c>
      <c r="R3282" t="s">
        <v>8316</v>
      </c>
      <c r="S3282" s="12">
        <f t="shared" si="206"/>
        <v>42121.756921296299</v>
      </c>
      <c r="T3282" s="14">
        <v>42121</v>
      </c>
      <c r="U3282" s="12">
        <f t="shared" si="207"/>
        <v>42155.874999999993</v>
      </c>
    </row>
    <row r="3283" spans="1:21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>
        <f t="shared" si="205"/>
        <v>129.36170212765958</v>
      </c>
      <c r="Q3283" t="s">
        <v>8315</v>
      </c>
      <c r="R3283" t="s">
        <v>8316</v>
      </c>
      <c r="S3283" s="12">
        <f t="shared" si="206"/>
        <v>42219.019733796296</v>
      </c>
      <c r="T3283" s="14">
        <v>42219</v>
      </c>
      <c r="U3283" s="12">
        <f t="shared" si="207"/>
        <v>42248.686400462961</v>
      </c>
    </row>
    <row r="3284" spans="1:21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>
        <f t="shared" si="205"/>
        <v>134.26371308016877</v>
      </c>
      <c r="Q3284" t="s">
        <v>8315</v>
      </c>
      <c r="R3284" t="s">
        <v>8316</v>
      </c>
      <c r="S3284" s="12">
        <f t="shared" si="206"/>
        <v>42445.19430555556</v>
      </c>
      <c r="T3284" s="14">
        <v>42445</v>
      </c>
      <c r="U3284" s="12">
        <f t="shared" si="207"/>
        <v>42488.860972222225</v>
      </c>
    </row>
    <row r="3285" spans="1:21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>
        <f t="shared" si="205"/>
        <v>17.829787234042552</v>
      </c>
      <c r="Q3285" t="s">
        <v>8315</v>
      </c>
      <c r="R3285" t="s">
        <v>8316</v>
      </c>
      <c r="S3285" s="12">
        <f t="shared" si="206"/>
        <v>42379.74418981481</v>
      </c>
      <c r="T3285" s="14">
        <v>42379</v>
      </c>
      <c r="U3285" s="12">
        <f t="shared" si="207"/>
        <v>42410.541666666664</v>
      </c>
    </row>
    <row r="3286" spans="1:21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4">
        <v>42380</v>
      </c>
      <c r="U3286" s="12">
        <f t="shared" si="207"/>
        <v>42397.915972222218</v>
      </c>
    </row>
    <row r="3287" spans="1:2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>
        <f t="shared" si="205"/>
        <v>69.18518518518519</v>
      </c>
      <c r="Q3287" t="s">
        <v>8315</v>
      </c>
      <c r="R3287" t="s">
        <v>8316</v>
      </c>
      <c r="S3287" s="12">
        <f t="shared" si="206"/>
        <v>42762.942430555559</v>
      </c>
      <c r="T3287" s="14">
        <v>42762</v>
      </c>
      <c r="U3287" s="12">
        <f t="shared" si="207"/>
        <v>42793.874999999993</v>
      </c>
    </row>
    <row r="3288" spans="1:21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>
        <f t="shared" si="205"/>
        <v>125.12295081967213</v>
      </c>
      <c r="Q3288" t="s">
        <v>8315</v>
      </c>
      <c r="R3288" t="s">
        <v>8316</v>
      </c>
      <c r="S3288" s="12">
        <f t="shared" si="206"/>
        <v>42567.840069444443</v>
      </c>
      <c r="T3288" s="14">
        <v>42567</v>
      </c>
      <c r="U3288" s="12">
        <f t="shared" si="207"/>
        <v>42597.506736111107</v>
      </c>
    </row>
    <row r="3289" spans="1:21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>
        <f t="shared" si="205"/>
        <v>73.529411764705884</v>
      </c>
      <c r="Q3289" t="s">
        <v>8315</v>
      </c>
      <c r="R3289" t="s">
        <v>8316</v>
      </c>
      <c r="S3289" s="12">
        <f t="shared" si="206"/>
        <v>42311.750324074077</v>
      </c>
      <c r="T3289" s="14">
        <v>42311</v>
      </c>
      <c r="U3289" s="12">
        <f t="shared" si="207"/>
        <v>42336.416990740741</v>
      </c>
    </row>
    <row r="3290" spans="1:21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>
        <f t="shared" si="205"/>
        <v>48.437149758454105</v>
      </c>
      <c r="Q3290" t="s">
        <v>8315</v>
      </c>
      <c r="R3290" t="s">
        <v>8316</v>
      </c>
      <c r="S3290" s="12">
        <f t="shared" si="206"/>
        <v>42505.774479166663</v>
      </c>
      <c r="T3290" s="14">
        <v>42505</v>
      </c>
      <c r="U3290" s="12">
        <f t="shared" si="207"/>
        <v>42541.624999999993</v>
      </c>
    </row>
    <row r="3291" spans="1:21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>
        <f t="shared" si="205"/>
        <v>26.608400000000003</v>
      </c>
      <c r="Q3291" t="s">
        <v>8315</v>
      </c>
      <c r="R3291" t="s">
        <v>8316</v>
      </c>
      <c r="S3291" s="12">
        <f t="shared" si="206"/>
        <v>42758.368078703701</v>
      </c>
      <c r="T3291" s="14">
        <v>42758</v>
      </c>
      <c r="U3291" s="12">
        <f t="shared" si="207"/>
        <v>42786.034745370365</v>
      </c>
    </row>
    <row r="3292" spans="1:21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>
        <f t="shared" si="205"/>
        <v>33.666666666666664</v>
      </c>
      <c r="Q3292" t="s">
        <v>8315</v>
      </c>
      <c r="R3292" t="s">
        <v>8316</v>
      </c>
      <c r="S3292" s="12">
        <f t="shared" si="206"/>
        <v>42775.51494212963</v>
      </c>
      <c r="T3292" s="14">
        <v>42775</v>
      </c>
      <c r="U3292" s="12">
        <f t="shared" si="207"/>
        <v>42805.181608796294</v>
      </c>
    </row>
    <row r="3293" spans="1:21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>
        <f t="shared" si="205"/>
        <v>40.714285714285715</v>
      </c>
      <c r="Q3293" t="s">
        <v>8315</v>
      </c>
      <c r="R3293" t="s">
        <v>8316</v>
      </c>
      <c r="S3293" s="12">
        <f t="shared" si="206"/>
        <v>42232.702546296292</v>
      </c>
      <c r="T3293" s="14">
        <v>42232</v>
      </c>
      <c r="U3293" s="12">
        <f t="shared" si="207"/>
        <v>42263.832638888889</v>
      </c>
    </row>
    <row r="3294" spans="1:21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>
        <f t="shared" si="205"/>
        <v>19.266666666666666</v>
      </c>
      <c r="Q3294" t="s">
        <v>8315</v>
      </c>
      <c r="R3294" t="s">
        <v>8316</v>
      </c>
      <c r="S3294" s="12">
        <f t="shared" si="206"/>
        <v>42282.770231481481</v>
      </c>
      <c r="T3294" s="14">
        <v>42282</v>
      </c>
      <c r="U3294" s="12">
        <f t="shared" si="207"/>
        <v>42342.478564814817</v>
      </c>
    </row>
    <row r="3295" spans="1:21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>
        <f t="shared" si="205"/>
        <v>84.285714285714292</v>
      </c>
      <c r="Q3295" t="s">
        <v>8315</v>
      </c>
      <c r="R3295" t="s">
        <v>8316</v>
      </c>
      <c r="S3295" s="12">
        <f t="shared" si="206"/>
        <v>42768.425370370373</v>
      </c>
      <c r="T3295" s="14">
        <v>42768</v>
      </c>
      <c r="U3295" s="12">
        <f t="shared" si="207"/>
        <v>42798.092037037037</v>
      </c>
    </row>
    <row r="3296" spans="1:21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>
        <f t="shared" si="205"/>
        <v>29.583333333333332</v>
      </c>
      <c r="Q3296" t="s">
        <v>8315</v>
      </c>
      <c r="R3296" t="s">
        <v>8316</v>
      </c>
      <c r="S3296" s="12">
        <f t="shared" si="206"/>
        <v>42141.541134259256</v>
      </c>
      <c r="T3296" s="14">
        <v>42141</v>
      </c>
      <c r="U3296" s="12">
        <f t="shared" si="207"/>
        <v>42171.20780092592</v>
      </c>
    </row>
    <row r="3297" spans="1:21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>
        <f t="shared" si="205"/>
        <v>26.667037037037037</v>
      </c>
      <c r="Q3297" t="s">
        <v>8315</v>
      </c>
      <c r="R3297" t="s">
        <v>8316</v>
      </c>
      <c r="S3297" s="12">
        <f t="shared" si="206"/>
        <v>42609.442465277782</v>
      </c>
      <c r="T3297" s="14">
        <v>42609</v>
      </c>
      <c r="U3297" s="12">
        <f t="shared" si="207"/>
        <v>42639.109131944446</v>
      </c>
    </row>
    <row r="3298" spans="1:21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>
        <f t="shared" si="205"/>
        <v>45.978723404255319</v>
      </c>
      <c r="Q3298" t="s">
        <v>8315</v>
      </c>
      <c r="R3298" t="s">
        <v>8316</v>
      </c>
      <c r="S3298" s="12">
        <f t="shared" si="206"/>
        <v>42309.756620370375</v>
      </c>
      <c r="T3298" s="14">
        <v>42309</v>
      </c>
      <c r="U3298" s="12">
        <f t="shared" si="207"/>
        <v>42330.583333333336</v>
      </c>
    </row>
    <row r="3299" spans="1:21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>
        <f t="shared" si="205"/>
        <v>125.09090909090909</v>
      </c>
      <c r="Q3299" t="s">
        <v>8315</v>
      </c>
      <c r="R3299" t="s">
        <v>8316</v>
      </c>
      <c r="S3299" s="12">
        <f t="shared" si="206"/>
        <v>42193.771481481483</v>
      </c>
      <c r="T3299" s="14">
        <v>42193</v>
      </c>
      <c r="U3299" s="12">
        <f t="shared" si="207"/>
        <v>42212.624305555553</v>
      </c>
    </row>
    <row r="3300" spans="1:21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>
        <f t="shared" si="205"/>
        <v>141.29166666666666</v>
      </c>
      <c r="Q3300" t="s">
        <v>8315</v>
      </c>
      <c r="R3300" t="s">
        <v>8316</v>
      </c>
      <c r="S3300" s="12">
        <f t="shared" si="206"/>
        <v>42239.957962962959</v>
      </c>
      <c r="T3300" s="14">
        <v>42239</v>
      </c>
      <c r="U3300" s="12">
        <f t="shared" si="207"/>
        <v>42259.666666666664</v>
      </c>
    </row>
    <row r="3301" spans="1:21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>
        <f t="shared" si="205"/>
        <v>55.333333333333336</v>
      </c>
      <c r="Q3301" t="s">
        <v>8315</v>
      </c>
      <c r="R3301" t="s">
        <v>8316</v>
      </c>
      <c r="S3301" s="12">
        <f t="shared" si="206"/>
        <v>42261.917395833334</v>
      </c>
      <c r="T3301" s="14">
        <v>42261</v>
      </c>
      <c r="U3301" s="12">
        <f t="shared" si="207"/>
        <v>42291.584062499998</v>
      </c>
    </row>
    <row r="3302" spans="1:21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>
        <f t="shared" si="205"/>
        <v>46.420454545454547</v>
      </c>
      <c r="Q3302" t="s">
        <v>8315</v>
      </c>
      <c r="R3302" t="s">
        <v>8316</v>
      </c>
      <c r="S3302" s="12">
        <f t="shared" si="206"/>
        <v>42102.743773148148</v>
      </c>
      <c r="T3302" s="14">
        <v>42102</v>
      </c>
      <c r="U3302" s="12">
        <f t="shared" si="207"/>
        <v>42123.410439814812</v>
      </c>
    </row>
    <row r="3303" spans="1:21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4">
        <v>42538</v>
      </c>
      <c r="U3303" s="12">
        <f t="shared" si="207"/>
        <v>42582.957638888889</v>
      </c>
    </row>
    <row r="3304" spans="1:2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4">
        <v>42681</v>
      </c>
      <c r="U3304" s="12">
        <f t="shared" si="207"/>
        <v>42711.018240740734</v>
      </c>
    </row>
    <row r="3305" spans="1:21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4">
        <v>42056</v>
      </c>
      <c r="U3305" s="12">
        <f t="shared" si="207"/>
        <v>42091.276435185187</v>
      </c>
    </row>
    <row r="3306" spans="1:21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>
        <f t="shared" si="205"/>
        <v>89.585714285714289</v>
      </c>
      <c r="Q3306" t="s">
        <v>8315</v>
      </c>
      <c r="R3306" t="s">
        <v>8316</v>
      </c>
      <c r="S3306" s="12">
        <f t="shared" si="206"/>
        <v>42696.624444444446</v>
      </c>
      <c r="T3306" s="14">
        <v>42696</v>
      </c>
      <c r="U3306" s="12">
        <f t="shared" si="207"/>
        <v>42726.29111111111</v>
      </c>
    </row>
    <row r="3307" spans="1:21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4">
        <v>42186</v>
      </c>
      <c r="U3307" s="12">
        <f t="shared" si="207"/>
        <v>42216.522546296292</v>
      </c>
    </row>
    <row r="3308" spans="1:21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>
        <f t="shared" si="205"/>
        <v>48.703703703703702</v>
      </c>
      <c r="Q3308" t="s">
        <v>8315</v>
      </c>
      <c r="R3308" t="s">
        <v>8316</v>
      </c>
      <c r="S3308" s="12">
        <f t="shared" si="206"/>
        <v>42493.219236111108</v>
      </c>
      <c r="T3308" s="14">
        <v>42493</v>
      </c>
      <c r="U3308" s="12">
        <f t="shared" si="207"/>
        <v>42530.791666666664</v>
      </c>
    </row>
    <row r="3309" spans="1:21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>
        <f t="shared" si="205"/>
        <v>53.339999999999996</v>
      </c>
      <c r="Q3309" t="s">
        <v>8315</v>
      </c>
      <c r="R3309" t="s">
        <v>8316</v>
      </c>
      <c r="S3309" s="12">
        <f t="shared" si="206"/>
        <v>42475.057164351849</v>
      </c>
      <c r="T3309" s="14">
        <v>42475</v>
      </c>
      <c r="U3309" s="12">
        <f t="shared" si="207"/>
        <v>42504.723831018513</v>
      </c>
    </row>
    <row r="3310" spans="1:21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>
        <f t="shared" si="205"/>
        <v>75.087719298245617</v>
      </c>
      <c r="Q3310" t="s">
        <v>8315</v>
      </c>
      <c r="R3310" t="s">
        <v>8316</v>
      </c>
      <c r="S3310" s="12">
        <f t="shared" si="206"/>
        <v>42452.876909722225</v>
      </c>
      <c r="T3310" s="14">
        <v>42452</v>
      </c>
      <c r="U3310" s="12">
        <f t="shared" si="207"/>
        <v>42473.543576388889</v>
      </c>
    </row>
    <row r="3311" spans="1:21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4">
        <v>42628</v>
      </c>
      <c r="U3311" s="12">
        <f t="shared" si="207"/>
        <v>42659.316874999997</v>
      </c>
    </row>
    <row r="3312" spans="1:21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>
        <f t="shared" si="205"/>
        <v>209.83870967741936</v>
      </c>
      <c r="Q3312" t="s">
        <v>8315</v>
      </c>
      <c r="R3312" t="s">
        <v>8316</v>
      </c>
      <c r="S3312" s="12">
        <f t="shared" si="206"/>
        <v>42253.928530092591</v>
      </c>
      <c r="T3312" s="14">
        <v>42253</v>
      </c>
      <c r="U3312" s="12">
        <f t="shared" si="207"/>
        <v>42283.595196759255</v>
      </c>
    </row>
    <row r="3313" spans="1:21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>
        <f t="shared" si="205"/>
        <v>61.022222222222226</v>
      </c>
      <c r="Q3313" t="s">
        <v>8315</v>
      </c>
      <c r="R3313" t="s">
        <v>8316</v>
      </c>
      <c r="S3313" s="12">
        <f t="shared" si="206"/>
        <v>42264.29178240741</v>
      </c>
      <c r="T3313" s="14">
        <v>42264</v>
      </c>
      <c r="U3313" s="12">
        <f t="shared" si="207"/>
        <v>42293.958449074074</v>
      </c>
    </row>
    <row r="3314" spans="1:21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4">
        <v>42664</v>
      </c>
      <c r="U3314" s="12">
        <f t="shared" si="207"/>
        <v>42685.583333333336</v>
      </c>
    </row>
    <row r="3315" spans="1:21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>
        <f t="shared" si="205"/>
        <v>80.034482758620683</v>
      </c>
      <c r="Q3315" t="s">
        <v>8315</v>
      </c>
      <c r="R3315" t="s">
        <v>8316</v>
      </c>
      <c r="S3315" s="12">
        <f t="shared" si="206"/>
        <v>42382.244409722218</v>
      </c>
      <c r="T3315" s="14">
        <v>42382</v>
      </c>
      <c r="U3315" s="12">
        <f t="shared" si="207"/>
        <v>42395.708333333336</v>
      </c>
    </row>
    <row r="3316" spans="1:21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>
        <f t="shared" si="205"/>
        <v>29.068965517241381</v>
      </c>
      <c r="Q3316" t="s">
        <v>8315</v>
      </c>
      <c r="R3316" t="s">
        <v>8316</v>
      </c>
      <c r="S3316" s="12">
        <f t="shared" si="206"/>
        <v>42105.267488425925</v>
      </c>
      <c r="T3316" s="14">
        <v>42105</v>
      </c>
      <c r="U3316" s="12">
        <f t="shared" si="207"/>
        <v>42132.503472222219</v>
      </c>
    </row>
    <row r="3317" spans="1:21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>
        <f t="shared" si="205"/>
        <v>49.438202247191015</v>
      </c>
      <c r="Q3317" t="s">
        <v>8315</v>
      </c>
      <c r="R3317" t="s">
        <v>8316</v>
      </c>
      <c r="S3317" s="12">
        <f t="shared" si="206"/>
        <v>42466.303715277783</v>
      </c>
      <c r="T3317" s="14">
        <v>42466</v>
      </c>
      <c r="U3317" s="12">
        <f t="shared" si="207"/>
        <v>42495.970381944448</v>
      </c>
    </row>
    <row r="3318" spans="1:21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>
        <f t="shared" si="205"/>
        <v>93.977440000000001</v>
      </c>
      <c r="Q3318" t="s">
        <v>8315</v>
      </c>
      <c r="R3318" t="s">
        <v>8316</v>
      </c>
      <c r="S3318" s="12">
        <f t="shared" si="206"/>
        <v>41826.871238425927</v>
      </c>
      <c r="T3318" s="14">
        <v>41826</v>
      </c>
      <c r="U3318" s="12">
        <f t="shared" si="207"/>
        <v>41859.245833333334</v>
      </c>
    </row>
    <row r="3319" spans="1:21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>
        <f t="shared" si="205"/>
        <v>61.944444444444443</v>
      </c>
      <c r="Q3319" t="s">
        <v>8315</v>
      </c>
      <c r="R3319" t="s">
        <v>8316</v>
      </c>
      <c r="S3319" s="12">
        <f t="shared" si="206"/>
        <v>42499.039629629624</v>
      </c>
      <c r="T3319" s="14">
        <v>42499</v>
      </c>
      <c r="U3319" s="12">
        <f t="shared" si="207"/>
        <v>42528.706296296288</v>
      </c>
    </row>
    <row r="3320" spans="1:21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4">
        <v>42431</v>
      </c>
      <c r="U3320" s="12">
        <f t="shared" si="207"/>
        <v>42470.770833333336</v>
      </c>
    </row>
    <row r="3321" spans="1:21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4">
        <v>41990</v>
      </c>
      <c r="U3321" s="12">
        <f t="shared" si="207"/>
        <v>42035.252152777779</v>
      </c>
    </row>
    <row r="3322" spans="1:21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>
        <f t="shared" si="205"/>
        <v>66.44736842105263</v>
      </c>
      <c r="Q3322" t="s">
        <v>8315</v>
      </c>
      <c r="R3322" t="s">
        <v>8316</v>
      </c>
      <c r="S3322" s="12">
        <f t="shared" si="206"/>
        <v>42513.045798611114</v>
      </c>
      <c r="T3322" s="14">
        <v>42513</v>
      </c>
      <c r="U3322" s="12">
        <f t="shared" si="207"/>
        <v>42542.712465277778</v>
      </c>
    </row>
    <row r="3323" spans="1:21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4">
        <v>41914</v>
      </c>
      <c r="U3323" s="12">
        <f t="shared" si="207"/>
        <v>41927.832638888889</v>
      </c>
    </row>
    <row r="3324" spans="1:21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>
        <f t="shared" si="205"/>
        <v>145.65217391304347</v>
      </c>
      <c r="Q3324" t="s">
        <v>8315</v>
      </c>
      <c r="R3324" t="s">
        <v>8316</v>
      </c>
      <c r="S3324" s="12">
        <f t="shared" si="206"/>
        <v>42521.010370370372</v>
      </c>
      <c r="T3324" s="14">
        <v>42521</v>
      </c>
      <c r="U3324" s="12">
        <f t="shared" si="207"/>
        <v>42542.829861111109</v>
      </c>
    </row>
    <row r="3325" spans="1:21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>
        <f t="shared" si="205"/>
        <v>25.693877551020407</v>
      </c>
      <c r="Q3325" t="s">
        <v>8315</v>
      </c>
      <c r="R3325" t="s">
        <v>8316</v>
      </c>
      <c r="S3325" s="12">
        <f t="shared" si="206"/>
        <v>42608.36583333333</v>
      </c>
      <c r="T3325" s="14">
        <v>42608</v>
      </c>
      <c r="U3325" s="12">
        <f t="shared" si="207"/>
        <v>42638.032499999994</v>
      </c>
    </row>
    <row r="3326" spans="1:21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4">
        <v>42512</v>
      </c>
      <c r="U3326" s="12">
        <f t="shared" si="207"/>
        <v>42526.249884259254</v>
      </c>
    </row>
    <row r="3327" spans="1:21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4">
        <v>42064</v>
      </c>
      <c r="U3327" s="12">
        <f t="shared" si="207"/>
        <v>42099.410613425927</v>
      </c>
    </row>
    <row r="3328" spans="1:21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>
        <f t="shared" si="205"/>
        <v>142.28070175438597</v>
      </c>
      <c r="Q3328" t="s">
        <v>8315</v>
      </c>
      <c r="R3328" t="s">
        <v>8316</v>
      </c>
      <c r="S3328" s="12">
        <f t="shared" si="206"/>
        <v>42041.714178240742</v>
      </c>
      <c r="T3328" s="14">
        <v>42041</v>
      </c>
      <c r="U3328" s="12">
        <f t="shared" si="207"/>
        <v>42071.339178240734</v>
      </c>
    </row>
    <row r="3329" spans="1:21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>
        <f t="shared" si="205"/>
        <v>24.545454545454547</v>
      </c>
      <c r="Q3329" t="s">
        <v>8315</v>
      </c>
      <c r="R3329" t="s">
        <v>8316</v>
      </c>
      <c r="S3329" s="12">
        <f t="shared" si="206"/>
        <v>42468.374606481477</v>
      </c>
      <c r="T3329" s="14">
        <v>42468</v>
      </c>
      <c r="U3329" s="12">
        <f t="shared" si="207"/>
        <v>42498.041273148141</v>
      </c>
    </row>
    <row r="3330" spans="1:21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>
        <f t="shared" si="205"/>
        <v>292.77777777777777</v>
      </c>
      <c r="Q3330" t="s">
        <v>8315</v>
      </c>
      <c r="R3330" t="s">
        <v>8316</v>
      </c>
      <c r="S3330" s="12">
        <f t="shared" si="206"/>
        <v>41822.57503472222</v>
      </c>
      <c r="T3330" s="14">
        <v>41822</v>
      </c>
      <c r="U3330" s="12">
        <f t="shared" si="207"/>
        <v>41824.708333333328</v>
      </c>
    </row>
    <row r="3331" spans="1:21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>
        <f t="shared" ref="P3331:P3394" si="209">IF(L3331,E3331/L3331,0)</f>
        <v>44.92307692307692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4">
        <v>41837</v>
      </c>
      <c r="U3331" s="12">
        <f t="shared" ref="U3331:U3394" si="211">(((I3331/60)/60)/24)+DATE(1970,1,1)+(-8/24)</f>
        <v>41847.625</v>
      </c>
    </row>
    <row r="3332" spans="1:21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>
        <f t="shared" si="209"/>
        <v>23.10144927536232</v>
      </c>
      <c r="Q3332" t="s">
        <v>8315</v>
      </c>
      <c r="R3332" t="s">
        <v>8316</v>
      </c>
      <c r="S3332" s="12">
        <f t="shared" si="210"/>
        <v>42065.887361111112</v>
      </c>
      <c r="T3332" s="14">
        <v>42065</v>
      </c>
      <c r="U3332" s="12">
        <f t="shared" si="211"/>
        <v>42095.512361111112</v>
      </c>
    </row>
    <row r="3333" spans="1:21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4">
        <v>42248</v>
      </c>
      <c r="U3333" s="12">
        <f t="shared" si="211"/>
        <v>42283.36442129629</v>
      </c>
    </row>
    <row r="3334" spans="1:21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>
        <f t="shared" si="209"/>
        <v>72.289156626506028</v>
      </c>
      <c r="Q3334" t="s">
        <v>8315</v>
      </c>
      <c r="R3334" t="s">
        <v>8316</v>
      </c>
      <c r="S3334" s="12">
        <f t="shared" si="210"/>
        <v>41809.860300925924</v>
      </c>
      <c r="T3334" s="14">
        <v>41809</v>
      </c>
      <c r="U3334" s="12">
        <f t="shared" si="211"/>
        <v>41839.526967592588</v>
      </c>
    </row>
    <row r="3335" spans="1:21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>
        <f t="shared" si="209"/>
        <v>32.972972972972975</v>
      </c>
      <c r="Q3335" t="s">
        <v>8315</v>
      </c>
      <c r="R3335" t="s">
        <v>8316</v>
      </c>
      <c r="S3335" s="12">
        <f t="shared" si="210"/>
        <v>42148.676851851851</v>
      </c>
      <c r="T3335" s="14">
        <v>42148</v>
      </c>
      <c r="U3335" s="12">
        <f t="shared" si="211"/>
        <v>42170.343518518515</v>
      </c>
    </row>
    <row r="3336" spans="1:21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>
        <f t="shared" si="209"/>
        <v>116.65217391304348</v>
      </c>
      <c r="Q3336" t="s">
        <v>8315</v>
      </c>
      <c r="R3336" t="s">
        <v>8316</v>
      </c>
      <c r="S3336" s="12">
        <f t="shared" si="210"/>
        <v>42185.521087962959</v>
      </c>
      <c r="T3336" s="14">
        <v>42185</v>
      </c>
      <c r="U3336" s="12">
        <f t="shared" si="211"/>
        <v>42215.187754629624</v>
      </c>
    </row>
    <row r="3337" spans="1:21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>
        <f t="shared" si="209"/>
        <v>79.61904761904762</v>
      </c>
      <c r="Q3337" t="s">
        <v>8315</v>
      </c>
      <c r="R3337" t="s">
        <v>8316</v>
      </c>
      <c r="S3337" s="12">
        <f t="shared" si="210"/>
        <v>41827.674143518518</v>
      </c>
      <c r="T3337" s="14">
        <v>41827</v>
      </c>
      <c r="U3337" s="12">
        <f t="shared" si="211"/>
        <v>41854.625</v>
      </c>
    </row>
    <row r="3338" spans="1:21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>
        <f t="shared" si="209"/>
        <v>27.777777777777779</v>
      </c>
      <c r="Q3338" t="s">
        <v>8315</v>
      </c>
      <c r="R3338" t="s">
        <v>8316</v>
      </c>
      <c r="S3338" s="12">
        <f t="shared" si="210"/>
        <v>42437.398680555561</v>
      </c>
      <c r="T3338" s="14">
        <v>42437</v>
      </c>
      <c r="U3338" s="12">
        <f t="shared" si="211"/>
        <v>42465.023680555554</v>
      </c>
    </row>
    <row r="3339" spans="1:21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>
        <f t="shared" si="209"/>
        <v>81.029411764705884</v>
      </c>
      <c r="Q3339" t="s">
        <v>8315</v>
      </c>
      <c r="R3339" t="s">
        <v>8316</v>
      </c>
      <c r="S3339" s="12">
        <f t="shared" si="210"/>
        <v>41901.282025462962</v>
      </c>
      <c r="T3339" s="14">
        <v>41901</v>
      </c>
      <c r="U3339" s="12">
        <f t="shared" si="211"/>
        <v>41922.541666666664</v>
      </c>
    </row>
    <row r="3340" spans="1:21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>
        <f t="shared" si="209"/>
        <v>136.84821428571428</v>
      </c>
      <c r="Q3340" t="s">
        <v>8315</v>
      </c>
      <c r="R3340" t="s">
        <v>8316</v>
      </c>
      <c r="S3340" s="12">
        <f t="shared" si="210"/>
        <v>42769.574999999997</v>
      </c>
      <c r="T3340" s="14">
        <v>42769</v>
      </c>
      <c r="U3340" s="12">
        <f t="shared" si="211"/>
        <v>42790.241666666661</v>
      </c>
    </row>
    <row r="3341" spans="1:21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>
        <f t="shared" si="209"/>
        <v>177.61702127659575</v>
      </c>
      <c r="Q3341" t="s">
        <v>8315</v>
      </c>
      <c r="R3341" t="s">
        <v>8316</v>
      </c>
      <c r="S3341" s="12">
        <f t="shared" si="210"/>
        <v>42549.665717592594</v>
      </c>
      <c r="T3341" s="14">
        <v>42549</v>
      </c>
      <c r="U3341" s="12">
        <f t="shared" si="211"/>
        <v>42579.332384259258</v>
      </c>
    </row>
    <row r="3342" spans="1:21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>
        <f t="shared" si="209"/>
        <v>109.07894736842105</v>
      </c>
      <c r="Q3342" t="s">
        <v>8315</v>
      </c>
      <c r="R3342" t="s">
        <v>8316</v>
      </c>
      <c r="S3342" s="12">
        <f t="shared" si="210"/>
        <v>42685.974004629628</v>
      </c>
      <c r="T3342" s="14">
        <v>42685</v>
      </c>
      <c r="U3342" s="12">
        <f t="shared" si="211"/>
        <v>42710.640671296293</v>
      </c>
    </row>
    <row r="3343" spans="1:21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>
        <f t="shared" si="209"/>
        <v>119.64285714285714</v>
      </c>
      <c r="Q3343" t="s">
        <v>8315</v>
      </c>
      <c r="R3343" t="s">
        <v>8316</v>
      </c>
      <c r="S3343" s="12">
        <f t="shared" si="210"/>
        <v>42510.798854166671</v>
      </c>
      <c r="T3343" s="14">
        <v>42510</v>
      </c>
      <c r="U3343" s="12">
        <f t="shared" si="211"/>
        <v>42533.374999999993</v>
      </c>
    </row>
    <row r="3344" spans="1:21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>
        <f t="shared" si="209"/>
        <v>78.205128205128204</v>
      </c>
      <c r="Q3344" t="s">
        <v>8315</v>
      </c>
      <c r="R3344" t="s">
        <v>8316</v>
      </c>
      <c r="S3344" s="12">
        <f t="shared" si="210"/>
        <v>42062.296412037031</v>
      </c>
      <c r="T3344" s="14">
        <v>42062</v>
      </c>
      <c r="U3344" s="12">
        <f t="shared" si="211"/>
        <v>42094.874305555553</v>
      </c>
    </row>
    <row r="3345" spans="1:21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>
        <f t="shared" si="209"/>
        <v>52.173913043478258</v>
      </c>
      <c r="Q3345" t="s">
        <v>8315</v>
      </c>
      <c r="R3345" t="s">
        <v>8316</v>
      </c>
      <c r="S3345" s="12">
        <f t="shared" si="210"/>
        <v>42452.916481481487</v>
      </c>
      <c r="T3345" s="14">
        <v>42452</v>
      </c>
      <c r="U3345" s="12">
        <f t="shared" si="211"/>
        <v>42473.220833333333</v>
      </c>
    </row>
    <row r="3346" spans="1:21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>
        <f t="shared" si="209"/>
        <v>114.125</v>
      </c>
      <c r="Q3346" t="s">
        <v>8315</v>
      </c>
      <c r="R3346" t="s">
        <v>8316</v>
      </c>
      <c r="S3346" s="12">
        <f t="shared" si="210"/>
        <v>41851.200150462959</v>
      </c>
      <c r="T3346" s="14">
        <v>41851</v>
      </c>
      <c r="U3346" s="12">
        <f t="shared" si="211"/>
        <v>41880.866817129623</v>
      </c>
    </row>
    <row r="3347" spans="1:21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4">
        <v>42053</v>
      </c>
      <c r="U3347" s="12">
        <f t="shared" si="211"/>
        <v>42111.692361111105</v>
      </c>
    </row>
    <row r="3348" spans="1:21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>
        <f t="shared" si="209"/>
        <v>91.666666666666671</v>
      </c>
      <c r="Q3348" t="s">
        <v>8315</v>
      </c>
      <c r="R3348" t="s">
        <v>8316</v>
      </c>
      <c r="S3348" s="12">
        <f t="shared" si="210"/>
        <v>42054.024421296301</v>
      </c>
      <c r="T3348" s="14">
        <v>42054</v>
      </c>
      <c r="U3348" s="12">
        <f t="shared" si="211"/>
        <v>42060.691087962965</v>
      </c>
    </row>
    <row r="3349" spans="1:21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>
        <f t="shared" si="209"/>
        <v>108.59090909090909</v>
      </c>
      <c r="Q3349" t="s">
        <v>8315</v>
      </c>
      <c r="R3349" t="s">
        <v>8316</v>
      </c>
      <c r="S3349" s="12">
        <f t="shared" si="210"/>
        <v>42484.551550925928</v>
      </c>
      <c r="T3349" s="14">
        <v>42484</v>
      </c>
      <c r="U3349" s="12">
        <f t="shared" si="211"/>
        <v>42498.541666666664</v>
      </c>
    </row>
    <row r="3350" spans="1:21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>
        <f t="shared" si="209"/>
        <v>69.822784810126578</v>
      </c>
      <c r="Q3350" t="s">
        <v>8315</v>
      </c>
      <c r="R3350" t="s">
        <v>8316</v>
      </c>
      <c r="S3350" s="12">
        <f t="shared" si="210"/>
        <v>42466.558796296296</v>
      </c>
      <c r="T3350" s="14">
        <v>42466</v>
      </c>
      <c r="U3350" s="12">
        <f t="shared" si="211"/>
        <v>42489.832638888889</v>
      </c>
    </row>
    <row r="3351" spans="1:21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>
        <f t="shared" si="209"/>
        <v>109.57142857142857</v>
      </c>
      <c r="Q3351" t="s">
        <v>8315</v>
      </c>
      <c r="R3351" t="s">
        <v>8316</v>
      </c>
      <c r="S3351" s="12">
        <f t="shared" si="210"/>
        <v>42513.110787037032</v>
      </c>
      <c r="T3351" s="14">
        <v>42513</v>
      </c>
      <c r="U3351" s="12">
        <f t="shared" si="211"/>
        <v>42534.374999999993</v>
      </c>
    </row>
    <row r="3352" spans="1:21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>
        <f t="shared" si="209"/>
        <v>71.666666666666671</v>
      </c>
      <c r="Q3352" t="s">
        <v>8315</v>
      </c>
      <c r="R3352" t="s">
        <v>8316</v>
      </c>
      <c r="S3352" s="12">
        <f t="shared" si="210"/>
        <v>42302.701516203699</v>
      </c>
      <c r="T3352" s="14">
        <v>42302</v>
      </c>
      <c r="U3352" s="12">
        <f t="shared" si="211"/>
        <v>42337.624999999993</v>
      </c>
    </row>
    <row r="3353" spans="1:21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>
        <f t="shared" si="209"/>
        <v>93.611111111111114</v>
      </c>
      <c r="Q3353" t="s">
        <v>8315</v>
      </c>
      <c r="R3353" t="s">
        <v>8316</v>
      </c>
      <c r="S3353" s="12">
        <f t="shared" si="210"/>
        <v>41806.395428240743</v>
      </c>
      <c r="T3353" s="14">
        <v>41806</v>
      </c>
      <c r="U3353" s="12">
        <f t="shared" si="211"/>
        <v>41843.125</v>
      </c>
    </row>
    <row r="3354" spans="1:21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4">
        <v>42495</v>
      </c>
      <c r="U3354" s="12">
        <f t="shared" si="211"/>
        <v>42552.624999999993</v>
      </c>
    </row>
    <row r="3355" spans="1:21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>
        <f t="shared" si="209"/>
        <v>35.795454545454547</v>
      </c>
      <c r="Q3355" t="s">
        <v>8315</v>
      </c>
      <c r="R3355" t="s">
        <v>8316</v>
      </c>
      <c r="S3355" s="12">
        <f t="shared" si="210"/>
        <v>42479.432291666672</v>
      </c>
      <c r="T3355" s="14">
        <v>42479</v>
      </c>
      <c r="U3355" s="12">
        <f t="shared" si="211"/>
        <v>42492.624999999993</v>
      </c>
    </row>
    <row r="3356" spans="1:21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4">
        <v>42270</v>
      </c>
      <c r="U3356" s="12">
        <f t="shared" si="211"/>
        <v>42305.834027777775</v>
      </c>
    </row>
    <row r="3357" spans="1:21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>
        <f t="shared" si="209"/>
        <v>147.33333333333334</v>
      </c>
      <c r="Q3357" t="s">
        <v>8315</v>
      </c>
      <c r="R3357" t="s">
        <v>8316</v>
      </c>
      <c r="S3357" s="12">
        <f t="shared" si="210"/>
        <v>42489.619525462964</v>
      </c>
      <c r="T3357" s="14">
        <v>42489</v>
      </c>
      <c r="U3357" s="12">
        <f t="shared" si="211"/>
        <v>42500.136805555558</v>
      </c>
    </row>
    <row r="3358" spans="1:21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>
        <f t="shared" si="209"/>
        <v>56.333333333333336</v>
      </c>
      <c r="Q3358" t="s">
        <v>8315</v>
      </c>
      <c r="R3358" t="s">
        <v>8316</v>
      </c>
      <c r="S3358" s="12">
        <f t="shared" si="210"/>
        <v>42536.815648148149</v>
      </c>
      <c r="T3358" s="14">
        <v>42536</v>
      </c>
      <c r="U3358" s="12">
        <f t="shared" si="211"/>
        <v>42566.482314814813</v>
      </c>
    </row>
    <row r="3359" spans="1:21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>
        <f t="shared" si="209"/>
        <v>96.19047619047619</v>
      </c>
      <c r="Q3359" t="s">
        <v>8315</v>
      </c>
      <c r="R3359" t="s">
        <v>8316</v>
      </c>
      <c r="S3359" s="12">
        <f t="shared" si="210"/>
        <v>41822.417939814812</v>
      </c>
      <c r="T3359" s="14">
        <v>41822</v>
      </c>
      <c r="U3359" s="12">
        <f t="shared" si="211"/>
        <v>41852.084606481476</v>
      </c>
    </row>
    <row r="3360" spans="1:21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>
        <f t="shared" si="209"/>
        <v>63.574074074074076</v>
      </c>
      <c r="Q3360" t="s">
        <v>8315</v>
      </c>
      <c r="R3360" t="s">
        <v>8316</v>
      </c>
      <c r="S3360" s="12">
        <f t="shared" si="210"/>
        <v>41932.311099537037</v>
      </c>
      <c r="T3360" s="14">
        <v>41932</v>
      </c>
      <c r="U3360" s="12">
        <f t="shared" si="211"/>
        <v>41962.019432870373</v>
      </c>
    </row>
    <row r="3361" spans="1:21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>
        <f t="shared" si="209"/>
        <v>184.78260869565219</v>
      </c>
      <c r="Q3361" t="s">
        <v>8315</v>
      </c>
      <c r="R3361" t="s">
        <v>8316</v>
      </c>
      <c r="S3361" s="12">
        <f t="shared" si="210"/>
        <v>42746.057106481487</v>
      </c>
      <c r="T3361" s="14">
        <v>42746</v>
      </c>
      <c r="U3361" s="12">
        <f t="shared" si="211"/>
        <v>42790.723773148151</v>
      </c>
    </row>
    <row r="3362" spans="1:21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>
        <f t="shared" si="209"/>
        <v>126.72222222222223</v>
      </c>
      <c r="Q3362" t="s">
        <v>8315</v>
      </c>
      <c r="R3362" t="s">
        <v>8316</v>
      </c>
      <c r="S3362" s="12">
        <f t="shared" si="210"/>
        <v>42697.082673611112</v>
      </c>
      <c r="T3362" s="14">
        <v>42697</v>
      </c>
      <c r="U3362" s="12">
        <f t="shared" si="211"/>
        <v>42718.332638888889</v>
      </c>
    </row>
    <row r="3363" spans="1:21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>
        <f t="shared" si="209"/>
        <v>83.42647058823529</v>
      </c>
      <c r="Q3363" t="s">
        <v>8315</v>
      </c>
      <c r="R3363" t="s">
        <v>8316</v>
      </c>
      <c r="S3363" s="12">
        <f t="shared" si="210"/>
        <v>41866.025347222225</v>
      </c>
      <c r="T3363" s="14">
        <v>41866</v>
      </c>
      <c r="U3363" s="12">
        <f t="shared" si="211"/>
        <v>41883.332638888889</v>
      </c>
    </row>
    <row r="3364" spans="1:21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4">
        <v>42056</v>
      </c>
      <c r="U3364" s="12">
        <f t="shared" si="211"/>
        <v>42069.871527777774</v>
      </c>
    </row>
    <row r="3365" spans="1:21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>
        <f t="shared" si="209"/>
        <v>302.30769230769232</v>
      </c>
      <c r="Q3365" t="s">
        <v>8315</v>
      </c>
      <c r="R3365" t="s">
        <v>8316</v>
      </c>
      <c r="S3365" s="12">
        <f t="shared" si="210"/>
        <v>41851.771354166667</v>
      </c>
      <c r="T3365" s="14">
        <v>41851</v>
      </c>
      <c r="U3365" s="12">
        <f t="shared" si="211"/>
        <v>41870.333333333328</v>
      </c>
    </row>
    <row r="3366" spans="1:21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>
        <f t="shared" si="209"/>
        <v>44.138888888888886</v>
      </c>
      <c r="Q3366" t="s">
        <v>8315</v>
      </c>
      <c r="R3366" t="s">
        <v>8316</v>
      </c>
      <c r="S3366" s="12">
        <f t="shared" si="210"/>
        <v>42422.977418981478</v>
      </c>
      <c r="T3366" s="14">
        <v>42422</v>
      </c>
      <c r="U3366" s="12">
        <f t="shared" si="211"/>
        <v>42444.541666666664</v>
      </c>
    </row>
    <row r="3367" spans="1:21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>
        <f t="shared" si="209"/>
        <v>866.66666666666663</v>
      </c>
      <c r="Q3367" t="s">
        <v>8315</v>
      </c>
      <c r="R3367" t="s">
        <v>8316</v>
      </c>
      <c r="S3367" s="12">
        <f t="shared" si="210"/>
        <v>42321.101759259262</v>
      </c>
      <c r="T3367" s="14">
        <v>42321</v>
      </c>
      <c r="U3367" s="12">
        <f t="shared" si="211"/>
        <v>42350.768425925926</v>
      </c>
    </row>
    <row r="3368" spans="1:21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>
        <f t="shared" si="209"/>
        <v>61.388888888888886</v>
      </c>
      <c r="Q3368" t="s">
        <v>8315</v>
      </c>
      <c r="R3368" t="s">
        <v>8316</v>
      </c>
      <c r="S3368" s="12">
        <f t="shared" si="210"/>
        <v>42107.067557870367</v>
      </c>
      <c r="T3368" s="14">
        <v>42107</v>
      </c>
      <c r="U3368" s="12">
        <f t="shared" si="211"/>
        <v>42136.734224537031</v>
      </c>
    </row>
    <row r="3369" spans="1:21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>
        <f t="shared" si="209"/>
        <v>29.666666666666668</v>
      </c>
      <c r="Q3369" t="s">
        <v>8315</v>
      </c>
      <c r="R3369" t="s">
        <v>8316</v>
      </c>
      <c r="S3369" s="12">
        <f t="shared" si="210"/>
        <v>42192.933958333335</v>
      </c>
      <c r="T3369" s="14">
        <v>42192</v>
      </c>
      <c r="U3369" s="12">
        <f t="shared" si="211"/>
        <v>42217.600624999999</v>
      </c>
    </row>
    <row r="3370" spans="1:21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>
        <f t="shared" si="209"/>
        <v>45.478260869565219</v>
      </c>
      <c r="Q3370" t="s">
        <v>8315</v>
      </c>
      <c r="R3370" t="s">
        <v>8316</v>
      </c>
      <c r="S3370" s="12">
        <f t="shared" si="210"/>
        <v>41969.199756944443</v>
      </c>
      <c r="T3370" s="14">
        <v>41969</v>
      </c>
      <c r="U3370" s="12">
        <f t="shared" si="211"/>
        <v>42004.874999999993</v>
      </c>
    </row>
    <row r="3371" spans="1:21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>
        <f t="shared" si="209"/>
        <v>96.203703703703709</v>
      </c>
      <c r="Q3371" t="s">
        <v>8315</v>
      </c>
      <c r="R3371" t="s">
        <v>8316</v>
      </c>
      <c r="S3371" s="12">
        <f t="shared" si="210"/>
        <v>42690.041435185187</v>
      </c>
      <c r="T3371" s="14">
        <v>42690</v>
      </c>
      <c r="U3371" s="12">
        <f t="shared" si="211"/>
        <v>42749.708101851851</v>
      </c>
    </row>
    <row r="3372" spans="1:21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>
        <f t="shared" si="209"/>
        <v>67.92307692307692</v>
      </c>
      <c r="Q3372" t="s">
        <v>8315</v>
      </c>
      <c r="R3372" t="s">
        <v>8316</v>
      </c>
      <c r="S3372" s="12">
        <f t="shared" si="210"/>
        <v>42690.334317129629</v>
      </c>
      <c r="T3372" s="14">
        <v>42690</v>
      </c>
      <c r="U3372" s="12">
        <f t="shared" si="211"/>
        <v>42720.999999999993</v>
      </c>
    </row>
    <row r="3373" spans="1:21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>
        <f t="shared" si="209"/>
        <v>30.777777777777779</v>
      </c>
      <c r="Q3373" t="s">
        <v>8315</v>
      </c>
      <c r="R3373" t="s">
        <v>8316</v>
      </c>
      <c r="S3373" s="12">
        <f t="shared" si="210"/>
        <v>42312.874594907407</v>
      </c>
      <c r="T3373" s="14">
        <v>42312</v>
      </c>
      <c r="U3373" s="12">
        <f t="shared" si="211"/>
        <v>42340.541261574072</v>
      </c>
    </row>
    <row r="3374" spans="1:21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>
        <f t="shared" si="209"/>
        <v>38.333333333333336</v>
      </c>
      <c r="Q3374" t="s">
        <v>8315</v>
      </c>
      <c r="R3374" t="s">
        <v>8316</v>
      </c>
      <c r="S3374" s="12">
        <f t="shared" si="210"/>
        <v>41855.548101851848</v>
      </c>
      <c r="T3374" s="14">
        <v>41855</v>
      </c>
      <c r="U3374" s="12">
        <f t="shared" si="211"/>
        <v>41875.874305555553</v>
      </c>
    </row>
    <row r="3375" spans="1:21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>
        <f t="shared" si="209"/>
        <v>66.833333333333329</v>
      </c>
      <c r="Q3375" t="s">
        <v>8315</v>
      </c>
      <c r="R3375" t="s">
        <v>8316</v>
      </c>
      <c r="S3375" s="12">
        <f t="shared" si="210"/>
        <v>42179.854629629626</v>
      </c>
      <c r="T3375" s="14">
        <v>42179</v>
      </c>
      <c r="U3375" s="12">
        <f t="shared" si="211"/>
        <v>42203.333333333336</v>
      </c>
    </row>
    <row r="3376" spans="1:21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>
        <f t="shared" si="209"/>
        <v>71.730769230769226</v>
      </c>
      <c r="Q3376" t="s">
        <v>8315</v>
      </c>
      <c r="R3376" t="s">
        <v>8316</v>
      </c>
      <c r="S3376" s="12">
        <f t="shared" si="210"/>
        <v>42275.731666666667</v>
      </c>
      <c r="T3376" s="14">
        <v>42275</v>
      </c>
      <c r="U3376" s="12">
        <f t="shared" si="211"/>
        <v>42305.398333333331</v>
      </c>
    </row>
    <row r="3377" spans="1:21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>
        <f t="shared" si="209"/>
        <v>176.47058823529412</v>
      </c>
      <c r="Q3377" t="s">
        <v>8315</v>
      </c>
      <c r="R3377" t="s">
        <v>8316</v>
      </c>
      <c r="S3377" s="12">
        <f t="shared" si="210"/>
        <v>41765.610798611109</v>
      </c>
      <c r="T3377" s="14">
        <v>41765</v>
      </c>
      <c r="U3377" s="12">
        <f t="shared" si="211"/>
        <v>41777.277465277773</v>
      </c>
    </row>
    <row r="3378" spans="1:21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>
        <f t="shared" si="209"/>
        <v>421.10526315789474</v>
      </c>
      <c r="Q3378" t="s">
        <v>8315</v>
      </c>
      <c r="R3378" t="s">
        <v>8316</v>
      </c>
      <c r="S3378" s="12">
        <f t="shared" si="210"/>
        <v>42059.701319444444</v>
      </c>
      <c r="T3378" s="14">
        <v>42059</v>
      </c>
      <c r="U3378" s="12">
        <f t="shared" si="211"/>
        <v>42119.326319444437</v>
      </c>
    </row>
    <row r="3379" spans="1:21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>
        <f t="shared" si="209"/>
        <v>104.98701298701299</v>
      </c>
      <c r="Q3379" t="s">
        <v>8315</v>
      </c>
      <c r="R3379" t="s">
        <v>8316</v>
      </c>
      <c r="S3379" s="12">
        <f t="shared" si="210"/>
        <v>42053.732627314821</v>
      </c>
      <c r="T3379" s="14">
        <v>42053</v>
      </c>
      <c r="U3379" s="12">
        <f t="shared" si="211"/>
        <v>42083.37222222222</v>
      </c>
    </row>
    <row r="3380" spans="1:21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>
        <f t="shared" si="209"/>
        <v>28.19047619047619</v>
      </c>
      <c r="Q3380" t="s">
        <v>8315</v>
      </c>
      <c r="R3380" t="s">
        <v>8316</v>
      </c>
      <c r="S3380" s="12">
        <f t="shared" si="210"/>
        <v>41858.355393518519</v>
      </c>
      <c r="T3380" s="14">
        <v>41858</v>
      </c>
      <c r="U3380" s="12">
        <f t="shared" si="211"/>
        <v>41882.213888888888</v>
      </c>
    </row>
    <row r="3381" spans="1:21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>
        <f t="shared" si="209"/>
        <v>54.55263157894737</v>
      </c>
      <c r="Q3381" t="s">
        <v>8315</v>
      </c>
      <c r="R3381" t="s">
        <v>8316</v>
      </c>
      <c r="S3381" s="12">
        <f t="shared" si="210"/>
        <v>42225.513888888891</v>
      </c>
      <c r="T3381" s="14">
        <v>42225</v>
      </c>
      <c r="U3381" s="12">
        <f t="shared" si="211"/>
        <v>42242.624999999993</v>
      </c>
    </row>
    <row r="3382" spans="1:21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>
        <f t="shared" si="209"/>
        <v>111.89285714285714</v>
      </c>
      <c r="Q3382" t="s">
        <v>8315</v>
      </c>
      <c r="R3382" t="s">
        <v>8316</v>
      </c>
      <c r="S3382" s="12">
        <f t="shared" si="210"/>
        <v>41937.95344907407</v>
      </c>
      <c r="T3382" s="14">
        <v>41937</v>
      </c>
      <c r="U3382" s="12">
        <f t="shared" si="211"/>
        <v>41972.661782407398</v>
      </c>
    </row>
    <row r="3383" spans="1:21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>
        <f t="shared" si="209"/>
        <v>85.208333333333329</v>
      </c>
      <c r="Q3383" t="s">
        <v>8315</v>
      </c>
      <c r="R3383" t="s">
        <v>8316</v>
      </c>
      <c r="S3383" s="12">
        <f t="shared" si="210"/>
        <v>42044.184988425928</v>
      </c>
      <c r="T3383" s="14">
        <v>42044</v>
      </c>
      <c r="U3383" s="12">
        <f t="shared" si="211"/>
        <v>42073.809988425921</v>
      </c>
    </row>
    <row r="3384" spans="1:21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>
        <f t="shared" si="209"/>
        <v>76.652173913043484</v>
      </c>
      <c r="Q3384" t="s">
        <v>8315</v>
      </c>
      <c r="R3384" t="s">
        <v>8316</v>
      </c>
      <c r="S3384" s="12">
        <f t="shared" si="210"/>
        <v>42559.431203703702</v>
      </c>
      <c r="T3384" s="14">
        <v>42559</v>
      </c>
      <c r="U3384" s="12">
        <f t="shared" si="211"/>
        <v>42583.624305555553</v>
      </c>
    </row>
    <row r="3385" spans="1:21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>
        <f t="shared" si="209"/>
        <v>65.166666666666671</v>
      </c>
      <c r="Q3385" t="s">
        <v>8315</v>
      </c>
      <c r="R3385" t="s">
        <v>8316</v>
      </c>
      <c r="S3385" s="12">
        <f t="shared" si="210"/>
        <v>42524.782638888893</v>
      </c>
      <c r="T3385" s="14">
        <v>42524</v>
      </c>
      <c r="U3385" s="12">
        <f t="shared" si="211"/>
        <v>42544.449305555558</v>
      </c>
    </row>
    <row r="3386" spans="1:21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>
        <f t="shared" si="209"/>
        <v>93.760312499999998</v>
      </c>
      <c r="Q3386" t="s">
        <v>8315</v>
      </c>
      <c r="R3386" t="s">
        <v>8316</v>
      </c>
      <c r="S3386" s="12">
        <f t="shared" si="210"/>
        <v>42292.087592592594</v>
      </c>
      <c r="T3386" s="14">
        <v>42292</v>
      </c>
      <c r="U3386" s="12">
        <f t="shared" si="211"/>
        <v>42328.791666666664</v>
      </c>
    </row>
    <row r="3387" spans="1:21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>
        <f t="shared" si="209"/>
        <v>133.33333333333334</v>
      </c>
      <c r="Q3387" t="s">
        <v>8315</v>
      </c>
      <c r="R3387" t="s">
        <v>8316</v>
      </c>
      <c r="S3387" s="12">
        <f t="shared" si="210"/>
        <v>41953.8675</v>
      </c>
      <c r="T3387" s="14">
        <v>41953</v>
      </c>
      <c r="U3387" s="12">
        <f t="shared" si="211"/>
        <v>41983.534166666665</v>
      </c>
    </row>
    <row r="3388" spans="1:21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>
        <f t="shared" si="209"/>
        <v>51.219512195121951</v>
      </c>
      <c r="Q3388" t="s">
        <v>8315</v>
      </c>
      <c r="R3388" t="s">
        <v>8316</v>
      </c>
      <c r="S3388" s="12">
        <f t="shared" si="210"/>
        <v>41946.644745370373</v>
      </c>
      <c r="T3388" s="14">
        <v>41946</v>
      </c>
      <c r="U3388" s="12">
        <f t="shared" si="211"/>
        <v>41976.311412037037</v>
      </c>
    </row>
    <row r="3389" spans="1:21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>
        <f t="shared" si="209"/>
        <v>100.17142857142858</v>
      </c>
      <c r="Q3389" t="s">
        <v>8315</v>
      </c>
      <c r="R3389" t="s">
        <v>8316</v>
      </c>
      <c r="S3389" s="12">
        <f t="shared" si="210"/>
        <v>41947.762592592589</v>
      </c>
      <c r="T3389" s="14">
        <v>41947</v>
      </c>
      <c r="U3389" s="12">
        <f t="shared" si="211"/>
        <v>41987.429259259261</v>
      </c>
    </row>
    <row r="3390" spans="1:21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4">
        <v>42143</v>
      </c>
      <c r="U3390" s="12">
        <f t="shared" si="211"/>
        <v>42173.127789351849</v>
      </c>
    </row>
    <row r="3391" spans="1:21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>
        <f t="shared" si="209"/>
        <v>184.67741935483872</v>
      </c>
      <c r="Q3391" t="s">
        <v>8315</v>
      </c>
      <c r="R3391" t="s">
        <v>8316</v>
      </c>
      <c r="S3391" s="12">
        <f t="shared" si="210"/>
        <v>42494.563449074078</v>
      </c>
      <c r="T3391" s="14">
        <v>42494</v>
      </c>
      <c r="U3391" s="12">
        <f t="shared" si="211"/>
        <v>42524.230115740742</v>
      </c>
    </row>
    <row r="3392" spans="1:21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>
        <f t="shared" si="209"/>
        <v>69.818181818181813</v>
      </c>
      <c r="Q3392" t="s">
        <v>8315</v>
      </c>
      <c r="R3392" t="s">
        <v>8316</v>
      </c>
      <c r="S3392" s="12">
        <f t="shared" si="210"/>
        <v>41815.774826388886</v>
      </c>
      <c r="T3392" s="14">
        <v>41815</v>
      </c>
      <c r="U3392" s="12">
        <f t="shared" si="211"/>
        <v>41830.44149305555</v>
      </c>
    </row>
    <row r="3393" spans="1:21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>
        <f t="shared" si="209"/>
        <v>61.944444444444443</v>
      </c>
      <c r="Q3393" t="s">
        <v>8315</v>
      </c>
      <c r="R3393" t="s">
        <v>8316</v>
      </c>
      <c r="S3393" s="12">
        <f t="shared" si="210"/>
        <v>41830.545694444445</v>
      </c>
      <c r="T3393" s="14">
        <v>41830</v>
      </c>
      <c r="U3393" s="12">
        <f t="shared" si="211"/>
        <v>41859.602777777778</v>
      </c>
    </row>
    <row r="3394" spans="1:21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>
        <f t="shared" si="209"/>
        <v>41.666666666666664</v>
      </c>
      <c r="Q3394" t="s">
        <v>8315</v>
      </c>
      <c r="R3394" t="s">
        <v>8316</v>
      </c>
      <c r="S3394" s="12">
        <f t="shared" si="210"/>
        <v>42446.845543981486</v>
      </c>
      <c r="T3394" s="14">
        <v>42446</v>
      </c>
      <c r="U3394" s="12">
        <f t="shared" si="211"/>
        <v>42496.51221064815</v>
      </c>
    </row>
    <row r="3395" spans="1:21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>
        <f t="shared" ref="P3395:P3458" si="213">IF(L3395,E3395/L3395,0)</f>
        <v>36.06818181818182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4">
        <v>41923</v>
      </c>
      <c r="U3395" s="12">
        <f t="shared" ref="U3395:U3458" si="215">(((I3395/60)/60)/24)+DATE(1970,1,1)+(-8/24)</f>
        <v>41948.698611111111</v>
      </c>
    </row>
    <row r="3396" spans="1:21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4">
        <v>41817</v>
      </c>
      <c r="U3396" s="12">
        <f t="shared" si="215"/>
        <v>41847.262094907404</v>
      </c>
    </row>
    <row r="3397" spans="1:21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>
        <f t="shared" si="213"/>
        <v>24.210526315789473</v>
      </c>
      <c r="Q3397" t="s">
        <v>8315</v>
      </c>
      <c r="R3397" t="s">
        <v>8316</v>
      </c>
      <c r="S3397" s="12">
        <f t="shared" si="214"/>
        <v>42140.712314814817</v>
      </c>
      <c r="T3397" s="14">
        <v>42140</v>
      </c>
      <c r="U3397" s="12">
        <f t="shared" si="215"/>
        <v>42154.423611111109</v>
      </c>
    </row>
    <row r="3398" spans="1:21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>
        <f t="shared" si="213"/>
        <v>55.892857142857146</v>
      </c>
      <c r="Q3398" t="s">
        <v>8315</v>
      </c>
      <c r="R3398" t="s">
        <v>8316</v>
      </c>
      <c r="S3398" s="12">
        <f t="shared" si="214"/>
        <v>41764.44663194444</v>
      </c>
      <c r="T3398" s="14">
        <v>41764</v>
      </c>
      <c r="U3398" s="12">
        <f t="shared" si="215"/>
        <v>41790.832638888889</v>
      </c>
    </row>
    <row r="3399" spans="1:21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>
        <f t="shared" si="213"/>
        <v>11.666666666666666</v>
      </c>
      <c r="Q3399" t="s">
        <v>8315</v>
      </c>
      <c r="R3399" t="s">
        <v>8316</v>
      </c>
      <c r="S3399" s="12">
        <f t="shared" si="214"/>
        <v>42378.478344907402</v>
      </c>
      <c r="T3399" s="14">
        <v>42378</v>
      </c>
      <c r="U3399" s="12">
        <f t="shared" si="215"/>
        <v>42418.583333333336</v>
      </c>
    </row>
    <row r="3400" spans="1:21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>
        <f t="shared" si="213"/>
        <v>68.353846153846149</v>
      </c>
      <c r="Q3400" t="s">
        <v>8315</v>
      </c>
      <c r="R3400" t="s">
        <v>8316</v>
      </c>
      <c r="S3400" s="12">
        <f t="shared" si="214"/>
        <v>41941.75203703704</v>
      </c>
      <c r="T3400" s="14">
        <v>41941</v>
      </c>
      <c r="U3400" s="12">
        <f t="shared" si="215"/>
        <v>41964.374999999993</v>
      </c>
    </row>
    <row r="3401" spans="1:21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>
        <f t="shared" si="213"/>
        <v>27.065217391304348</v>
      </c>
      <c r="Q3401" t="s">
        <v>8315</v>
      </c>
      <c r="R3401" t="s">
        <v>8316</v>
      </c>
      <c r="S3401" s="12">
        <f t="shared" si="214"/>
        <v>42026.920428240745</v>
      </c>
      <c r="T3401" s="14">
        <v>42026</v>
      </c>
      <c r="U3401" s="12">
        <f t="shared" si="215"/>
        <v>42056.587094907409</v>
      </c>
    </row>
    <row r="3402" spans="1:21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>
        <f t="shared" si="213"/>
        <v>118.12941176470588</v>
      </c>
      <c r="Q3402" t="s">
        <v>8315</v>
      </c>
      <c r="R3402" t="s">
        <v>8316</v>
      </c>
      <c r="S3402" s="12">
        <f t="shared" si="214"/>
        <v>41834.953865740739</v>
      </c>
      <c r="T3402" s="14">
        <v>41834</v>
      </c>
      <c r="U3402" s="12">
        <f t="shared" si="215"/>
        <v>41879.620532407404</v>
      </c>
    </row>
    <row r="3403" spans="1:21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>
        <f t="shared" si="213"/>
        <v>44.757575757575758</v>
      </c>
      <c r="Q3403" t="s">
        <v>8315</v>
      </c>
      <c r="R3403" t="s">
        <v>8316</v>
      </c>
      <c r="S3403" s="12">
        <f t="shared" si="214"/>
        <v>42193.723912037036</v>
      </c>
      <c r="T3403" s="14">
        <v>42193</v>
      </c>
      <c r="U3403" s="12">
        <f t="shared" si="215"/>
        <v>42223.3905787037</v>
      </c>
    </row>
    <row r="3404" spans="1:21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>
        <f t="shared" si="213"/>
        <v>99.787878787878782</v>
      </c>
      <c r="Q3404" t="s">
        <v>8315</v>
      </c>
      <c r="R3404" t="s">
        <v>8316</v>
      </c>
      <c r="S3404" s="12">
        <f t="shared" si="214"/>
        <v>42290.61855324074</v>
      </c>
      <c r="T3404" s="14">
        <v>42290</v>
      </c>
      <c r="U3404" s="12">
        <f t="shared" si="215"/>
        <v>42319.771527777775</v>
      </c>
    </row>
    <row r="3405" spans="1:21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>
        <f t="shared" si="213"/>
        <v>117.64705882352941</v>
      </c>
      <c r="Q3405" t="s">
        <v>8315</v>
      </c>
      <c r="R3405" t="s">
        <v>8316</v>
      </c>
      <c r="S3405" s="12">
        <f t="shared" si="214"/>
        <v>42150.462083333332</v>
      </c>
      <c r="T3405" s="14">
        <v>42150</v>
      </c>
      <c r="U3405" s="12">
        <f t="shared" si="215"/>
        <v>42180.128749999996</v>
      </c>
    </row>
    <row r="3406" spans="1:21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>
        <f t="shared" si="213"/>
        <v>203.33333333333334</v>
      </c>
      <c r="Q3406" t="s">
        <v>8315</v>
      </c>
      <c r="R3406" t="s">
        <v>8316</v>
      </c>
      <c r="S3406" s="12">
        <f t="shared" si="214"/>
        <v>42152.503495370373</v>
      </c>
      <c r="T3406" s="14">
        <v>42152</v>
      </c>
      <c r="U3406" s="12">
        <f t="shared" si="215"/>
        <v>42172.170162037037</v>
      </c>
    </row>
    <row r="3407" spans="1:21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>
        <f t="shared" si="213"/>
        <v>28.323529411764707</v>
      </c>
      <c r="Q3407" t="s">
        <v>8315</v>
      </c>
      <c r="R3407" t="s">
        <v>8316</v>
      </c>
      <c r="S3407" s="12">
        <f t="shared" si="214"/>
        <v>42410.017199074078</v>
      </c>
      <c r="T3407" s="14">
        <v>42410</v>
      </c>
      <c r="U3407" s="12">
        <f t="shared" si="215"/>
        <v>42430.665972222218</v>
      </c>
    </row>
    <row r="3408" spans="1:21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>
        <f t="shared" si="213"/>
        <v>110.23076923076923</v>
      </c>
      <c r="Q3408" t="s">
        <v>8315</v>
      </c>
      <c r="R3408" t="s">
        <v>8316</v>
      </c>
      <c r="S3408" s="12">
        <f t="shared" si="214"/>
        <v>41791.492777777778</v>
      </c>
      <c r="T3408" s="14">
        <v>41791</v>
      </c>
      <c r="U3408" s="12">
        <f t="shared" si="215"/>
        <v>41836.159444444442</v>
      </c>
    </row>
    <row r="3409" spans="1:21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>
        <f t="shared" si="213"/>
        <v>31.970149253731343</v>
      </c>
      <c r="Q3409" t="s">
        <v>8315</v>
      </c>
      <c r="R3409" t="s">
        <v>8316</v>
      </c>
      <c r="S3409" s="12">
        <f t="shared" si="214"/>
        <v>41796.422326388885</v>
      </c>
      <c r="T3409" s="14">
        <v>41796</v>
      </c>
      <c r="U3409" s="12">
        <f t="shared" si="215"/>
        <v>41826.08899305555</v>
      </c>
    </row>
    <row r="3410" spans="1:21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>
        <f t="shared" si="213"/>
        <v>58.611111111111114</v>
      </c>
      <c r="Q3410" t="s">
        <v>8315</v>
      </c>
      <c r="R3410" t="s">
        <v>8316</v>
      </c>
      <c r="S3410" s="12">
        <f t="shared" si="214"/>
        <v>41808.991944444446</v>
      </c>
      <c r="T3410" s="14">
        <v>41808</v>
      </c>
      <c r="U3410" s="12">
        <f t="shared" si="215"/>
        <v>41838.65861111111</v>
      </c>
    </row>
    <row r="3411" spans="1:21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>
        <f t="shared" si="213"/>
        <v>29.428571428571427</v>
      </c>
      <c r="Q3411" t="s">
        <v>8315</v>
      </c>
      <c r="R3411" t="s">
        <v>8316</v>
      </c>
      <c r="S3411" s="12">
        <f t="shared" si="214"/>
        <v>42544.814328703709</v>
      </c>
      <c r="T3411" s="14">
        <v>42544</v>
      </c>
      <c r="U3411" s="12">
        <f t="shared" si="215"/>
        <v>42582.540277777771</v>
      </c>
    </row>
    <row r="3412" spans="1:21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>
        <f t="shared" si="213"/>
        <v>81.375</v>
      </c>
      <c r="Q3412" t="s">
        <v>8315</v>
      </c>
      <c r="R3412" t="s">
        <v>8316</v>
      </c>
      <c r="S3412" s="12">
        <f t="shared" si="214"/>
        <v>42500.041550925926</v>
      </c>
      <c r="T3412" s="14">
        <v>42500</v>
      </c>
      <c r="U3412" s="12">
        <f t="shared" si="215"/>
        <v>42526.958333333336</v>
      </c>
    </row>
    <row r="3413" spans="1:21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>
        <f t="shared" si="213"/>
        <v>199.16666666666666</v>
      </c>
      <c r="Q3413" t="s">
        <v>8315</v>
      </c>
      <c r="R3413" t="s">
        <v>8316</v>
      </c>
      <c r="S3413" s="12">
        <f t="shared" si="214"/>
        <v>42265.022824074069</v>
      </c>
      <c r="T3413" s="14">
        <v>42265</v>
      </c>
      <c r="U3413" s="12">
        <f t="shared" si="215"/>
        <v>42284.689490740733</v>
      </c>
    </row>
    <row r="3414" spans="1:21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>
        <f t="shared" si="213"/>
        <v>115.38461538461539</v>
      </c>
      <c r="Q3414" t="s">
        <v>8315</v>
      </c>
      <c r="R3414" t="s">
        <v>8316</v>
      </c>
      <c r="S3414" s="12">
        <f t="shared" si="214"/>
        <v>41879.959050925929</v>
      </c>
      <c r="T3414" s="14">
        <v>41879</v>
      </c>
      <c r="U3414" s="12">
        <f t="shared" si="215"/>
        <v>41909.625717592593</v>
      </c>
    </row>
    <row r="3415" spans="1:21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>
        <f t="shared" si="213"/>
        <v>46.428571428571431</v>
      </c>
      <c r="Q3415" t="s">
        <v>8315</v>
      </c>
      <c r="R3415" t="s">
        <v>8316</v>
      </c>
      <c r="S3415" s="12">
        <f t="shared" si="214"/>
        <v>42053.733078703706</v>
      </c>
      <c r="T3415" s="14">
        <v>42053</v>
      </c>
      <c r="U3415" s="12">
        <f t="shared" si="215"/>
        <v>42062.874305555553</v>
      </c>
    </row>
    <row r="3416" spans="1:21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>
        <f t="shared" si="213"/>
        <v>70.568181818181813</v>
      </c>
      <c r="Q3416" t="s">
        <v>8315</v>
      </c>
      <c r="R3416" t="s">
        <v>8316</v>
      </c>
      <c r="S3416" s="12">
        <f t="shared" si="214"/>
        <v>42675.832465277781</v>
      </c>
      <c r="T3416" s="14">
        <v>42675</v>
      </c>
      <c r="U3416" s="12">
        <f t="shared" si="215"/>
        <v>42704.999305555553</v>
      </c>
    </row>
    <row r="3417" spans="1:21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>
        <f t="shared" si="213"/>
        <v>22.222222222222221</v>
      </c>
      <c r="Q3417" t="s">
        <v>8315</v>
      </c>
      <c r="R3417" t="s">
        <v>8316</v>
      </c>
      <c r="S3417" s="12">
        <f t="shared" si="214"/>
        <v>42467.144166666665</v>
      </c>
      <c r="T3417" s="14">
        <v>42467</v>
      </c>
      <c r="U3417" s="12">
        <f t="shared" si="215"/>
        <v>42477.645833333336</v>
      </c>
    </row>
    <row r="3418" spans="1:21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>
        <f t="shared" si="213"/>
        <v>159.46666666666667</v>
      </c>
      <c r="Q3418" t="s">
        <v>8315</v>
      </c>
      <c r="R3418" t="s">
        <v>8316</v>
      </c>
      <c r="S3418" s="12">
        <f t="shared" si="214"/>
        <v>42089.412557870368</v>
      </c>
      <c r="T3418" s="14">
        <v>42089</v>
      </c>
      <c r="U3418" s="12">
        <f t="shared" si="215"/>
        <v>42117.437499999993</v>
      </c>
    </row>
    <row r="3419" spans="1:21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>
        <f t="shared" si="213"/>
        <v>37.777999999999999</v>
      </c>
      <c r="Q3419" t="s">
        <v>8315</v>
      </c>
      <c r="R3419" t="s">
        <v>8316</v>
      </c>
      <c r="S3419" s="12">
        <f t="shared" si="214"/>
        <v>41894.91375</v>
      </c>
      <c r="T3419" s="14">
        <v>41894</v>
      </c>
      <c r="U3419" s="12">
        <f t="shared" si="215"/>
        <v>41937.696527777778</v>
      </c>
    </row>
    <row r="3420" spans="1:21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>
        <f t="shared" si="213"/>
        <v>72.053571428571431</v>
      </c>
      <c r="Q3420" t="s">
        <v>8315</v>
      </c>
      <c r="R3420" t="s">
        <v>8316</v>
      </c>
      <c r="S3420" s="12">
        <f t="shared" si="214"/>
        <v>41752.83457175926</v>
      </c>
      <c r="T3420" s="14">
        <v>41752</v>
      </c>
      <c r="U3420" s="12">
        <f t="shared" si="215"/>
        <v>41782.501238425924</v>
      </c>
    </row>
    <row r="3421" spans="1:21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>
        <f t="shared" si="213"/>
        <v>63.695652173913047</v>
      </c>
      <c r="Q3421" t="s">
        <v>8315</v>
      </c>
      <c r="R3421" t="s">
        <v>8316</v>
      </c>
      <c r="S3421" s="12">
        <f t="shared" si="214"/>
        <v>42448.821585648147</v>
      </c>
      <c r="T3421" s="14">
        <v>42448</v>
      </c>
      <c r="U3421" s="12">
        <f t="shared" si="215"/>
        <v>42466.562499999993</v>
      </c>
    </row>
    <row r="3422" spans="1:21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>
        <f t="shared" si="213"/>
        <v>28.411764705882351</v>
      </c>
      <c r="Q3422" t="s">
        <v>8315</v>
      </c>
      <c r="R3422" t="s">
        <v>8316</v>
      </c>
      <c r="S3422" s="12">
        <f t="shared" si="214"/>
        <v>42405.090300925927</v>
      </c>
      <c r="T3422" s="14">
        <v>42405</v>
      </c>
      <c r="U3422" s="12">
        <f t="shared" si="215"/>
        <v>42413.666666666664</v>
      </c>
    </row>
    <row r="3423" spans="1:21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>
        <f t="shared" si="213"/>
        <v>103.21428571428571</v>
      </c>
      <c r="Q3423" t="s">
        <v>8315</v>
      </c>
      <c r="R3423" t="s">
        <v>8316</v>
      </c>
      <c r="S3423" s="12">
        <f t="shared" si="214"/>
        <v>42037.791238425925</v>
      </c>
      <c r="T3423" s="14">
        <v>42037</v>
      </c>
      <c r="U3423" s="12">
        <f t="shared" si="215"/>
        <v>42067.457905092589</v>
      </c>
    </row>
    <row r="3424" spans="1:21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>
        <f t="shared" si="213"/>
        <v>71.152173913043484</v>
      </c>
      <c r="Q3424" t="s">
        <v>8315</v>
      </c>
      <c r="R3424" t="s">
        <v>8316</v>
      </c>
      <c r="S3424" s="12">
        <f t="shared" si="214"/>
        <v>42323.562222222223</v>
      </c>
      <c r="T3424" s="14">
        <v>42323</v>
      </c>
      <c r="U3424" s="12">
        <f t="shared" si="215"/>
        <v>42351.666666666664</v>
      </c>
    </row>
    <row r="3425" spans="1:21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4">
        <v>42088</v>
      </c>
      <c r="U3425" s="12">
        <f t="shared" si="215"/>
        <v>42118.578020833331</v>
      </c>
    </row>
    <row r="3426" spans="1:21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>
        <f t="shared" si="213"/>
        <v>81.776315789473685</v>
      </c>
      <c r="Q3426" t="s">
        <v>8315</v>
      </c>
      <c r="R3426" t="s">
        <v>8316</v>
      </c>
      <c r="S3426" s="12">
        <f t="shared" si="214"/>
        <v>42018.676898148144</v>
      </c>
      <c r="T3426" s="14">
        <v>42018</v>
      </c>
      <c r="U3426" s="12">
        <f t="shared" si="215"/>
        <v>42039.957638888889</v>
      </c>
    </row>
    <row r="3427" spans="1:21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>
        <f t="shared" si="213"/>
        <v>297.02980769230766</v>
      </c>
      <c r="Q3427" t="s">
        <v>8315</v>
      </c>
      <c r="R3427" t="s">
        <v>8316</v>
      </c>
      <c r="S3427" s="12">
        <f t="shared" si="214"/>
        <v>41884.617314814815</v>
      </c>
      <c r="T3427" s="14">
        <v>41884</v>
      </c>
      <c r="U3427" s="12">
        <f t="shared" si="215"/>
        <v>41916.28398148148</v>
      </c>
    </row>
    <row r="3428" spans="1:21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>
        <f t="shared" si="213"/>
        <v>46.609195402298852</v>
      </c>
      <c r="Q3428" t="s">
        <v>8315</v>
      </c>
      <c r="R3428" t="s">
        <v>8316</v>
      </c>
      <c r="S3428" s="12">
        <f t="shared" si="214"/>
        <v>41884.056747685187</v>
      </c>
      <c r="T3428" s="14">
        <v>41884</v>
      </c>
      <c r="U3428" s="12">
        <f t="shared" si="215"/>
        <v>41902.75</v>
      </c>
    </row>
    <row r="3429" spans="1:21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>
        <f t="shared" si="213"/>
        <v>51.724137931034484</v>
      </c>
      <c r="Q3429" t="s">
        <v>8315</v>
      </c>
      <c r="R3429" t="s">
        <v>8316</v>
      </c>
      <c r="S3429" s="12">
        <f t="shared" si="214"/>
        <v>41792.645277777774</v>
      </c>
      <c r="T3429" s="14">
        <v>41792</v>
      </c>
      <c r="U3429" s="12">
        <f t="shared" si="215"/>
        <v>41822.311944444438</v>
      </c>
    </row>
    <row r="3430" spans="1:21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>
        <f t="shared" si="213"/>
        <v>40.294117647058826</v>
      </c>
      <c r="Q3430" t="s">
        <v>8315</v>
      </c>
      <c r="R3430" t="s">
        <v>8316</v>
      </c>
      <c r="S3430" s="12">
        <f t="shared" si="214"/>
        <v>42038.720451388886</v>
      </c>
      <c r="T3430" s="14">
        <v>42038</v>
      </c>
      <c r="U3430" s="12">
        <f t="shared" si="215"/>
        <v>42063.374999999993</v>
      </c>
    </row>
    <row r="3431" spans="1:21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4">
        <v>42662</v>
      </c>
      <c r="U3431" s="12">
        <f t="shared" si="215"/>
        <v>42675.688206018516</v>
      </c>
    </row>
    <row r="3432" spans="1:21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>
        <f t="shared" si="213"/>
        <v>30.152638888888887</v>
      </c>
      <c r="Q3432" t="s">
        <v>8315</v>
      </c>
      <c r="R3432" t="s">
        <v>8316</v>
      </c>
      <c r="S3432" s="12">
        <f t="shared" si="214"/>
        <v>41820.945613425924</v>
      </c>
      <c r="T3432" s="14">
        <v>41820</v>
      </c>
      <c r="U3432" s="12">
        <f t="shared" si="215"/>
        <v>41850.612280092588</v>
      </c>
    </row>
    <row r="3433" spans="1:21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>
        <f t="shared" si="213"/>
        <v>95.238095238095241</v>
      </c>
      <c r="Q3433" t="s">
        <v>8315</v>
      </c>
      <c r="R3433" t="s">
        <v>8316</v>
      </c>
      <c r="S3433" s="12">
        <f t="shared" si="214"/>
        <v>41839.730937500004</v>
      </c>
      <c r="T3433" s="14">
        <v>41839</v>
      </c>
      <c r="U3433" s="12">
        <f t="shared" si="215"/>
        <v>41869.397604166668</v>
      </c>
    </row>
    <row r="3434" spans="1:21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>
        <f t="shared" si="213"/>
        <v>52.214285714285715</v>
      </c>
      <c r="Q3434" t="s">
        <v>8315</v>
      </c>
      <c r="R3434" t="s">
        <v>8316</v>
      </c>
      <c r="S3434" s="12">
        <f t="shared" si="214"/>
        <v>42380.581180555557</v>
      </c>
      <c r="T3434" s="14">
        <v>42380</v>
      </c>
      <c r="U3434" s="12">
        <f t="shared" si="215"/>
        <v>42405.583333333336</v>
      </c>
    </row>
    <row r="3435" spans="1:21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>
        <f t="shared" si="213"/>
        <v>134.1549295774648</v>
      </c>
      <c r="Q3435" t="s">
        <v>8315</v>
      </c>
      <c r="R3435" t="s">
        <v>8316</v>
      </c>
      <c r="S3435" s="12">
        <f t="shared" si="214"/>
        <v>41776.063136574077</v>
      </c>
      <c r="T3435" s="14">
        <v>41776</v>
      </c>
      <c r="U3435" s="12">
        <f t="shared" si="215"/>
        <v>41806.791666666664</v>
      </c>
    </row>
    <row r="3436" spans="1:21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>
        <f t="shared" si="213"/>
        <v>62.827380952380949</v>
      </c>
      <c r="Q3436" t="s">
        <v>8315</v>
      </c>
      <c r="R3436" t="s">
        <v>8316</v>
      </c>
      <c r="S3436" s="12">
        <f t="shared" si="214"/>
        <v>41800.380428240744</v>
      </c>
      <c r="T3436" s="14">
        <v>41800</v>
      </c>
      <c r="U3436" s="12">
        <f t="shared" si="215"/>
        <v>41830.047094907408</v>
      </c>
    </row>
    <row r="3437" spans="1:21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>
        <f t="shared" si="213"/>
        <v>58.94736842105263</v>
      </c>
      <c r="Q3437" t="s">
        <v>8315</v>
      </c>
      <c r="R3437" t="s">
        <v>8316</v>
      </c>
      <c r="S3437" s="12">
        <f t="shared" si="214"/>
        <v>42572.61681712963</v>
      </c>
      <c r="T3437" s="14">
        <v>42572</v>
      </c>
      <c r="U3437" s="12">
        <f t="shared" si="215"/>
        <v>42588.791666666664</v>
      </c>
    </row>
    <row r="3438" spans="1:21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>
        <f t="shared" si="213"/>
        <v>143.1081081081081</v>
      </c>
      <c r="Q3438" t="s">
        <v>8315</v>
      </c>
      <c r="R3438" t="s">
        <v>8316</v>
      </c>
      <c r="S3438" s="12">
        <f t="shared" si="214"/>
        <v>41851.541585648149</v>
      </c>
      <c r="T3438" s="14">
        <v>41851</v>
      </c>
      <c r="U3438" s="12">
        <f t="shared" si="215"/>
        <v>41872.352777777778</v>
      </c>
    </row>
    <row r="3439" spans="1:21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>
        <f t="shared" si="213"/>
        <v>84.166666666666671</v>
      </c>
      <c r="Q3439" t="s">
        <v>8315</v>
      </c>
      <c r="R3439" t="s">
        <v>8316</v>
      </c>
      <c r="S3439" s="12">
        <f t="shared" si="214"/>
        <v>42205.710879629631</v>
      </c>
      <c r="T3439" s="14">
        <v>42205</v>
      </c>
      <c r="U3439" s="12">
        <f t="shared" si="215"/>
        <v>42235.377546296295</v>
      </c>
    </row>
    <row r="3440" spans="1:21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>
        <f t="shared" si="213"/>
        <v>186.07142857142858</v>
      </c>
      <c r="Q3440" t="s">
        <v>8315</v>
      </c>
      <c r="R3440" t="s">
        <v>8316</v>
      </c>
      <c r="S3440" s="12">
        <f t="shared" si="214"/>
        <v>42100.927858796291</v>
      </c>
      <c r="T3440" s="14">
        <v>42100</v>
      </c>
      <c r="U3440" s="12">
        <f t="shared" si="215"/>
        <v>42126.541666666664</v>
      </c>
    </row>
    <row r="3441" spans="1:21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>
        <f t="shared" si="213"/>
        <v>89.785555555555561</v>
      </c>
      <c r="Q3441" t="s">
        <v>8315</v>
      </c>
      <c r="R3441" t="s">
        <v>8316</v>
      </c>
      <c r="S3441" s="12">
        <f t="shared" si="214"/>
        <v>42374.911226851851</v>
      </c>
      <c r="T3441" s="14">
        <v>42374</v>
      </c>
      <c r="U3441" s="12">
        <f t="shared" si="215"/>
        <v>42387.874305555553</v>
      </c>
    </row>
    <row r="3442" spans="1:21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>
        <f t="shared" si="213"/>
        <v>64.157560975609755</v>
      </c>
      <c r="Q3442" t="s">
        <v>8315</v>
      </c>
      <c r="R3442" t="s">
        <v>8316</v>
      </c>
      <c r="S3442" s="12">
        <f t="shared" si="214"/>
        <v>41809.12300925926</v>
      </c>
      <c r="T3442" s="14">
        <v>41809</v>
      </c>
      <c r="U3442" s="12">
        <f t="shared" si="215"/>
        <v>41831.34375</v>
      </c>
    </row>
    <row r="3443" spans="1:21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>
        <f t="shared" si="213"/>
        <v>59.651162790697676</v>
      </c>
      <c r="Q3443" t="s">
        <v>8315</v>
      </c>
      <c r="R3443" t="s">
        <v>8316</v>
      </c>
      <c r="S3443" s="12">
        <f t="shared" si="214"/>
        <v>42294.429641203707</v>
      </c>
      <c r="T3443" s="14">
        <v>42294</v>
      </c>
      <c r="U3443" s="12">
        <f t="shared" si="215"/>
        <v>42321.511805555558</v>
      </c>
    </row>
    <row r="3444" spans="1:21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4">
        <v>42124</v>
      </c>
      <c r="U3444" s="12">
        <f t="shared" si="215"/>
        <v>42154.50777777777</v>
      </c>
    </row>
    <row r="3445" spans="1:21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>
        <f t="shared" si="213"/>
        <v>41.222222222222221</v>
      </c>
      <c r="Q3445" t="s">
        <v>8315</v>
      </c>
      <c r="R3445" t="s">
        <v>8316</v>
      </c>
      <c r="S3445" s="12">
        <f t="shared" si="214"/>
        <v>41861.524837962963</v>
      </c>
      <c r="T3445" s="14">
        <v>41861</v>
      </c>
      <c r="U3445" s="12">
        <f t="shared" si="215"/>
        <v>41891.191504629627</v>
      </c>
    </row>
    <row r="3446" spans="1:21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4">
        <v>42521</v>
      </c>
      <c r="U3446" s="12">
        <f t="shared" si="215"/>
        <v>42529.249305555553</v>
      </c>
    </row>
    <row r="3447" spans="1:21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>
        <f t="shared" si="213"/>
        <v>64.516129032258064</v>
      </c>
      <c r="Q3447" t="s">
        <v>8315</v>
      </c>
      <c r="R3447" t="s">
        <v>8316</v>
      </c>
      <c r="S3447" s="12">
        <f t="shared" si="214"/>
        <v>42272.530509259261</v>
      </c>
      <c r="T3447" s="14">
        <v>42272</v>
      </c>
      <c r="U3447" s="12">
        <f t="shared" si="215"/>
        <v>42300.197175925925</v>
      </c>
    </row>
    <row r="3448" spans="1:21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4">
        <v>42016</v>
      </c>
      <c r="U3448" s="12">
        <f t="shared" si="215"/>
        <v>42040.180555555555</v>
      </c>
    </row>
    <row r="3449" spans="1:21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4">
        <v>42402</v>
      </c>
      <c r="U3449" s="12">
        <f t="shared" si="215"/>
        <v>42447.514027777775</v>
      </c>
    </row>
    <row r="3450" spans="1:21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>
        <f t="shared" si="213"/>
        <v>51.222222222222221</v>
      </c>
      <c r="Q3450" t="s">
        <v>8315</v>
      </c>
      <c r="R3450" t="s">
        <v>8316</v>
      </c>
      <c r="S3450" s="12">
        <f t="shared" si="214"/>
        <v>41960.119085648148</v>
      </c>
      <c r="T3450" s="14">
        <v>41960</v>
      </c>
      <c r="U3450" s="12">
        <f t="shared" si="215"/>
        <v>41989.785752314812</v>
      </c>
    </row>
    <row r="3451" spans="1:21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4">
        <v>42532</v>
      </c>
      <c r="U3451" s="12">
        <f t="shared" si="215"/>
        <v>42559.833333333336</v>
      </c>
    </row>
    <row r="3452" spans="1:21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>
        <f t="shared" si="213"/>
        <v>19.487179487179485</v>
      </c>
      <c r="Q3452" t="s">
        <v>8315</v>
      </c>
      <c r="R3452" t="s">
        <v>8316</v>
      </c>
      <c r="S3452" s="12">
        <f t="shared" si="214"/>
        <v>42036.704525462963</v>
      </c>
      <c r="T3452" s="14">
        <v>42036</v>
      </c>
      <c r="U3452" s="12">
        <f t="shared" si="215"/>
        <v>42096.329525462956</v>
      </c>
    </row>
    <row r="3453" spans="1:21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>
        <f t="shared" si="213"/>
        <v>41.125</v>
      </c>
      <c r="Q3453" t="s">
        <v>8315</v>
      </c>
      <c r="R3453" t="s">
        <v>8316</v>
      </c>
      <c r="S3453" s="12">
        <f t="shared" si="214"/>
        <v>42088.723692129628</v>
      </c>
      <c r="T3453" s="14">
        <v>42088</v>
      </c>
      <c r="U3453" s="12">
        <f t="shared" si="215"/>
        <v>42115.390358796292</v>
      </c>
    </row>
    <row r="3454" spans="1:21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>
        <f t="shared" si="213"/>
        <v>41.405405405405403</v>
      </c>
      <c r="Q3454" t="s">
        <v>8315</v>
      </c>
      <c r="R3454" t="s">
        <v>8316</v>
      </c>
      <c r="S3454" s="12">
        <f t="shared" si="214"/>
        <v>41820.639189814814</v>
      </c>
      <c r="T3454" s="14">
        <v>41820</v>
      </c>
      <c r="U3454" s="12">
        <f t="shared" si="215"/>
        <v>41842.832638888889</v>
      </c>
    </row>
    <row r="3455" spans="1:21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4">
        <v>42535</v>
      </c>
      <c r="U3455" s="12">
        <f t="shared" si="215"/>
        <v>42595.645324074074</v>
      </c>
    </row>
    <row r="3456" spans="1:21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>
        <f t="shared" si="213"/>
        <v>33.571428571428569</v>
      </c>
      <c r="Q3456" t="s">
        <v>8315</v>
      </c>
      <c r="R3456" t="s">
        <v>8316</v>
      </c>
      <c r="S3456" s="12">
        <f t="shared" si="214"/>
        <v>41821.698599537034</v>
      </c>
      <c r="T3456" s="14">
        <v>41821</v>
      </c>
      <c r="U3456" s="12">
        <f t="shared" si="215"/>
        <v>41851.365266203698</v>
      </c>
    </row>
    <row r="3457" spans="1:21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>
        <f t="shared" si="213"/>
        <v>145.86956521739131</v>
      </c>
      <c r="Q3457" t="s">
        <v>8315</v>
      </c>
      <c r="R3457" t="s">
        <v>8316</v>
      </c>
      <c r="S3457" s="12">
        <f t="shared" si="214"/>
        <v>42626.7503125</v>
      </c>
      <c r="T3457" s="14">
        <v>42626</v>
      </c>
      <c r="U3457" s="12">
        <f t="shared" si="215"/>
        <v>42656.416979166665</v>
      </c>
    </row>
    <row r="3458" spans="1:21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>
        <f t="shared" si="213"/>
        <v>358.6875</v>
      </c>
      <c r="Q3458" t="s">
        <v>8315</v>
      </c>
      <c r="R3458" t="s">
        <v>8316</v>
      </c>
      <c r="S3458" s="12">
        <f t="shared" si="214"/>
        <v>41821.205636574072</v>
      </c>
      <c r="T3458" s="14">
        <v>41821</v>
      </c>
      <c r="U3458" s="12">
        <f t="shared" si="215"/>
        <v>41851.957638888889</v>
      </c>
    </row>
    <row r="3459" spans="1:21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>
        <f t="shared" ref="P3459:P3522" si="217">IF(L3459,E3459/L3459,0)</f>
        <v>50.981818181818184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4">
        <v>42016</v>
      </c>
      <c r="U3459" s="12">
        <f t="shared" ref="U3459:U3522" si="219">(((I3459/60)/60)/24)+DATE(1970,1,1)+(-8/24)</f>
        <v>42046.915972222218</v>
      </c>
    </row>
    <row r="3460" spans="1:21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>
        <f t="shared" si="217"/>
        <v>45.037037037037038</v>
      </c>
      <c r="Q3460" t="s">
        <v>8315</v>
      </c>
      <c r="R3460" t="s">
        <v>8316</v>
      </c>
      <c r="S3460" s="12">
        <f t="shared" si="218"/>
        <v>42011.202581018515</v>
      </c>
      <c r="T3460" s="14">
        <v>42011</v>
      </c>
      <c r="U3460" s="12">
        <f t="shared" si="219"/>
        <v>42037.852083333331</v>
      </c>
    </row>
    <row r="3461" spans="1:21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>
        <f t="shared" si="217"/>
        <v>17.527777777777779</v>
      </c>
      <c r="Q3461" t="s">
        <v>8315</v>
      </c>
      <c r="R3461" t="s">
        <v>8316</v>
      </c>
      <c r="S3461" s="12">
        <f t="shared" si="218"/>
        <v>42480.479861111111</v>
      </c>
      <c r="T3461" s="14">
        <v>42480</v>
      </c>
      <c r="U3461" s="12">
        <f t="shared" si="219"/>
        <v>42510.146527777775</v>
      </c>
    </row>
    <row r="3462" spans="1:21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4">
        <v>41852</v>
      </c>
      <c r="U3462" s="12">
        <f t="shared" si="219"/>
        <v>41866.193888888884</v>
      </c>
    </row>
    <row r="3463" spans="1:21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>
        <f t="shared" si="217"/>
        <v>57.916666666666664</v>
      </c>
      <c r="Q3463" t="s">
        <v>8315</v>
      </c>
      <c r="R3463" t="s">
        <v>8316</v>
      </c>
      <c r="S3463" s="12">
        <f t="shared" si="218"/>
        <v>42643.632858796293</v>
      </c>
      <c r="T3463" s="14">
        <v>42643</v>
      </c>
      <c r="U3463" s="12">
        <f t="shared" si="219"/>
        <v>42671.791666666664</v>
      </c>
    </row>
    <row r="3464" spans="1:21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>
        <f t="shared" si="217"/>
        <v>29.705882352941178</v>
      </c>
      <c r="Q3464" t="s">
        <v>8315</v>
      </c>
      <c r="R3464" t="s">
        <v>8316</v>
      </c>
      <c r="S3464" s="12">
        <f t="shared" si="218"/>
        <v>42179.898472222223</v>
      </c>
      <c r="T3464" s="14">
        <v>42179</v>
      </c>
      <c r="U3464" s="12">
        <f t="shared" si="219"/>
        <v>42195.416666666664</v>
      </c>
    </row>
    <row r="3465" spans="1:21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>
        <f t="shared" si="217"/>
        <v>90.684210526315795</v>
      </c>
      <c r="Q3465" t="s">
        <v>8315</v>
      </c>
      <c r="R3465" t="s">
        <v>8316</v>
      </c>
      <c r="S3465" s="12">
        <f t="shared" si="218"/>
        <v>42612.918807870374</v>
      </c>
      <c r="T3465" s="14">
        <v>42612</v>
      </c>
      <c r="U3465" s="12">
        <f t="shared" si="219"/>
        <v>42653.832638888889</v>
      </c>
    </row>
    <row r="3466" spans="1:21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>
        <f t="shared" si="217"/>
        <v>55.012688172043013</v>
      </c>
      <c r="Q3466" t="s">
        <v>8315</v>
      </c>
      <c r="R3466" t="s">
        <v>8316</v>
      </c>
      <c r="S3466" s="12">
        <f t="shared" si="218"/>
        <v>42575.130057870367</v>
      </c>
      <c r="T3466" s="14">
        <v>42575</v>
      </c>
      <c r="U3466" s="12">
        <f t="shared" si="219"/>
        <v>42604.796724537031</v>
      </c>
    </row>
    <row r="3467" spans="1:21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>
        <f t="shared" si="217"/>
        <v>57.222222222222221</v>
      </c>
      <c r="Q3467" t="s">
        <v>8315</v>
      </c>
      <c r="R3467" t="s">
        <v>8316</v>
      </c>
      <c r="S3467" s="12">
        <f t="shared" si="218"/>
        <v>42200.625833333332</v>
      </c>
      <c r="T3467" s="14">
        <v>42200</v>
      </c>
      <c r="U3467" s="12">
        <f t="shared" si="219"/>
        <v>42225.333333333336</v>
      </c>
    </row>
    <row r="3468" spans="1:21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>
        <f t="shared" si="217"/>
        <v>72.950819672131146</v>
      </c>
      <c r="Q3468" t="s">
        <v>8315</v>
      </c>
      <c r="R3468" t="s">
        <v>8316</v>
      </c>
      <c r="S3468" s="12">
        <f t="shared" si="218"/>
        <v>42420.019097222219</v>
      </c>
      <c r="T3468" s="14">
        <v>42420</v>
      </c>
      <c r="U3468" s="12">
        <f t="shared" si="219"/>
        <v>42479.644097222219</v>
      </c>
    </row>
    <row r="3469" spans="1:2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>
        <f t="shared" si="217"/>
        <v>64.468085106382972</v>
      </c>
      <c r="Q3469" t="s">
        <v>8315</v>
      </c>
      <c r="R3469" t="s">
        <v>8316</v>
      </c>
      <c r="S3469" s="12">
        <f t="shared" si="218"/>
        <v>42053.671666666662</v>
      </c>
      <c r="T3469" s="14">
        <v>42053</v>
      </c>
      <c r="U3469" s="12">
        <f t="shared" si="219"/>
        <v>42083.296666666669</v>
      </c>
    </row>
    <row r="3470" spans="1:21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>
        <f t="shared" si="217"/>
        <v>716.35294117647061</v>
      </c>
      <c r="Q3470" t="s">
        <v>8315</v>
      </c>
      <c r="R3470" t="s">
        <v>8316</v>
      </c>
      <c r="S3470" s="12">
        <f t="shared" si="218"/>
        <v>42605.765381944439</v>
      </c>
      <c r="T3470" s="14">
        <v>42605</v>
      </c>
      <c r="U3470" s="12">
        <f t="shared" si="219"/>
        <v>42633.791666666664</v>
      </c>
    </row>
    <row r="3471" spans="1:21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>
        <f t="shared" si="217"/>
        <v>50.396825396825399</v>
      </c>
      <c r="Q3471" t="s">
        <v>8315</v>
      </c>
      <c r="R3471" t="s">
        <v>8316</v>
      </c>
      <c r="S3471" s="12">
        <f t="shared" si="218"/>
        <v>42458.641724537039</v>
      </c>
      <c r="T3471" s="14">
        <v>42458</v>
      </c>
      <c r="U3471" s="12">
        <f t="shared" si="219"/>
        <v>42488.308391203704</v>
      </c>
    </row>
    <row r="3472" spans="1:21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>
        <f t="shared" si="217"/>
        <v>41.666666666666664</v>
      </c>
      <c r="Q3472" t="s">
        <v>8315</v>
      </c>
      <c r="R3472" t="s">
        <v>8316</v>
      </c>
      <c r="S3472" s="12">
        <f t="shared" si="218"/>
        <v>42529.022013888884</v>
      </c>
      <c r="T3472" s="14">
        <v>42529</v>
      </c>
      <c r="U3472" s="12">
        <f t="shared" si="219"/>
        <v>42566.568055555552</v>
      </c>
    </row>
    <row r="3473" spans="1:21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>
        <f t="shared" si="217"/>
        <v>35.766666666666666</v>
      </c>
      <c r="Q3473" t="s">
        <v>8315</v>
      </c>
      <c r="R3473" t="s">
        <v>8316</v>
      </c>
      <c r="S3473" s="12">
        <f t="shared" si="218"/>
        <v>41841.820486111108</v>
      </c>
      <c r="T3473" s="14">
        <v>41841</v>
      </c>
      <c r="U3473" s="12">
        <f t="shared" si="219"/>
        <v>41882.5</v>
      </c>
    </row>
    <row r="3474" spans="1:21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>
        <f t="shared" si="217"/>
        <v>88.739130434782609</v>
      </c>
      <c r="Q3474" t="s">
        <v>8315</v>
      </c>
      <c r="R3474" t="s">
        <v>8316</v>
      </c>
      <c r="S3474" s="12">
        <f t="shared" si="218"/>
        <v>41928.170497685183</v>
      </c>
      <c r="T3474" s="14">
        <v>41928</v>
      </c>
      <c r="U3474" s="12">
        <f t="shared" si="219"/>
        <v>41948.915972222218</v>
      </c>
    </row>
    <row r="3475" spans="1:21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>
        <f t="shared" si="217"/>
        <v>148.4848484848485</v>
      </c>
      <c r="Q3475" t="s">
        <v>8315</v>
      </c>
      <c r="R3475" t="s">
        <v>8316</v>
      </c>
      <c r="S3475" s="12">
        <f t="shared" si="218"/>
        <v>42062.834444444445</v>
      </c>
      <c r="T3475" s="14">
        <v>42062</v>
      </c>
      <c r="U3475" s="12">
        <f t="shared" si="219"/>
        <v>42083.518749999996</v>
      </c>
    </row>
    <row r="3476" spans="1:21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>
        <f t="shared" si="217"/>
        <v>51.794871794871796</v>
      </c>
      <c r="Q3476" t="s">
        <v>8315</v>
      </c>
      <c r="R3476" t="s">
        <v>8316</v>
      </c>
      <c r="S3476" s="12">
        <f t="shared" si="218"/>
        <v>42541.501516203702</v>
      </c>
      <c r="T3476" s="14">
        <v>42541</v>
      </c>
      <c r="U3476" s="12">
        <f t="shared" si="219"/>
        <v>42571.168182870366</v>
      </c>
    </row>
    <row r="3477" spans="1:21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4">
        <v>41918</v>
      </c>
      <c r="U3477" s="12">
        <f t="shared" si="219"/>
        <v>41945.666666666664</v>
      </c>
    </row>
    <row r="3478" spans="1:21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4">
        <v>41921</v>
      </c>
      <c r="U3478" s="12">
        <f t="shared" si="219"/>
        <v>41938.791666666664</v>
      </c>
    </row>
    <row r="3479" spans="1:21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>
        <f t="shared" si="217"/>
        <v>53.230769230769234</v>
      </c>
      <c r="Q3479" t="s">
        <v>8315</v>
      </c>
      <c r="R3479" t="s">
        <v>8316</v>
      </c>
      <c r="S3479" s="12">
        <f t="shared" si="218"/>
        <v>42128.736608796295</v>
      </c>
      <c r="T3479" s="14">
        <v>42128</v>
      </c>
      <c r="U3479" s="12">
        <f t="shared" si="219"/>
        <v>42140.791666666664</v>
      </c>
    </row>
    <row r="3480" spans="1:21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>
        <f t="shared" si="217"/>
        <v>39.596491228070178</v>
      </c>
      <c r="Q3480" t="s">
        <v>8315</v>
      </c>
      <c r="R3480" t="s">
        <v>8316</v>
      </c>
      <c r="S3480" s="12">
        <f t="shared" si="218"/>
        <v>42053.916921296302</v>
      </c>
      <c r="T3480" s="14">
        <v>42053</v>
      </c>
      <c r="U3480" s="12">
        <f t="shared" si="219"/>
        <v>42079.541666666664</v>
      </c>
    </row>
    <row r="3481" spans="1:21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4">
        <v>41781</v>
      </c>
      <c r="U3481" s="12">
        <f t="shared" si="219"/>
        <v>41811.521759259253</v>
      </c>
    </row>
    <row r="3482" spans="1:21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>
        <f t="shared" si="217"/>
        <v>164.61538461538461</v>
      </c>
      <c r="Q3482" t="s">
        <v>8315</v>
      </c>
      <c r="R3482" t="s">
        <v>8316</v>
      </c>
      <c r="S3482" s="12">
        <f t="shared" si="218"/>
        <v>42171.317442129628</v>
      </c>
      <c r="T3482" s="14">
        <v>42171</v>
      </c>
      <c r="U3482" s="12">
        <f t="shared" si="219"/>
        <v>42195.541666666664</v>
      </c>
    </row>
    <row r="3483" spans="1:21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>
        <f t="shared" si="217"/>
        <v>125.05263157894737</v>
      </c>
      <c r="Q3483" t="s">
        <v>8315</v>
      </c>
      <c r="R3483" t="s">
        <v>8316</v>
      </c>
      <c r="S3483" s="12">
        <f t="shared" si="218"/>
        <v>41989.24754629629</v>
      </c>
      <c r="T3483" s="14">
        <v>41989</v>
      </c>
      <c r="U3483" s="12">
        <f t="shared" si="219"/>
        <v>42005.914212962954</v>
      </c>
    </row>
    <row r="3484" spans="1:21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>
        <f t="shared" si="217"/>
        <v>51.875</v>
      </c>
      <c r="Q3484" t="s">
        <v>8315</v>
      </c>
      <c r="R3484" t="s">
        <v>8316</v>
      </c>
      <c r="S3484" s="12">
        <f t="shared" si="218"/>
        <v>41796.771597222221</v>
      </c>
      <c r="T3484" s="14">
        <v>41796</v>
      </c>
      <c r="U3484" s="12">
        <f t="shared" si="219"/>
        <v>41826.438263888886</v>
      </c>
    </row>
    <row r="3485" spans="1:21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>
        <f t="shared" si="217"/>
        <v>40.285714285714285</v>
      </c>
      <c r="Q3485" t="s">
        <v>8315</v>
      </c>
      <c r="R3485" t="s">
        <v>8316</v>
      </c>
      <c r="S3485" s="12">
        <f t="shared" si="218"/>
        <v>41793.668761574074</v>
      </c>
      <c r="T3485" s="14">
        <v>41793</v>
      </c>
      <c r="U3485" s="12">
        <f t="shared" si="219"/>
        <v>41823.335428240738</v>
      </c>
    </row>
    <row r="3486" spans="1:21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>
        <f t="shared" si="217"/>
        <v>64.909090909090907</v>
      </c>
      <c r="Q3486" t="s">
        <v>8315</v>
      </c>
      <c r="R3486" t="s">
        <v>8316</v>
      </c>
      <c r="S3486" s="12">
        <f t="shared" si="218"/>
        <v>42506.760405092587</v>
      </c>
      <c r="T3486" s="14">
        <v>42506</v>
      </c>
      <c r="U3486" s="12">
        <f t="shared" si="219"/>
        <v>42536.427071759252</v>
      </c>
    </row>
    <row r="3487" spans="1:21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>
        <f t="shared" si="217"/>
        <v>55.333333333333336</v>
      </c>
      <c r="Q3487" t="s">
        <v>8315</v>
      </c>
      <c r="R3487" t="s">
        <v>8316</v>
      </c>
      <c r="S3487" s="12">
        <f t="shared" si="218"/>
        <v>42372.693055555559</v>
      </c>
      <c r="T3487" s="14">
        <v>42372</v>
      </c>
      <c r="U3487" s="12">
        <f t="shared" si="219"/>
        <v>42402.359722222223</v>
      </c>
    </row>
    <row r="3488" spans="1:21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>
        <f t="shared" si="217"/>
        <v>83.142857142857139</v>
      </c>
      <c r="Q3488" t="s">
        <v>8315</v>
      </c>
      <c r="R3488" t="s">
        <v>8316</v>
      </c>
      <c r="S3488" s="12">
        <f t="shared" si="218"/>
        <v>42126.87501157407</v>
      </c>
      <c r="T3488" s="14">
        <v>42126</v>
      </c>
      <c r="U3488" s="12">
        <f t="shared" si="219"/>
        <v>42157.957638888889</v>
      </c>
    </row>
    <row r="3489" spans="1:21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>
        <f t="shared" si="217"/>
        <v>38.712121212121211</v>
      </c>
      <c r="Q3489" t="s">
        <v>8315</v>
      </c>
      <c r="R3489" t="s">
        <v>8316</v>
      </c>
      <c r="S3489" s="12">
        <f t="shared" si="218"/>
        <v>42149.940416666665</v>
      </c>
      <c r="T3489" s="14">
        <v>42149</v>
      </c>
      <c r="U3489" s="12">
        <f t="shared" si="219"/>
        <v>42179.607083333329</v>
      </c>
    </row>
    <row r="3490" spans="1:21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>
        <f t="shared" si="217"/>
        <v>125.37931034482759</v>
      </c>
      <c r="Q3490" t="s">
        <v>8315</v>
      </c>
      <c r="R3490" t="s">
        <v>8316</v>
      </c>
      <c r="S3490" s="12">
        <f t="shared" si="218"/>
        <v>42087.768055555556</v>
      </c>
      <c r="T3490" s="14">
        <v>42087</v>
      </c>
      <c r="U3490" s="12">
        <f t="shared" si="219"/>
        <v>42111.333333333336</v>
      </c>
    </row>
    <row r="3491" spans="1:21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>
        <f t="shared" si="217"/>
        <v>78.263888888888886</v>
      </c>
      <c r="Q3491" t="s">
        <v>8315</v>
      </c>
      <c r="R3491" t="s">
        <v>8316</v>
      </c>
      <c r="S3491" s="12">
        <f t="shared" si="218"/>
        <v>41753.635775462964</v>
      </c>
      <c r="T3491" s="14">
        <v>41753</v>
      </c>
      <c r="U3491" s="12">
        <f t="shared" si="219"/>
        <v>41783.541666666664</v>
      </c>
    </row>
    <row r="3492" spans="1:21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>
        <f t="shared" si="217"/>
        <v>47.222222222222221</v>
      </c>
      <c r="Q3492" t="s">
        <v>8315</v>
      </c>
      <c r="R3492" t="s">
        <v>8316</v>
      </c>
      <c r="S3492" s="12">
        <f t="shared" si="218"/>
        <v>42443.802361111113</v>
      </c>
      <c r="T3492" s="14">
        <v>42443</v>
      </c>
      <c r="U3492" s="12">
        <f t="shared" si="219"/>
        <v>42473.469027777777</v>
      </c>
    </row>
    <row r="3493" spans="1:21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4">
        <v>42121</v>
      </c>
      <c r="U3493" s="12">
        <f t="shared" si="219"/>
        <v>42141.916481481479</v>
      </c>
    </row>
    <row r="3494" spans="1:21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>
        <f t="shared" si="217"/>
        <v>114.29199999999999</v>
      </c>
      <c r="Q3494" t="s">
        <v>8315</v>
      </c>
      <c r="R3494" t="s">
        <v>8316</v>
      </c>
      <c r="S3494" s="12">
        <f t="shared" si="218"/>
        <v>42268.009224537032</v>
      </c>
      <c r="T3494" s="14">
        <v>42268</v>
      </c>
      <c r="U3494" s="12">
        <f t="shared" si="219"/>
        <v>42302.675891203697</v>
      </c>
    </row>
    <row r="3495" spans="1:21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>
        <f t="shared" si="217"/>
        <v>51.724137931034484</v>
      </c>
      <c r="Q3495" t="s">
        <v>8315</v>
      </c>
      <c r="R3495" t="s">
        <v>8316</v>
      </c>
      <c r="S3495" s="12">
        <f t="shared" si="218"/>
        <v>41848.866157407407</v>
      </c>
      <c r="T3495" s="14">
        <v>41848</v>
      </c>
      <c r="U3495" s="12">
        <f t="shared" si="219"/>
        <v>41867.882638888885</v>
      </c>
    </row>
    <row r="3496" spans="1:21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>
        <f t="shared" si="217"/>
        <v>30.76923076923077</v>
      </c>
      <c r="Q3496" t="s">
        <v>8315</v>
      </c>
      <c r="R3496" t="s">
        <v>8316</v>
      </c>
      <c r="S3496" s="12">
        <f t="shared" si="218"/>
        <v>42689.214988425927</v>
      </c>
      <c r="T3496" s="14">
        <v>42689</v>
      </c>
      <c r="U3496" s="12">
        <f t="shared" si="219"/>
        <v>42699.916666666664</v>
      </c>
    </row>
    <row r="3497" spans="1:21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>
        <f t="shared" si="217"/>
        <v>74.208333333333329</v>
      </c>
      <c r="Q3497" t="s">
        <v>8315</v>
      </c>
      <c r="R3497" t="s">
        <v>8316</v>
      </c>
      <c r="S3497" s="12">
        <f t="shared" si="218"/>
        <v>41915.762835648151</v>
      </c>
      <c r="T3497" s="14">
        <v>41915</v>
      </c>
      <c r="U3497" s="12">
        <f t="shared" si="219"/>
        <v>41944.387499999997</v>
      </c>
    </row>
    <row r="3498" spans="1:21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>
        <f t="shared" si="217"/>
        <v>47.846153846153847</v>
      </c>
      <c r="Q3498" t="s">
        <v>8315</v>
      </c>
      <c r="R3498" t="s">
        <v>8316</v>
      </c>
      <c r="S3498" s="12">
        <f t="shared" si="218"/>
        <v>42584.846828703703</v>
      </c>
      <c r="T3498" s="14">
        <v>42584</v>
      </c>
      <c r="U3498" s="12">
        <f t="shared" si="219"/>
        <v>42624.513495370367</v>
      </c>
    </row>
    <row r="3499" spans="1:21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>
        <f t="shared" si="217"/>
        <v>34.408163265306122</v>
      </c>
      <c r="Q3499" t="s">
        <v>8315</v>
      </c>
      <c r="R3499" t="s">
        <v>8316</v>
      </c>
      <c r="S3499" s="12">
        <f t="shared" si="218"/>
        <v>42511.741944444439</v>
      </c>
      <c r="T3499" s="14">
        <v>42511</v>
      </c>
      <c r="U3499" s="12">
        <f t="shared" si="219"/>
        <v>42523.583333333336</v>
      </c>
    </row>
    <row r="3500" spans="1:21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>
        <f t="shared" si="217"/>
        <v>40.238095238095241</v>
      </c>
      <c r="Q3500" t="s">
        <v>8315</v>
      </c>
      <c r="R3500" t="s">
        <v>8316</v>
      </c>
      <c r="S3500" s="12">
        <f t="shared" si="218"/>
        <v>42459.15861111111</v>
      </c>
      <c r="T3500" s="14">
        <v>42459</v>
      </c>
      <c r="U3500" s="12">
        <f t="shared" si="219"/>
        <v>42518.572222222218</v>
      </c>
    </row>
    <row r="3501" spans="1:21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>
        <f t="shared" si="217"/>
        <v>60.285714285714285</v>
      </c>
      <c r="Q3501" t="s">
        <v>8315</v>
      </c>
      <c r="R3501" t="s">
        <v>8316</v>
      </c>
      <c r="S3501" s="12">
        <f t="shared" si="218"/>
        <v>42132.036168981482</v>
      </c>
      <c r="T3501" s="14">
        <v>42132</v>
      </c>
      <c r="U3501" s="12">
        <f t="shared" si="219"/>
        <v>42185.957638888889</v>
      </c>
    </row>
    <row r="3502" spans="1:21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>
        <f t="shared" si="217"/>
        <v>25.30952380952381</v>
      </c>
      <c r="Q3502" t="s">
        <v>8315</v>
      </c>
      <c r="R3502" t="s">
        <v>8316</v>
      </c>
      <c r="S3502" s="12">
        <f t="shared" si="218"/>
        <v>42419.91942129629</v>
      </c>
      <c r="T3502" s="14">
        <v>42419</v>
      </c>
      <c r="U3502" s="12">
        <f t="shared" si="219"/>
        <v>42435.874305555553</v>
      </c>
    </row>
    <row r="3503" spans="1:21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>
        <f t="shared" si="217"/>
        <v>35.952380952380949</v>
      </c>
      <c r="Q3503" t="s">
        <v>8315</v>
      </c>
      <c r="R3503" t="s">
        <v>8316</v>
      </c>
      <c r="S3503" s="12">
        <f t="shared" si="218"/>
        <v>42233.763831018514</v>
      </c>
      <c r="T3503" s="14">
        <v>42233</v>
      </c>
      <c r="U3503" s="12">
        <f t="shared" si="219"/>
        <v>42258.430497685178</v>
      </c>
    </row>
    <row r="3504" spans="1:21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4">
        <v>42430</v>
      </c>
      <c r="U3504" s="12">
        <f t="shared" si="219"/>
        <v>42444.832638888889</v>
      </c>
    </row>
    <row r="3505" spans="1:21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>
        <f t="shared" si="217"/>
        <v>70.763157894736835</v>
      </c>
      <c r="Q3505" t="s">
        <v>8315</v>
      </c>
      <c r="R3505" t="s">
        <v>8316</v>
      </c>
      <c r="S3505" s="12">
        <f t="shared" si="218"/>
        <v>42545.478333333333</v>
      </c>
      <c r="T3505" s="14">
        <v>42545</v>
      </c>
      <c r="U3505" s="12">
        <f t="shared" si="219"/>
        <v>42575.144999999997</v>
      </c>
    </row>
    <row r="3506" spans="1:21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4">
        <v>42297</v>
      </c>
      <c r="U3506" s="12">
        <f t="shared" si="219"/>
        <v>42327.457071759258</v>
      </c>
    </row>
    <row r="3507" spans="1:21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>
        <f t="shared" si="217"/>
        <v>66.512820512820511</v>
      </c>
      <c r="Q3507" t="s">
        <v>8315</v>
      </c>
      <c r="R3507" t="s">
        <v>8316</v>
      </c>
      <c r="S3507" s="12">
        <f t="shared" si="218"/>
        <v>41760.935706018521</v>
      </c>
      <c r="T3507" s="14">
        <v>41760</v>
      </c>
      <c r="U3507" s="12">
        <f t="shared" si="219"/>
        <v>41771.833333333328</v>
      </c>
    </row>
    <row r="3508" spans="1:21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4">
        <v>41829</v>
      </c>
      <c r="U3508" s="12">
        <f t="shared" si="219"/>
        <v>41874.400925925926</v>
      </c>
    </row>
    <row r="3509" spans="1:21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4">
        <v>42491</v>
      </c>
      <c r="U3509" s="12">
        <f t="shared" si="219"/>
        <v>42521.589548611104</v>
      </c>
    </row>
    <row r="3510" spans="1:21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4">
        <v>42477</v>
      </c>
      <c r="U3510" s="12">
        <f t="shared" si="219"/>
        <v>42500.541666666664</v>
      </c>
    </row>
    <row r="3511" spans="1:21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>
        <f t="shared" si="217"/>
        <v>96.666666666666671</v>
      </c>
      <c r="Q3511" t="s">
        <v>8315</v>
      </c>
      <c r="R3511" t="s">
        <v>8316</v>
      </c>
      <c r="S3511" s="12">
        <f t="shared" si="218"/>
        <v>41950.859560185185</v>
      </c>
      <c r="T3511" s="14">
        <v>41950</v>
      </c>
      <c r="U3511" s="12">
        <f t="shared" si="219"/>
        <v>41963.871527777774</v>
      </c>
    </row>
    <row r="3512" spans="1:21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>
        <f t="shared" si="217"/>
        <v>60.333333333333336</v>
      </c>
      <c r="Q3512" t="s">
        <v>8315</v>
      </c>
      <c r="R3512" t="s">
        <v>8316</v>
      </c>
      <c r="S3512" s="12">
        <f t="shared" si="218"/>
        <v>41802.62090277778</v>
      </c>
      <c r="T3512" s="14">
        <v>41802</v>
      </c>
      <c r="U3512" s="12">
        <f t="shared" si="219"/>
        <v>41822.287569444445</v>
      </c>
    </row>
    <row r="3513" spans="1:21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>
        <f t="shared" si="217"/>
        <v>79.89473684210526</v>
      </c>
      <c r="Q3513" t="s">
        <v>8315</v>
      </c>
      <c r="R3513" t="s">
        <v>8316</v>
      </c>
      <c r="S3513" s="12">
        <f t="shared" si="218"/>
        <v>41927.873784722222</v>
      </c>
      <c r="T3513" s="14">
        <v>41927</v>
      </c>
      <c r="U3513" s="12">
        <f t="shared" si="219"/>
        <v>41950.4375</v>
      </c>
    </row>
    <row r="3514" spans="1:21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>
        <f t="shared" si="217"/>
        <v>58.823529411764703</v>
      </c>
      <c r="Q3514" t="s">
        <v>8315</v>
      </c>
      <c r="R3514" t="s">
        <v>8316</v>
      </c>
      <c r="S3514" s="12">
        <f t="shared" si="218"/>
        <v>42057.536944444444</v>
      </c>
      <c r="T3514" s="14">
        <v>42057</v>
      </c>
      <c r="U3514" s="12">
        <f t="shared" si="219"/>
        <v>42117.161944444444</v>
      </c>
    </row>
    <row r="3515" spans="1:21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>
        <f t="shared" si="217"/>
        <v>75.340909090909093</v>
      </c>
      <c r="Q3515" t="s">
        <v>8315</v>
      </c>
      <c r="R3515" t="s">
        <v>8316</v>
      </c>
      <c r="S3515" s="12">
        <f t="shared" si="218"/>
        <v>41781.096203703702</v>
      </c>
      <c r="T3515" s="14">
        <v>41781</v>
      </c>
      <c r="U3515" s="12">
        <f t="shared" si="219"/>
        <v>41793.874305555553</v>
      </c>
    </row>
    <row r="3516" spans="1:21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4">
        <v>42020</v>
      </c>
      <c r="U3516" s="12">
        <f t="shared" si="219"/>
        <v>42036.874305555553</v>
      </c>
    </row>
    <row r="3517" spans="1:21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>
        <f t="shared" si="217"/>
        <v>66.956521739130437</v>
      </c>
      <c r="Q3517" t="s">
        <v>8315</v>
      </c>
      <c r="R3517" t="s">
        <v>8316</v>
      </c>
      <c r="S3517" s="12">
        <f t="shared" si="218"/>
        <v>42125.772812499999</v>
      </c>
      <c r="T3517" s="14">
        <v>42125</v>
      </c>
      <c r="U3517" s="12">
        <f t="shared" si="219"/>
        <v>42155.439479166664</v>
      </c>
    </row>
    <row r="3518" spans="1:21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>
        <f t="shared" si="217"/>
        <v>227.27272727272728</v>
      </c>
      <c r="Q3518" t="s">
        <v>8315</v>
      </c>
      <c r="R3518" t="s">
        <v>8316</v>
      </c>
      <c r="S3518" s="12">
        <f t="shared" si="218"/>
        <v>41856.010069444441</v>
      </c>
      <c r="T3518" s="14">
        <v>41856</v>
      </c>
      <c r="U3518" s="12">
        <f t="shared" si="219"/>
        <v>41889.791666666664</v>
      </c>
    </row>
    <row r="3519" spans="1:21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>
        <f t="shared" si="217"/>
        <v>307.69230769230768</v>
      </c>
      <c r="Q3519" t="s">
        <v>8315</v>
      </c>
      <c r="R3519" t="s">
        <v>8316</v>
      </c>
      <c r="S3519" s="12">
        <f t="shared" si="218"/>
        <v>41794.817523148151</v>
      </c>
      <c r="T3519" s="14">
        <v>41794</v>
      </c>
      <c r="U3519" s="12">
        <f t="shared" si="219"/>
        <v>41824.125</v>
      </c>
    </row>
    <row r="3520" spans="1:21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>
        <f t="shared" si="217"/>
        <v>50.020909090909093</v>
      </c>
      <c r="Q3520" t="s">
        <v>8315</v>
      </c>
      <c r="R3520" t="s">
        <v>8316</v>
      </c>
      <c r="S3520" s="12">
        <f t="shared" si="218"/>
        <v>41893.783553240741</v>
      </c>
      <c r="T3520" s="14">
        <v>41893</v>
      </c>
      <c r="U3520" s="12">
        <f t="shared" si="219"/>
        <v>41914.26458333333</v>
      </c>
    </row>
    <row r="3521" spans="1:21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>
        <f t="shared" si="217"/>
        <v>72.392857142857139</v>
      </c>
      <c r="Q3521" t="s">
        <v>8315</v>
      </c>
      <c r="R3521" t="s">
        <v>8316</v>
      </c>
      <c r="S3521" s="12">
        <f t="shared" si="218"/>
        <v>42037.598958333328</v>
      </c>
      <c r="T3521" s="14">
        <v>42037</v>
      </c>
      <c r="U3521" s="12">
        <f t="shared" si="219"/>
        <v>42067.265624999993</v>
      </c>
    </row>
    <row r="3522" spans="1:21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>
        <f t="shared" si="217"/>
        <v>95.952380952380949</v>
      </c>
      <c r="Q3522" t="s">
        <v>8315</v>
      </c>
      <c r="R3522" t="s">
        <v>8316</v>
      </c>
      <c r="S3522" s="12">
        <f t="shared" si="218"/>
        <v>42227.824212962965</v>
      </c>
      <c r="T3522" s="14">
        <v>42227</v>
      </c>
      <c r="U3522" s="12">
        <f t="shared" si="219"/>
        <v>42253.240972222215</v>
      </c>
    </row>
    <row r="3523" spans="1:21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>
        <f t="shared" ref="P3523:P3586" si="221">IF(L3523,E3523/L3523,0)</f>
        <v>45.615384615384613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4">
        <v>41881</v>
      </c>
      <c r="U3523" s="12">
        <f t="shared" ref="U3523:U3586" si="223">(((I3523/60)/60)/24)+DATE(1970,1,1)+(-8/24)</f>
        <v>41911.028009259258</v>
      </c>
    </row>
    <row r="3524" spans="1:21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>
        <f t="shared" si="221"/>
        <v>41.029411764705884</v>
      </c>
      <c r="Q3524" t="s">
        <v>8315</v>
      </c>
      <c r="R3524" t="s">
        <v>8316</v>
      </c>
      <c r="S3524" s="12">
        <f t="shared" si="222"/>
        <v>42234.789884259255</v>
      </c>
      <c r="T3524" s="14">
        <v>42234</v>
      </c>
      <c r="U3524" s="12">
        <f t="shared" si="223"/>
        <v>42262.087500000001</v>
      </c>
    </row>
    <row r="3525" spans="1:21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>
        <f t="shared" si="221"/>
        <v>56.825000000000003</v>
      </c>
      <c r="Q3525" t="s">
        <v>8315</v>
      </c>
      <c r="R3525" t="s">
        <v>8316</v>
      </c>
      <c r="S3525" s="12">
        <f t="shared" si="222"/>
        <v>42581.397546296299</v>
      </c>
      <c r="T3525" s="14">
        <v>42581</v>
      </c>
      <c r="U3525" s="12">
        <f t="shared" si="223"/>
        <v>42638.624999999993</v>
      </c>
    </row>
    <row r="3526" spans="1:21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>
        <f t="shared" si="221"/>
        <v>137.24324324324326</v>
      </c>
      <c r="Q3526" t="s">
        <v>8315</v>
      </c>
      <c r="R3526" t="s">
        <v>8316</v>
      </c>
      <c r="S3526" s="12">
        <f t="shared" si="222"/>
        <v>41880.76357638889</v>
      </c>
      <c r="T3526" s="14">
        <v>41880</v>
      </c>
      <c r="U3526" s="12">
        <f t="shared" si="223"/>
        <v>41894.833333333328</v>
      </c>
    </row>
    <row r="3527" spans="1:21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>
        <f t="shared" si="221"/>
        <v>75.714285714285708</v>
      </c>
      <c r="Q3527" t="s">
        <v>8315</v>
      </c>
      <c r="R3527" t="s">
        <v>8316</v>
      </c>
      <c r="S3527" s="12">
        <f t="shared" si="222"/>
        <v>42214.6956712963</v>
      </c>
      <c r="T3527" s="14">
        <v>42214</v>
      </c>
      <c r="U3527" s="12">
        <f t="shared" si="223"/>
        <v>42225.333333333336</v>
      </c>
    </row>
    <row r="3528" spans="1:21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4">
        <v>42460</v>
      </c>
      <c r="U3528" s="12">
        <f t="shared" si="223"/>
        <v>42487.915972222218</v>
      </c>
    </row>
    <row r="3529" spans="1:21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>
        <f t="shared" si="221"/>
        <v>81.569767441860463</v>
      </c>
      <c r="Q3529" t="s">
        <v>8315</v>
      </c>
      <c r="R3529" t="s">
        <v>8316</v>
      </c>
      <c r="S3529" s="12">
        <f t="shared" si="222"/>
        <v>42167.023206018523</v>
      </c>
      <c r="T3529" s="14">
        <v>42167</v>
      </c>
      <c r="U3529" s="12">
        <f t="shared" si="223"/>
        <v>42195.832638888889</v>
      </c>
    </row>
    <row r="3530" spans="1:21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>
        <f t="shared" si="221"/>
        <v>45.108108108108105</v>
      </c>
      <c r="Q3530" t="s">
        <v>8315</v>
      </c>
      <c r="R3530" t="s">
        <v>8316</v>
      </c>
      <c r="S3530" s="12">
        <f t="shared" si="222"/>
        <v>42733.50136574074</v>
      </c>
      <c r="T3530" s="14">
        <v>42733</v>
      </c>
      <c r="U3530" s="12">
        <f t="shared" si="223"/>
        <v>42753.168032407404</v>
      </c>
    </row>
    <row r="3531" spans="1:21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>
        <f t="shared" si="221"/>
        <v>36.666666666666664</v>
      </c>
      <c r="Q3531" t="s">
        <v>8315</v>
      </c>
      <c r="R3531" t="s">
        <v>8316</v>
      </c>
      <c r="S3531" s="12">
        <f t="shared" si="222"/>
        <v>42177.761782407411</v>
      </c>
      <c r="T3531" s="14">
        <v>42177</v>
      </c>
      <c r="U3531" s="12">
        <f t="shared" si="223"/>
        <v>42197.708333333336</v>
      </c>
    </row>
    <row r="3532" spans="1:21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4">
        <v>42442</v>
      </c>
      <c r="U3532" s="12">
        <f t="shared" si="223"/>
        <v>42470.499999999993</v>
      </c>
    </row>
    <row r="3533" spans="1:2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>
        <f t="shared" si="221"/>
        <v>49.230769230769234</v>
      </c>
      <c r="Q3533" t="s">
        <v>8315</v>
      </c>
      <c r="R3533" t="s">
        <v>8316</v>
      </c>
      <c r="S3533" s="12">
        <f t="shared" si="222"/>
        <v>42521.654328703706</v>
      </c>
      <c r="T3533" s="14">
        <v>42521</v>
      </c>
      <c r="U3533" s="12">
        <f t="shared" si="223"/>
        <v>42551.32099537037</v>
      </c>
    </row>
    <row r="3534" spans="1:21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>
        <f t="shared" si="221"/>
        <v>42.296296296296298</v>
      </c>
      <c r="Q3534" t="s">
        <v>8315</v>
      </c>
      <c r="R3534" t="s">
        <v>8316</v>
      </c>
      <c r="S3534" s="12">
        <f t="shared" si="222"/>
        <v>41884.599849537037</v>
      </c>
      <c r="T3534" s="14">
        <v>41884</v>
      </c>
      <c r="U3534" s="12">
        <f t="shared" si="223"/>
        <v>41899.832638888889</v>
      </c>
    </row>
    <row r="3535" spans="1:21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>
        <f t="shared" si="221"/>
        <v>78.875</v>
      </c>
      <c r="Q3535" t="s">
        <v>8315</v>
      </c>
      <c r="R3535" t="s">
        <v>8316</v>
      </c>
      <c r="S3535" s="12">
        <f t="shared" si="222"/>
        <v>42289.761192129634</v>
      </c>
      <c r="T3535" s="14">
        <v>42289</v>
      </c>
      <c r="U3535" s="12">
        <f t="shared" si="223"/>
        <v>42319.469525462955</v>
      </c>
    </row>
    <row r="3536" spans="1:21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>
        <f t="shared" si="221"/>
        <v>38.284313725490193</v>
      </c>
      <c r="Q3536" t="s">
        <v>8315</v>
      </c>
      <c r="R3536" t="s">
        <v>8316</v>
      </c>
      <c r="S3536" s="12">
        <f t="shared" si="222"/>
        <v>42243.6252662037</v>
      </c>
      <c r="T3536" s="14">
        <v>42243</v>
      </c>
      <c r="U3536" s="12">
        <f t="shared" si="223"/>
        <v>42278.291932870365</v>
      </c>
    </row>
    <row r="3537" spans="1:21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>
        <f t="shared" si="221"/>
        <v>44.847826086956523</v>
      </c>
      <c r="Q3537" t="s">
        <v>8315</v>
      </c>
      <c r="R3537" t="s">
        <v>8316</v>
      </c>
      <c r="S3537" s="12">
        <f t="shared" si="222"/>
        <v>42248.640162037031</v>
      </c>
      <c r="T3537" s="14">
        <v>42248</v>
      </c>
      <c r="U3537" s="12">
        <f t="shared" si="223"/>
        <v>42279.416666666664</v>
      </c>
    </row>
    <row r="3538" spans="1:21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>
        <f t="shared" si="221"/>
        <v>13.529411764705882</v>
      </c>
      <c r="Q3538" t="s">
        <v>8315</v>
      </c>
      <c r="R3538" t="s">
        <v>8316</v>
      </c>
      <c r="S3538" s="12">
        <f t="shared" si="222"/>
        <v>42328.727141203708</v>
      </c>
      <c r="T3538" s="14">
        <v>42328</v>
      </c>
      <c r="U3538" s="12">
        <f t="shared" si="223"/>
        <v>42358.165972222218</v>
      </c>
    </row>
    <row r="3539" spans="1:21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4">
        <v>41923</v>
      </c>
      <c r="U3539" s="12">
        <f t="shared" si="223"/>
        <v>41959.999305555553</v>
      </c>
    </row>
    <row r="3540" spans="1:21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>
        <f t="shared" si="221"/>
        <v>30.951807228915662</v>
      </c>
      <c r="Q3540" t="s">
        <v>8315</v>
      </c>
      <c r="R3540" t="s">
        <v>8316</v>
      </c>
      <c r="S3540" s="12">
        <f t="shared" si="222"/>
        <v>42571.420601851853</v>
      </c>
      <c r="T3540" s="14">
        <v>42571</v>
      </c>
      <c r="U3540" s="12">
        <f t="shared" si="223"/>
        <v>42599.087268518517</v>
      </c>
    </row>
    <row r="3541" spans="1:21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>
        <f t="shared" si="221"/>
        <v>55.230769230769234</v>
      </c>
      <c r="Q3541" t="s">
        <v>8315</v>
      </c>
      <c r="R3541" t="s">
        <v>8316</v>
      </c>
      <c r="S3541" s="12">
        <f t="shared" si="222"/>
        <v>42600.756041666667</v>
      </c>
      <c r="T3541" s="14">
        <v>42600</v>
      </c>
      <c r="U3541" s="12">
        <f t="shared" si="223"/>
        <v>42621.422708333332</v>
      </c>
    </row>
    <row r="3542" spans="1:21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>
        <f t="shared" si="221"/>
        <v>46.125</v>
      </c>
      <c r="Q3542" t="s">
        <v>8315</v>
      </c>
      <c r="R3542" t="s">
        <v>8316</v>
      </c>
      <c r="S3542" s="12">
        <f t="shared" si="222"/>
        <v>42517.003368055557</v>
      </c>
      <c r="T3542" s="14">
        <v>42517</v>
      </c>
      <c r="U3542" s="12">
        <f t="shared" si="223"/>
        <v>42546.670034722221</v>
      </c>
    </row>
    <row r="3543" spans="1:21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>
        <f t="shared" si="221"/>
        <v>39.375</v>
      </c>
      <c r="Q3543" t="s">
        <v>8315</v>
      </c>
      <c r="R3543" t="s">
        <v>8316</v>
      </c>
      <c r="S3543" s="12">
        <f t="shared" si="222"/>
        <v>42222.730034722219</v>
      </c>
      <c r="T3543" s="14">
        <v>42222</v>
      </c>
      <c r="U3543" s="12">
        <f t="shared" si="223"/>
        <v>42247.396701388883</v>
      </c>
    </row>
    <row r="3544" spans="1:21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>
        <f t="shared" si="221"/>
        <v>66.152941176470591</v>
      </c>
      <c r="Q3544" t="s">
        <v>8315</v>
      </c>
      <c r="R3544" t="s">
        <v>8316</v>
      </c>
      <c r="S3544" s="12">
        <f t="shared" si="222"/>
        <v>41829.599791666667</v>
      </c>
      <c r="T3544" s="14">
        <v>41829</v>
      </c>
      <c r="U3544" s="12">
        <f t="shared" si="223"/>
        <v>41889.266458333332</v>
      </c>
    </row>
    <row r="3545" spans="1:21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>
        <f t="shared" si="221"/>
        <v>54.137931034482762</v>
      </c>
      <c r="Q3545" t="s">
        <v>8315</v>
      </c>
      <c r="R3545" t="s">
        <v>8316</v>
      </c>
      <c r="S3545" s="12">
        <f t="shared" si="222"/>
        <v>42150.755312499998</v>
      </c>
      <c r="T3545" s="14">
        <v>42150</v>
      </c>
      <c r="U3545" s="12">
        <f t="shared" si="223"/>
        <v>42180.421979166662</v>
      </c>
    </row>
    <row r="3546" spans="1:21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>
        <f t="shared" si="221"/>
        <v>104.16666666666667</v>
      </c>
      <c r="Q3546" t="s">
        <v>8315</v>
      </c>
      <c r="R3546" t="s">
        <v>8316</v>
      </c>
      <c r="S3546" s="12">
        <f t="shared" si="222"/>
        <v>42040.831678240742</v>
      </c>
      <c r="T3546" s="14">
        <v>42040</v>
      </c>
      <c r="U3546" s="12">
        <f t="shared" si="223"/>
        <v>42070.498344907406</v>
      </c>
    </row>
    <row r="3547" spans="1:21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>
        <f t="shared" si="221"/>
        <v>31.375</v>
      </c>
      <c r="Q3547" t="s">
        <v>8315</v>
      </c>
      <c r="R3547" t="s">
        <v>8316</v>
      </c>
      <c r="S3547" s="12">
        <f t="shared" si="222"/>
        <v>42075.807395833333</v>
      </c>
      <c r="T3547" s="14">
        <v>42075</v>
      </c>
      <c r="U3547" s="12">
        <f t="shared" si="223"/>
        <v>42105.474062499998</v>
      </c>
    </row>
    <row r="3548" spans="1:21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>
        <f t="shared" si="221"/>
        <v>59.210526315789473</v>
      </c>
      <c r="Q3548" t="s">
        <v>8315</v>
      </c>
      <c r="R3548" t="s">
        <v>8316</v>
      </c>
      <c r="S3548" s="12">
        <f t="shared" si="222"/>
        <v>42073.660694444443</v>
      </c>
      <c r="T3548" s="14">
        <v>42073</v>
      </c>
      <c r="U3548" s="12">
        <f t="shared" si="223"/>
        <v>42094.832638888889</v>
      </c>
    </row>
    <row r="3549" spans="1:21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>
        <f t="shared" si="221"/>
        <v>119.17633928571429</v>
      </c>
      <c r="Q3549" t="s">
        <v>8315</v>
      </c>
      <c r="R3549" t="s">
        <v>8316</v>
      </c>
      <c r="S3549" s="12">
        <f t="shared" si="222"/>
        <v>42480.078715277778</v>
      </c>
      <c r="T3549" s="14">
        <v>42480</v>
      </c>
      <c r="U3549" s="12">
        <f t="shared" si="223"/>
        <v>42503.832638888889</v>
      </c>
    </row>
    <row r="3550" spans="1:21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>
        <f t="shared" si="221"/>
        <v>164.61538461538461</v>
      </c>
      <c r="Q3550" t="s">
        <v>8315</v>
      </c>
      <c r="R3550" t="s">
        <v>8316</v>
      </c>
      <c r="S3550" s="12">
        <f t="shared" si="222"/>
        <v>42411.942291666666</v>
      </c>
      <c r="T3550" s="14">
        <v>42411</v>
      </c>
      <c r="U3550" s="12">
        <f t="shared" si="223"/>
        <v>42433.708333333336</v>
      </c>
    </row>
    <row r="3551" spans="1:21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>
        <f t="shared" si="221"/>
        <v>24.285714285714285</v>
      </c>
      <c r="Q3551" t="s">
        <v>8315</v>
      </c>
      <c r="R3551" t="s">
        <v>8316</v>
      </c>
      <c r="S3551" s="12">
        <f t="shared" si="222"/>
        <v>42223.394363425927</v>
      </c>
      <c r="T3551" s="14">
        <v>42223</v>
      </c>
      <c r="U3551" s="12">
        <f t="shared" si="223"/>
        <v>42251.061030092591</v>
      </c>
    </row>
    <row r="3552" spans="1:21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>
        <f t="shared" si="221"/>
        <v>40.9375</v>
      </c>
      <c r="Q3552" t="s">
        <v>8315</v>
      </c>
      <c r="R3552" t="s">
        <v>8316</v>
      </c>
      <c r="S3552" s="12">
        <f t="shared" si="222"/>
        <v>42462.893495370372</v>
      </c>
      <c r="T3552" s="14">
        <v>42462</v>
      </c>
      <c r="U3552" s="12">
        <f t="shared" si="223"/>
        <v>42492.560162037036</v>
      </c>
    </row>
    <row r="3553" spans="1:21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4">
        <v>41753</v>
      </c>
      <c r="U3553" s="12">
        <f t="shared" si="223"/>
        <v>41781.588194444441</v>
      </c>
    </row>
    <row r="3554" spans="1:21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4">
        <v>41788</v>
      </c>
      <c r="U3554" s="12">
        <f t="shared" si="223"/>
        <v>41818.253749999996</v>
      </c>
    </row>
    <row r="3555" spans="1:21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>
        <f t="shared" si="221"/>
        <v>56.20192307692308</v>
      </c>
      <c r="Q3555" t="s">
        <v>8315</v>
      </c>
      <c r="R3555" t="s">
        <v>8316</v>
      </c>
      <c r="S3555" s="12">
        <f t="shared" si="222"/>
        <v>42196.028703703705</v>
      </c>
      <c r="T3555" s="14">
        <v>42196</v>
      </c>
      <c r="U3555" s="12">
        <f t="shared" si="223"/>
        <v>42227.666666666664</v>
      </c>
    </row>
    <row r="3556" spans="1:21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>
        <f t="shared" si="221"/>
        <v>107.00207547169811</v>
      </c>
      <c r="Q3556" t="s">
        <v>8315</v>
      </c>
      <c r="R3556" t="s">
        <v>8316</v>
      </c>
      <c r="S3556" s="12">
        <f t="shared" si="222"/>
        <v>42016.050451388888</v>
      </c>
      <c r="T3556" s="14">
        <v>42016</v>
      </c>
      <c r="U3556" s="12">
        <f t="shared" si="223"/>
        <v>42046.374999999993</v>
      </c>
    </row>
    <row r="3557" spans="1:21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>
        <f t="shared" si="221"/>
        <v>171.42857142857142</v>
      </c>
      <c r="Q3557" t="s">
        <v>8315</v>
      </c>
      <c r="R3557" t="s">
        <v>8316</v>
      </c>
      <c r="S3557" s="12">
        <f t="shared" si="222"/>
        <v>42661.442060185189</v>
      </c>
      <c r="T3557" s="14">
        <v>42661</v>
      </c>
      <c r="U3557" s="12">
        <f t="shared" si="223"/>
        <v>42691.15039351851</v>
      </c>
    </row>
    <row r="3558" spans="1:21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4">
        <v>41808</v>
      </c>
      <c r="U3558" s="12">
        <f t="shared" si="223"/>
        <v>41868.316249999996</v>
      </c>
    </row>
    <row r="3559" spans="1:21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>
        <f t="shared" si="221"/>
        <v>179.27598566308242</v>
      </c>
      <c r="Q3559" t="s">
        <v>8315</v>
      </c>
      <c r="R3559" t="s">
        <v>8316</v>
      </c>
      <c r="S3559" s="12">
        <f t="shared" si="222"/>
        <v>41730.276747685188</v>
      </c>
      <c r="T3559" s="14">
        <v>41730</v>
      </c>
      <c r="U3559" s="12">
        <f t="shared" si="223"/>
        <v>41763.943414351852</v>
      </c>
    </row>
    <row r="3560" spans="1:21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>
        <f t="shared" si="221"/>
        <v>22.90909090909091</v>
      </c>
      <c r="Q3560" t="s">
        <v>8315</v>
      </c>
      <c r="R3560" t="s">
        <v>8316</v>
      </c>
      <c r="S3560" s="12">
        <f t="shared" si="222"/>
        <v>42139.816840277781</v>
      </c>
      <c r="T3560" s="14">
        <v>42139</v>
      </c>
      <c r="U3560" s="12">
        <f t="shared" si="223"/>
        <v>42181.541666666664</v>
      </c>
    </row>
    <row r="3561" spans="1:21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>
        <f t="shared" si="221"/>
        <v>43.125</v>
      </c>
      <c r="Q3561" t="s">
        <v>8315</v>
      </c>
      <c r="R3561" t="s">
        <v>8316</v>
      </c>
      <c r="S3561" s="12">
        <f t="shared" si="222"/>
        <v>42194.096157407403</v>
      </c>
      <c r="T3561" s="14">
        <v>42194</v>
      </c>
      <c r="U3561" s="12">
        <f t="shared" si="223"/>
        <v>42216.040277777771</v>
      </c>
    </row>
    <row r="3562" spans="1:21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>
        <f t="shared" si="221"/>
        <v>46.891891891891895</v>
      </c>
      <c r="Q3562" t="s">
        <v>8315</v>
      </c>
      <c r="R3562" t="s">
        <v>8316</v>
      </c>
      <c r="S3562" s="12">
        <f t="shared" si="222"/>
        <v>42115.889652777783</v>
      </c>
      <c r="T3562" s="14">
        <v>42115</v>
      </c>
      <c r="U3562" s="12">
        <f t="shared" si="223"/>
        <v>42150.781249999993</v>
      </c>
    </row>
    <row r="3563" spans="1:21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>
        <f t="shared" si="221"/>
        <v>47.407407407407405</v>
      </c>
      <c r="Q3563" t="s">
        <v>8315</v>
      </c>
      <c r="R3563" t="s">
        <v>8316</v>
      </c>
      <c r="S3563" s="12">
        <f t="shared" si="222"/>
        <v>42203.680300925931</v>
      </c>
      <c r="T3563" s="14">
        <v>42203</v>
      </c>
      <c r="U3563" s="12">
        <f t="shared" si="223"/>
        <v>42221.441666666658</v>
      </c>
    </row>
    <row r="3564" spans="1:21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>
        <f t="shared" si="221"/>
        <v>15.129032258064516</v>
      </c>
      <c r="Q3564" t="s">
        <v>8315</v>
      </c>
      <c r="R3564" t="s">
        <v>8316</v>
      </c>
      <c r="S3564" s="12">
        <f t="shared" si="222"/>
        <v>42433.761886574073</v>
      </c>
      <c r="T3564" s="14">
        <v>42433</v>
      </c>
      <c r="U3564" s="12">
        <f t="shared" si="223"/>
        <v>42442.583333333336</v>
      </c>
    </row>
    <row r="3565" spans="1:21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>
        <f t="shared" si="221"/>
        <v>21.098000000000003</v>
      </c>
      <c r="Q3565" t="s">
        <v>8315</v>
      </c>
      <c r="R3565" t="s">
        <v>8316</v>
      </c>
      <c r="S3565" s="12">
        <f t="shared" si="222"/>
        <v>42555.671944444446</v>
      </c>
      <c r="T3565" s="14">
        <v>42555</v>
      </c>
      <c r="U3565" s="12">
        <f t="shared" si="223"/>
        <v>42583.458333333336</v>
      </c>
    </row>
    <row r="3566" spans="1:21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>
        <f t="shared" si="221"/>
        <v>59.117647058823529</v>
      </c>
      <c r="Q3566" t="s">
        <v>8315</v>
      </c>
      <c r="R3566" t="s">
        <v>8316</v>
      </c>
      <c r="S3566" s="12">
        <f t="shared" si="222"/>
        <v>42236.623252314821</v>
      </c>
      <c r="T3566" s="14">
        <v>42236</v>
      </c>
      <c r="U3566" s="12">
        <f t="shared" si="223"/>
        <v>42282.333333333336</v>
      </c>
    </row>
    <row r="3567" spans="1:21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>
        <f t="shared" si="221"/>
        <v>97.916666666666671</v>
      </c>
      <c r="Q3567" t="s">
        <v>8315</v>
      </c>
      <c r="R3567" t="s">
        <v>8316</v>
      </c>
      <c r="S3567" s="12">
        <f t="shared" si="222"/>
        <v>41974.743148148147</v>
      </c>
      <c r="T3567" s="14">
        <v>41974</v>
      </c>
      <c r="U3567" s="12">
        <f t="shared" si="223"/>
        <v>42004.409814814811</v>
      </c>
    </row>
    <row r="3568" spans="1:21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>
        <f t="shared" si="221"/>
        <v>55.131578947368418</v>
      </c>
      <c r="Q3568" t="s">
        <v>8315</v>
      </c>
      <c r="R3568" t="s">
        <v>8316</v>
      </c>
      <c r="S3568" s="12">
        <f t="shared" si="222"/>
        <v>41997.507905092592</v>
      </c>
      <c r="T3568" s="14">
        <v>41997</v>
      </c>
      <c r="U3568" s="12">
        <f t="shared" si="223"/>
        <v>42027.174571759257</v>
      </c>
    </row>
    <row r="3569" spans="1:21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>
        <f t="shared" si="221"/>
        <v>26.536585365853657</v>
      </c>
      <c r="Q3569" t="s">
        <v>8315</v>
      </c>
      <c r="R3569" t="s">
        <v>8316</v>
      </c>
      <c r="S3569" s="12">
        <f t="shared" si="222"/>
        <v>42135.810694444444</v>
      </c>
      <c r="T3569" s="14">
        <v>42135</v>
      </c>
      <c r="U3569" s="12">
        <f t="shared" si="223"/>
        <v>42165.477361111109</v>
      </c>
    </row>
    <row r="3570" spans="1:21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>
        <f t="shared" si="221"/>
        <v>58.421052631578945</v>
      </c>
      <c r="Q3570" t="s">
        <v>8315</v>
      </c>
      <c r="R3570" t="s">
        <v>8316</v>
      </c>
      <c r="S3570" s="12">
        <f t="shared" si="222"/>
        <v>41869.740671296298</v>
      </c>
      <c r="T3570" s="14">
        <v>41869</v>
      </c>
      <c r="U3570" s="12">
        <f t="shared" si="223"/>
        <v>41899.407337962963</v>
      </c>
    </row>
    <row r="3571" spans="1:21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>
        <f t="shared" si="221"/>
        <v>122.53658536585365</v>
      </c>
      <c r="Q3571" t="s">
        <v>8315</v>
      </c>
      <c r="R3571" t="s">
        <v>8316</v>
      </c>
      <c r="S3571" s="12">
        <f t="shared" si="222"/>
        <v>41982.688611111109</v>
      </c>
      <c r="T3571" s="14">
        <v>41982</v>
      </c>
      <c r="U3571" s="12">
        <f t="shared" si="223"/>
        <v>42012.355277777773</v>
      </c>
    </row>
    <row r="3572" spans="1:21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>
        <f t="shared" si="221"/>
        <v>87.961538461538467</v>
      </c>
      <c r="Q3572" t="s">
        <v>8315</v>
      </c>
      <c r="R3572" t="s">
        <v>8316</v>
      </c>
      <c r="S3572" s="12">
        <f t="shared" si="222"/>
        <v>41976.331979166673</v>
      </c>
      <c r="T3572" s="14">
        <v>41976</v>
      </c>
      <c r="U3572" s="12">
        <f t="shared" si="223"/>
        <v>42003.958333333336</v>
      </c>
    </row>
    <row r="3573" spans="1:21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4">
        <v>41912</v>
      </c>
      <c r="U3573" s="12">
        <f t="shared" si="223"/>
        <v>41942.525613425925</v>
      </c>
    </row>
    <row r="3574" spans="1:21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>
        <f t="shared" si="221"/>
        <v>55.555555555555557</v>
      </c>
      <c r="Q3574" t="s">
        <v>8315</v>
      </c>
      <c r="R3574" t="s">
        <v>8316</v>
      </c>
      <c r="S3574" s="12">
        <f t="shared" si="222"/>
        <v>42146.570393518516</v>
      </c>
      <c r="T3574" s="14">
        <v>42146</v>
      </c>
      <c r="U3574" s="12">
        <f t="shared" si="223"/>
        <v>42176.23706018518</v>
      </c>
    </row>
    <row r="3575" spans="1:21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>
        <f t="shared" si="221"/>
        <v>39.53846153846154</v>
      </c>
      <c r="Q3575" t="s">
        <v>8315</v>
      </c>
      <c r="R3575" t="s">
        <v>8316</v>
      </c>
      <c r="S3575" s="12">
        <f t="shared" si="222"/>
        <v>41921.375532407408</v>
      </c>
      <c r="T3575" s="14">
        <v>41921</v>
      </c>
      <c r="U3575" s="12">
        <f t="shared" si="223"/>
        <v>41951.083865740737</v>
      </c>
    </row>
    <row r="3576" spans="1:21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>
        <f t="shared" si="221"/>
        <v>136.77777777777777</v>
      </c>
      <c r="Q3576" t="s">
        <v>8315</v>
      </c>
      <c r="R3576" t="s">
        <v>8316</v>
      </c>
      <c r="S3576" s="12">
        <f t="shared" si="222"/>
        <v>41926.942685185182</v>
      </c>
      <c r="T3576" s="14">
        <v>41926</v>
      </c>
      <c r="U3576" s="12">
        <f t="shared" si="223"/>
        <v>41956.651018518511</v>
      </c>
    </row>
    <row r="3577" spans="1:21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>
        <f t="shared" si="221"/>
        <v>99.343137254901961</v>
      </c>
      <c r="Q3577" t="s">
        <v>8315</v>
      </c>
      <c r="R3577" t="s">
        <v>8316</v>
      </c>
      <c r="S3577" s="12">
        <f t="shared" si="222"/>
        <v>42561.783877314811</v>
      </c>
      <c r="T3577" s="14">
        <v>42561</v>
      </c>
      <c r="U3577" s="12">
        <f t="shared" si="223"/>
        <v>42592.832638888889</v>
      </c>
    </row>
    <row r="3578" spans="1:21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4">
        <v>42649</v>
      </c>
      <c r="U3578" s="12">
        <f t="shared" si="223"/>
        <v>42709.257569444446</v>
      </c>
    </row>
    <row r="3579" spans="1:21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>
        <f t="shared" si="221"/>
        <v>28.888888888888889</v>
      </c>
      <c r="Q3579" t="s">
        <v>8315</v>
      </c>
      <c r="R3579" t="s">
        <v>8316</v>
      </c>
      <c r="S3579" s="12">
        <f t="shared" si="222"/>
        <v>42093.786840277782</v>
      </c>
      <c r="T3579" s="14">
        <v>42093</v>
      </c>
      <c r="U3579" s="12">
        <f t="shared" si="223"/>
        <v>42119.936111111114</v>
      </c>
    </row>
    <row r="3580" spans="1:21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>
        <f t="shared" si="221"/>
        <v>40.545945945945945</v>
      </c>
      <c r="Q3580" t="s">
        <v>8315</v>
      </c>
      <c r="R3580" t="s">
        <v>8316</v>
      </c>
      <c r="S3580" s="12">
        <f t="shared" si="222"/>
        <v>42460.733530092592</v>
      </c>
      <c r="T3580" s="14">
        <v>42460</v>
      </c>
      <c r="U3580" s="12">
        <f t="shared" si="223"/>
        <v>42490.400196759256</v>
      </c>
    </row>
    <row r="3581" spans="1:21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>
        <f t="shared" si="221"/>
        <v>35.714285714285715</v>
      </c>
      <c r="Q3581" t="s">
        <v>8315</v>
      </c>
      <c r="R3581" t="s">
        <v>8316</v>
      </c>
      <c r="S3581" s="12">
        <f t="shared" si="222"/>
        <v>42430.762222222227</v>
      </c>
      <c r="T3581" s="14">
        <v>42430</v>
      </c>
      <c r="U3581" s="12">
        <f t="shared" si="223"/>
        <v>42460.38722222222</v>
      </c>
    </row>
    <row r="3582" spans="1:21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>
        <f t="shared" si="221"/>
        <v>37.962962962962962</v>
      </c>
      <c r="Q3582" t="s">
        <v>8315</v>
      </c>
      <c r="R3582" t="s">
        <v>8316</v>
      </c>
      <c r="S3582" s="12">
        <f t="shared" si="222"/>
        <v>42026.176180555558</v>
      </c>
      <c r="T3582" s="14">
        <v>42026</v>
      </c>
      <c r="U3582" s="12">
        <f t="shared" si="223"/>
        <v>42063.874305555553</v>
      </c>
    </row>
    <row r="3583" spans="1:21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>
        <f t="shared" si="221"/>
        <v>33.333333333333336</v>
      </c>
      <c r="Q3583" t="s">
        <v>8315</v>
      </c>
      <c r="R3583" t="s">
        <v>8316</v>
      </c>
      <c r="S3583" s="12">
        <f t="shared" si="222"/>
        <v>41836.471180555556</v>
      </c>
      <c r="T3583" s="14">
        <v>41836</v>
      </c>
      <c r="U3583" s="12">
        <f t="shared" si="223"/>
        <v>41850.13784722222</v>
      </c>
    </row>
    <row r="3584" spans="1:21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>
        <f t="shared" si="221"/>
        <v>58.571428571428569</v>
      </c>
      <c r="Q3584" t="s">
        <v>8315</v>
      </c>
      <c r="R3584" t="s">
        <v>8316</v>
      </c>
      <c r="S3584" s="12">
        <f t="shared" si="222"/>
        <v>42451.095856481479</v>
      </c>
      <c r="T3584" s="14">
        <v>42451</v>
      </c>
      <c r="U3584" s="12">
        <f t="shared" si="223"/>
        <v>42464.762523148143</v>
      </c>
    </row>
    <row r="3585" spans="1:21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>
        <f t="shared" si="221"/>
        <v>135.625</v>
      </c>
      <c r="Q3585" t="s">
        <v>8315</v>
      </c>
      <c r="R3585" t="s">
        <v>8316</v>
      </c>
      <c r="S3585" s="12">
        <f t="shared" si="222"/>
        <v>42418.425983796296</v>
      </c>
      <c r="T3585" s="14">
        <v>42418</v>
      </c>
      <c r="U3585" s="12">
        <f t="shared" si="223"/>
        <v>42478.050983796296</v>
      </c>
    </row>
    <row r="3586" spans="1:21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>
        <f t="shared" si="221"/>
        <v>30.9375</v>
      </c>
      <c r="Q3586" t="s">
        <v>8315</v>
      </c>
      <c r="R3586" t="s">
        <v>8316</v>
      </c>
      <c r="S3586" s="12">
        <f t="shared" si="222"/>
        <v>42168.316481481481</v>
      </c>
      <c r="T3586" s="14">
        <v>42168</v>
      </c>
      <c r="U3586" s="12">
        <f t="shared" si="223"/>
        <v>42197.983148148145</v>
      </c>
    </row>
    <row r="3587" spans="1:21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>
        <f t="shared" ref="P3587:P3650" si="225">IF(L3587,E3587/L3587,0)</f>
        <v>176.08695652173913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4">
        <v>41964</v>
      </c>
      <c r="U3587" s="12">
        <f t="shared" ref="U3587:U3650" si="227">(((I3587/60)/60)/24)+DATE(1970,1,1)+(-8/24)</f>
        <v>41994.382986111108</v>
      </c>
    </row>
    <row r="3588" spans="1:2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>
        <f t="shared" si="225"/>
        <v>151.9814814814815</v>
      </c>
      <c r="Q3588" t="s">
        <v>8315</v>
      </c>
      <c r="R3588" t="s">
        <v>8316</v>
      </c>
      <c r="S3588" s="12">
        <f t="shared" si="226"/>
        <v>42576.697569444441</v>
      </c>
      <c r="T3588" s="14">
        <v>42576</v>
      </c>
      <c r="U3588" s="12">
        <f t="shared" si="227"/>
        <v>42636.364236111105</v>
      </c>
    </row>
    <row r="3589" spans="1:21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>
        <f t="shared" si="225"/>
        <v>22.607142857142858</v>
      </c>
      <c r="Q3589" t="s">
        <v>8315</v>
      </c>
      <c r="R3589" t="s">
        <v>8316</v>
      </c>
      <c r="S3589" s="12">
        <f t="shared" si="226"/>
        <v>42503.539976851855</v>
      </c>
      <c r="T3589" s="14">
        <v>42503</v>
      </c>
      <c r="U3589" s="12">
        <f t="shared" si="227"/>
        <v>42548.458333333336</v>
      </c>
    </row>
    <row r="3590" spans="1:21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>
        <f t="shared" si="225"/>
        <v>18.272727272727273</v>
      </c>
      <c r="Q3590" t="s">
        <v>8315</v>
      </c>
      <c r="R3590" t="s">
        <v>8316</v>
      </c>
      <c r="S3590" s="12">
        <f t="shared" si="226"/>
        <v>42101.828819444447</v>
      </c>
      <c r="T3590" s="14">
        <v>42101</v>
      </c>
      <c r="U3590" s="12">
        <f t="shared" si="227"/>
        <v>42123.624999999993</v>
      </c>
    </row>
    <row r="3591" spans="1:21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>
        <f t="shared" si="225"/>
        <v>82.258064516129039</v>
      </c>
      <c r="Q3591" t="s">
        <v>8315</v>
      </c>
      <c r="R3591" t="s">
        <v>8316</v>
      </c>
      <c r="S3591" s="12">
        <f t="shared" si="226"/>
        <v>42125.647534722222</v>
      </c>
      <c r="T3591" s="14">
        <v>42125</v>
      </c>
      <c r="U3591" s="12">
        <f t="shared" si="227"/>
        <v>42150.314201388886</v>
      </c>
    </row>
    <row r="3592" spans="1:21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>
        <f t="shared" si="225"/>
        <v>68.534246575342465</v>
      </c>
      <c r="Q3592" t="s">
        <v>8315</v>
      </c>
      <c r="R3592" t="s">
        <v>8316</v>
      </c>
      <c r="S3592" s="12">
        <f t="shared" si="226"/>
        <v>41902.333726851852</v>
      </c>
      <c r="T3592" s="14">
        <v>41902</v>
      </c>
      <c r="U3592" s="12">
        <f t="shared" si="227"/>
        <v>41932.000393518516</v>
      </c>
    </row>
    <row r="3593" spans="1:21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>
        <f t="shared" si="225"/>
        <v>68.055555555555557</v>
      </c>
      <c r="Q3593" t="s">
        <v>8315</v>
      </c>
      <c r="R3593" t="s">
        <v>8316</v>
      </c>
      <c r="S3593" s="12">
        <f t="shared" si="226"/>
        <v>42003.948425925926</v>
      </c>
      <c r="T3593" s="14">
        <v>42003</v>
      </c>
      <c r="U3593" s="12">
        <f t="shared" si="227"/>
        <v>42027.874305555553</v>
      </c>
    </row>
    <row r="3594" spans="1:21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>
        <f t="shared" si="225"/>
        <v>72.714285714285708</v>
      </c>
      <c r="Q3594" t="s">
        <v>8315</v>
      </c>
      <c r="R3594" t="s">
        <v>8316</v>
      </c>
      <c r="S3594" s="12">
        <f t="shared" si="226"/>
        <v>41988.829942129625</v>
      </c>
      <c r="T3594" s="14">
        <v>41988</v>
      </c>
      <c r="U3594" s="12">
        <f t="shared" si="227"/>
        <v>42045.874305555553</v>
      </c>
    </row>
    <row r="3595" spans="1:21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>
        <f t="shared" si="225"/>
        <v>77.186046511627907</v>
      </c>
      <c r="Q3595" t="s">
        <v>8315</v>
      </c>
      <c r="R3595" t="s">
        <v>8316</v>
      </c>
      <c r="S3595" s="12">
        <f t="shared" si="226"/>
        <v>41974.898599537039</v>
      </c>
      <c r="T3595" s="14">
        <v>41974</v>
      </c>
      <c r="U3595" s="12">
        <f t="shared" si="227"/>
        <v>42009.518055555549</v>
      </c>
    </row>
    <row r="3596" spans="1:21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>
        <f t="shared" si="225"/>
        <v>55.972222222222221</v>
      </c>
      <c r="Q3596" t="s">
        <v>8315</v>
      </c>
      <c r="R3596" t="s">
        <v>8316</v>
      </c>
      <c r="S3596" s="12">
        <f t="shared" si="226"/>
        <v>42592.066921296297</v>
      </c>
      <c r="T3596" s="14">
        <v>42592</v>
      </c>
      <c r="U3596" s="12">
        <f t="shared" si="227"/>
        <v>42616.733587962961</v>
      </c>
    </row>
    <row r="3597" spans="1:21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>
        <f t="shared" si="225"/>
        <v>49.693548387096776</v>
      </c>
      <c r="Q3597" t="s">
        <v>8315</v>
      </c>
      <c r="R3597" t="s">
        <v>8316</v>
      </c>
      <c r="S3597" s="12">
        <f t="shared" si="226"/>
        <v>42050.008368055554</v>
      </c>
      <c r="T3597" s="14">
        <v>42050</v>
      </c>
      <c r="U3597" s="12">
        <f t="shared" si="227"/>
        <v>42075.957638888889</v>
      </c>
    </row>
    <row r="3598" spans="1:21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4">
        <v>41856</v>
      </c>
      <c r="U3598" s="12">
        <f t="shared" si="227"/>
        <v>41877.381736111107</v>
      </c>
    </row>
    <row r="3599" spans="1:21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>
        <f t="shared" si="225"/>
        <v>77.727272727272734</v>
      </c>
      <c r="Q3599" t="s">
        <v>8315</v>
      </c>
      <c r="R3599" t="s">
        <v>8316</v>
      </c>
      <c r="S3599" s="12">
        <f t="shared" si="226"/>
        <v>42417.585532407407</v>
      </c>
      <c r="T3599" s="14">
        <v>42417</v>
      </c>
      <c r="U3599" s="12">
        <f t="shared" si="227"/>
        <v>42431.915972222218</v>
      </c>
    </row>
    <row r="3600" spans="1:21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>
        <f t="shared" si="225"/>
        <v>40.777777777777779</v>
      </c>
      <c r="Q3600" t="s">
        <v>8315</v>
      </c>
      <c r="R3600" t="s">
        <v>8316</v>
      </c>
      <c r="S3600" s="12">
        <f t="shared" si="226"/>
        <v>41866.79886574074</v>
      </c>
      <c r="T3600" s="14">
        <v>41866</v>
      </c>
      <c r="U3600" s="12">
        <f t="shared" si="227"/>
        <v>41884.874305555553</v>
      </c>
    </row>
    <row r="3601" spans="1:21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>
        <f t="shared" si="225"/>
        <v>59.411764705882355</v>
      </c>
      <c r="Q3601" t="s">
        <v>8315</v>
      </c>
      <c r="R3601" t="s">
        <v>8316</v>
      </c>
      <c r="S3601" s="12">
        <f t="shared" si="226"/>
        <v>42220.79487268519</v>
      </c>
      <c r="T3601" s="14">
        <v>42220</v>
      </c>
      <c r="U3601" s="12">
        <f t="shared" si="227"/>
        <v>42245.666666666664</v>
      </c>
    </row>
    <row r="3602" spans="1:21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4">
        <v>42628</v>
      </c>
      <c r="U3602" s="12">
        <f t="shared" si="227"/>
        <v>42656.515787037039</v>
      </c>
    </row>
    <row r="3603" spans="1:21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>
        <f t="shared" si="225"/>
        <v>39.377358490566039</v>
      </c>
      <c r="Q3603" t="s">
        <v>8315</v>
      </c>
      <c r="R3603" t="s">
        <v>8316</v>
      </c>
      <c r="S3603" s="12">
        <f t="shared" si="226"/>
        <v>41990.99863425926</v>
      </c>
      <c r="T3603" s="14">
        <v>41990</v>
      </c>
      <c r="U3603" s="12">
        <f t="shared" si="227"/>
        <v>42020.665300925924</v>
      </c>
    </row>
    <row r="3604" spans="1:21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>
        <f t="shared" si="225"/>
        <v>81.673469387755105</v>
      </c>
      <c r="Q3604" t="s">
        <v>8315</v>
      </c>
      <c r="R3604" t="s">
        <v>8316</v>
      </c>
      <c r="S3604" s="12">
        <f t="shared" si="226"/>
        <v>42447.894432870366</v>
      </c>
      <c r="T3604" s="14">
        <v>42447</v>
      </c>
      <c r="U3604" s="12">
        <f t="shared" si="227"/>
        <v>42507.56109953703</v>
      </c>
    </row>
    <row r="3605" spans="1:21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>
        <f t="shared" si="225"/>
        <v>44.912280701754383</v>
      </c>
      <c r="Q3605" t="s">
        <v>8315</v>
      </c>
      <c r="R3605" t="s">
        <v>8316</v>
      </c>
      <c r="S3605" s="12">
        <f t="shared" si="226"/>
        <v>42283.864351851851</v>
      </c>
      <c r="T3605" s="14">
        <v>42283</v>
      </c>
      <c r="U3605" s="12">
        <f t="shared" si="227"/>
        <v>42313.572685185187</v>
      </c>
    </row>
    <row r="3606" spans="1:21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>
        <f t="shared" si="225"/>
        <v>49.05797101449275</v>
      </c>
      <c r="Q3606" t="s">
        <v>8315</v>
      </c>
      <c r="R3606" t="s">
        <v>8316</v>
      </c>
      <c r="S3606" s="12">
        <f t="shared" si="226"/>
        <v>42483.015694444446</v>
      </c>
      <c r="T3606" s="14">
        <v>42483</v>
      </c>
      <c r="U3606" s="12">
        <f t="shared" si="227"/>
        <v>42488.957638888889</v>
      </c>
    </row>
    <row r="3607" spans="1:21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>
        <f t="shared" si="225"/>
        <v>30.666666666666668</v>
      </c>
      <c r="Q3607" t="s">
        <v>8315</v>
      </c>
      <c r="R3607" t="s">
        <v>8316</v>
      </c>
      <c r="S3607" s="12">
        <f t="shared" si="226"/>
        <v>42383.793124999997</v>
      </c>
      <c r="T3607" s="14">
        <v>42383</v>
      </c>
      <c r="U3607" s="12">
        <f t="shared" si="227"/>
        <v>42413.459791666661</v>
      </c>
    </row>
    <row r="3608" spans="1:21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>
        <f t="shared" si="225"/>
        <v>61.0625</v>
      </c>
      <c r="Q3608" t="s">
        <v>8315</v>
      </c>
      <c r="R3608" t="s">
        <v>8316</v>
      </c>
      <c r="S3608" s="12">
        <f t="shared" si="226"/>
        <v>42566.604826388888</v>
      </c>
      <c r="T3608" s="14">
        <v>42566</v>
      </c>
      <c r="U3608" s="12">
        <f t="shared" si="227"/>
        <v>42596.271493055552</v>
      </c>
    </row>
    <row r="3609" spans="1:21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4">
        <v>42338</v>
      </c>
      <c r="U3609" s="12">
        <f t="shared" si="227"/>
        <v>42352.666666666664</v>
      </c>
    </row>
    <row r="3610" spans="1:21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>
        <f t="shared" si="225"/>
        <v>29.62962962962963</v>
      </c>
      <c r="Q3610" t="s">
        <v>8315</v>
      </c>
      <c r="R3610" t="s">
        <v>8316</v>
      </c>
      <c r="S3610" s="12">
        <f t="shared" si="226"/>
        <v>42506.709375000006</v>
      </c>
      <c r="T3610" s="14">
        <v>42506</v>
      </c>
      <c r="U3610" s="12">
        <f t="shared" si="227"/>
        <v>42538.249999999993</v>
      </c>
    </row>
    <row r="3611" spans="1:21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>
        <f t="shared" si="225"/>
        <v>143.0952380952381</v>
      </c>
      <c r="Q3611" t="s">
        <v>8315</v>
      </c>
      <c r="R3611" t="s">
        <v>8316</v>
      </c>
      <c r="S3611" s="12">
        <f t="shared" si="226"/>
        <v>42429.991724537031</v>
      </c>
      <c r="T3611" s="14">
        <v>42429</v>
      </c>
      <c r="U3611" s="12">
        <f t="shared" si="227"/>
        <v>42459.616724537038</v>
      </c>
    </row>
    <row r="3612" spans="1:21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>
        <f t="shared" si="225"/>
        <v>52.354838709677416</v>
      </c>
      <c r="Q3612" t="s">
        <v>8315</v>
      </c>
      <c r="R3612" t="s">
        <v>8316</v>
      </c>
      <c r="S3612" s="12">
        <f t="shared" si="226"/>
        <v>42203.432129629626</v>
      </c>
      <c r="T3612" s="14">
        <v>42203</v>
      </c>
      <c r="U3612" s="12">
        <f t="shared" si="227"/>
        <v>42233.09879629629</v>
      </c>
    </row>
    <row r="3613" spans="1:21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>
        <f t="shared" si="225"/>
        <v>66.666666666666671</v>
      </c>
      <c r="Q3613" t="s">
        <v>8315</v>
      </c>
      <c r="R3613" t="s">
        <v>8316</v>
      </c>
      <c r="S3613" s="12">
        <f t="shared" si="226"/>
        <v>42072.370381944449</v>
      </c>
      <c r="T3613" s="14">
        <v>42072</v>
      </c>
      <c r="U3613" s="12">
        <f t="shared" si="227"/>
        <v>42102.037048611113</v>
      </c>
    </row>
    <row r="3614" spans="1:21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>
        <f t="shared" si="225"/>
        <v>126.66666666666667</v>
      </c>
      <c r="Q3614" t="s">
        <v>8315</v>
      </c>
      <c r="R3614" t="s">
        <v>8316</v>
      </c>
      <c r="S3614" s="12">
        <f t="shared" si="226"/>
        <v>41789.726979166669</v>
      </c>
      <c r="T3614" s="14">
        <v>41789</v>
      </c>
      <c r="U3614" s="12">
        <f t="shared" si="227"/>
        <v>41799.393645833334</v>
      </c>
    </row>
    <row r="3615" spans="1:21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4">
        <v>41788</v>
      </c>
      <c r="U3615" s="12">
        <f t="shared" si="227"/>
        <v>41818.256643518514</v>
      </c>
    </row>
    <row r="3616" spans="1:21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>
        <f t="shared" si="225"/>
        <v>35.492957746478872</v>
      </c>
      <c r="Q3616" t="s">
        <v>8315</v>
      </c>
      <c r="R3616" t="s">
        <v>8316</v>
      </c>
      <c r="S3616" s="12">
        <f t="shared" si="226"/>
        <v>42144.041851851856</v>
      </c>
      <c r="T3616" s="14">
        <v>42144</v>
      </c>
      <c r="U3616" s="12">
        <f t="shared" si="227"/>
        <v>42173.708518518521</v>
      </c>
    </row>
    <row r="3617" spans="1:21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>
        <f t="shared" si="225"/>
        <v>37.083333333333336</v>
      </c>
      <c r="Q3617" t="s">
        <v>8315</v>
      </c>
      <c r="R3617" t="s">
        <v>8316</v>
      </c>
      <c r="S3617" s="12">
        <f t="shared" si="226"/>
        <v>42318.593703703707</v>
      </c>
      <c r="T3617" s="14">
        <v>42318</v>
      </c>
      <c r="U3617" s="12">
        <f t="shared" si="227"/>
        <v>42348.260370370372</v>
      </c>
    </row>
    <row r="3618" spans="1:21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>
        <f t="shared" si="225"/>
        <v>69.333333333333329</v>
      </c>
      <c r="Q3618" t="s">
        <v>8315</v>
      </c>
      <c r="R3618" t="s">
        <v>8316</v>
      </c>
      <c r="S3618" s="12">
        <f t="shared" si="226"/>
        <v>42052.949814814812</v>
      </c>
      <c r="T3618" s="14">
        <v>42052</v>
      </c>
      <c r="U3618" s="12">
        <f t="shared" si="227"/>
        <v>42082.574814814812</v>
      </c>
    </row>
    <row r="3619" spans="1:21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>
        <f t="shared" si="225"/>
        <v>17.254901960784313</v>
      </c>
      <c r="Q3619" t="s">
        <v>8315</v>
      </c>
      <c r="R3619" t="s">
        <v>8316</v>
      </c>
      <c r="S3619" s="12">
        <f t="shared" si="226"/>
        <v>42779.610289351855</v>
      </c>
      <c r="T3619" s="14">
        <v>42779</v>
      </c>
      <c r="U3619" s="12">
        <f t="shared" si="227"/>
        <v>42793.666666666664</v>
      </c>
    </row>
    <row r="3620" spans="1:21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>
        <f t="shared" si="225"/>
        <v>36.071428571428569</v>
      </c>
      <c r="Q3620" t="s">
        <v>8315</v>
      </c>
      <c r="R3620" t="s">
        <v>8316</v>
      </c>
      <c r="S3620" s="12">
        <f t="shared" si="226"/>
        <v>42128.627893518518</v>
      </c>
      <c r="T3620" s="14">
        <v>42128</v>
      </c>
      <c r="U3620" s="12">
        <f t="shared" si="227"/>
        <v>42158.294560185182</v>
      </c>
    </row>
    <row r="3621" spans="1:21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>
        <f t="shared" si="225"/>
        <v>66.470588235294116</v>
      </c>
      <c r="Q3621" t="s">
        <v>8315</v>
      </c>
      <c r="R3621" t="s">
        <v>8316</v>
      </c>
      <c r="S3621" s="12">
        <f t="shared" si="226"/>
        <v>42661.132245370376</v>
      </c>
      <c r="T3621" s="14">
        <v>42661</v>
      </c>
      <c r="U3621" s="12">
        <f t="shared" si="227"/>
        <v>42693.583333333336</v>
      </c>
    </row>
    <row r="3622" spans="1:21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>
        <f t="shared" si="225"/>
        <v>56.065989847715734</v>
      </c>
      <c r="Q3622" t="s">
        <v>8315</v>
      </c>
      <c r="R3622" t="s">
        <v>8316</v>
      </c>
      <c r="S3622" s="12">
        <f t="shared" si="226"/>
        <v>42037.938206018516</v>
      </c>
      <c r="T3622" s="14">
        <v>42037</v>
      </c>
      <c r="U3622" s="12">
        <f t="shared" si="227"/>
        <v>42067.833333333336</v>
      </c>
    </row>
    <row r="3623" spans="1:21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>
        <f t="shared" si="225"/>
        <v>47.028571428571432</v>
      </c>
      <c r="Q3623" t="s">
        <v>8315</v>
      </c>
      <c r="R3623" t="s">
        <v>8316</v>
      </c>
      <c r="S3623" s="12">
        <f t="shared" si="226"/>
        <v>42619.935694444444</v>
      </c>
      <c r="T3623" s="14">
        <v>42619</v>
      </c>
      <c r="U3623" s="12">
        <f t="shared" si="227"/>
        <v>42643.541666666664</v>
      </c>
    </row>
    <row r="3624" spans="1:21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>
        <f t="shared" si="225"/>
        <v>47.666190476190479</v>
      </c>
      <c r="Q3624" t="s">
        <v>8315</v>
      </c>
      <c r="R3624" t="s">
        <v>8316</v>
      </c>
      <c r="S3624" s="12">
        <f t="shared" si="226"/>
        <v>41877.221886574072</v>
      </c>
      <c r="T3624" s="14">
        <v>41877</v>
      </c>
      <c r="U3624" s="12">
        <f t="shared" si="227"/>
        <v>41909.807638888888</v>
      </c>
    </row>
    <row r="3625" spans="1:21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>
        <f t="shared" si="225"/>
        <v>88.235294117647058</v>
      </c>
      <c r="Q3625" t="s">
        <v>8315</v>
      </c>
      <c r="R3625" t="s">
        <v>8316</v>
      </c>
      <c r="S3625" s="12">
        <f t="shared" si="226"/>
        <v>41828.736921296295</v>
      </c>
      <c r="T3625" s="14">
        <v>41828</v>
      </c>
      <c r="U3625" s="12">
        <f t="shared" si="227"/>
        <v>41845.958333333328</v>
      </c>
    </row>
    <row r="3626" spans="1:21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>
        <f t="shared" si="225"/>
        <v>80.717948717948715</v>
      </c>
      <c r="Q3626" t="s">
        <v>8315</v>
      </c>
      <c r="R3626" t="s">
        <v>8316</v>
      </c>
      <c r="S3626" s="12">
        <f t="shared" si="226"/>
        <v>42545.774189814809</v>
      </c>
      <c r="T3626" s="14">
        <v>42545</v>
      </c>
      <c r="U3626" s="12">
        <f t="shared" si="227"/>
        <v>42605.440856481473</v>
      </c>
    </row>
    <row r="3627" spans="1:21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>
        <f t="shared" si="225"/>
        <v>39.487179487179489</v>
      </c>
      <c r="Q3627" t="s">
        <v>8315</v>
      </c>
      <c r="R3627" t="s">
        <v>8316</v>
      </c>
      <c r="S3627" s="12">
        <f t="shared" si="226"/>
        <v>42157.652511574073</v>
      </c>
      <c r="T3627" s="14">
        <v>42157</v>
      </c>
      <c r="U3627" s="12">
        <f t="shared" si="227"/>
        <v>42187.319178240738</v>
      </c>
    </row>
    <row r="3628" spans="1:21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>
        <f t="shared" si="225"/>
        <v>84.854166666666671</v>
      </c>
      <c r="Q3628" t="s">
        <v>8315</v>
      </c>
      <c r="R3628" t="s">
        <v>8316</v>
      </c>
      <c r="S3628" s="12">
        <f t="shared" si="226"/>
        <v>41846.667326388888</v>
      </c>
      <c r="T3628" s="14">
        <v>41846</v>
      </c>
      <c r="U3628" s="12">
        <f t="shared" si="227"/>
        <v>41867.333993055552</v>
      </c>
    </row>
    <row r="3629" spans="1:21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>
        <f t="shared" si="225"/>
        <v>68.965517241379317</v>
      </c>
      <c r="Q3629" t="s">
        <v>8315</v>
      </c>
      <c r="R3629" t="s">
        <v>8316</v>
      </c>
      <c r="S3629" s="12">
        <f t="shared" si="226"/>
        <v>42460.741747685184</v>
      </c>
      <c r="T3629" s="14">
        <v>42460</v>
      </c>
      <c r="U3629" s="12">
        <f t="shared" si="227"/>
        <v>42510.832638888889</v>
      </c>
    </row>
    <row r="3630" spans="1:21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2">
        <f t="shared" si="226"/>
        <v>42291.833287037036</v>
      </c>
      <c r="T3630" s="14">
        <v>42291</v>
      </c>
      <c r="U3630" s="12">
        <f t="shared" si="227"/>
        <v>42351.541620370372</v>
      </c>
    </row>
    <row r="3631" spans="1:21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4">
        <v>42437</v>
      </c>
      <c r="U3631" s="12">
        <f t="shared" si="227"/>
        <v>42495.374999999993</v>
      </c>
    </row>
    <row r="3632" spans="1:21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4">
        <v>41942</v>
      </c>
      <c r="U3632" s="12">
        <f t="shared" si="227"/>
        <v>41972.555439814816</v>
      </c>
    </row>
    <row r="3633" spans="1:21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>
        <f t="shared" si="225"/>
        <v>147.88135593220338</v>
      </c>
      <c r="Q3633" t="s">
        <v>8315</v>
      </c>
      <c r="R3633" t="s">
        <v>8357</v>
      </c>
      <c r="S3633" s="12">
        <f t="shared" si="226"/>
        <v>41880.753437499996</v>
      </c>
      <c r="T3633" s="14">
        <v>41880</v>
      </c>
      <c r="U3633" s="12">
        <f t="shared" si="227"/>
        <v>41904.832638888889</v>
      </c>
    </row>
    <row r="3634" spans="1:21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4">
        <v>41946</v>
      </c>
      <c r="U3634" s="12">
        <f t="shared" si="227"/>
        <v>41966.603576388887</v>
      </c>
    </row>
    <row r="3635" spans="1:21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>
        <f t="shared" si="225"/>
        <v>56.838709677419352</v>
      </c>
      <c r="Q3635" t="s">
        <v>8315</v>
      </c>
      <c r="R3635" t="s">
        <v>8357</v>
      </c>
      <c r="S3635" s="12">
        <f t="shared" si="226"/>
        <v>42649.623460648145</v>
      </c>
      <c r="T3635" s="14">
        <v>42649</v>
      </c>
      <c r="U3635" s="12">
        <f t="shared" si="227"/>
        <v>42692.708333333336</v>
      </c>
    </row>
    <row r="3636" spans="1:21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>
        <f t="shared" si="225"/>
        <v>176.94444444444446</v>
      </c>
      <c r="Q3636" t="s">
        <v>8315</v>
      </c>
      <c r="R3636" t="s">
        <v>8357</v>
      </c>
      <c r="S3636" s="12">
        <f t="shared" si="226"/>
        <v>42701.166365740741</v>
      </c>
      <c r="T3636" s="14">
        <v>42701</v>
      </c>
      <c r="U3636" s="12">
        <f t="shared" si="227"/>
        <v>42748.832638888889</v>
      </c>
    </row>
    <row r="3637" spans="1:21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4">
        <v>42450</v>
      </c>
      <c r="U3637" s="12">
        <f t="shared" si="227"/>
        <v>42480.549490740734</v>
      </c>
    </row>
    <row r="3638" spans="1:21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2">
        <f t="shared" si="226"/>
        <v>42226.694780092599</v>
      </c>
      <c r="T3638" s="14">
        <v>42226</v>
      </c>
      <c r="U3638" s="12">
        <f t="shared" si="227"/>
        <v>42261.361446759263</v>
      </c>
    </row>
    <row r="3639" spans="1:21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>
        <f t="shared" si="225"/>
        <v>66.142857142857139</v>
      </c>
      <c r="Q3639" t="s">
        <v>8315</v>
      </c>
      <c r="R3639" t="s">
        <v>8357</v>
      </c>
      <c r="S3639" s="12">
        <f t="shared" si="226"/>
        <v>41975.700636574074</v>
      </c>
      <c r="T3639" s="14">
        <v>41975</v>
      </c>
      <c r="U3639" s="12">
        <f t="shared" si="227"/>
        <v>42005.367303240739</v>
      </c>
    </row>
    <row r="3640" spans="1:21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4">
        <v>42053</v>
      </c>
      <c r="U3640" s="12">
        <f t="shared" si="227"/>
        <v>42113.29782407407</v>
      </c>
    </row>
    <row r="3641" spans="1:21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4">
        <v>42590</v>
      </c>
      <c r="U3641" s="12">
        <f t="shared" si="227"/>
        <v>42650.299305555549</v>
      </c>
    </row>
    <row r="3642" spans="1:21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>
        <f t="shared" si="225"/>
        <v>18.333333333333332</v>
      </c>
      <c r="Q3642" t="s">
        <v>8315</v>
      </c>
      <c r="R3642" t="s">
        <v>8357</v>
      </c>
      <c r="S3642" s="12">
        <f t="shared" si="226"/>
        <v>42104.781597222223</v>
      </c>
      <c r="T3642" s="14">
        <v>42104</v>
      </c>
      <c r="U3642" s="12">
        <f t="shared" si="227"/>
        <v>42134.448263888888</v>
      </c>
    </row>
    <row r="3643" spans="1:21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2">
        <f t="shared" si="226"/>
        <v>41899.627071759263</v>
      </c>
      <c r="T3643" s="14">
        <v>41899</v>
      </c>
      <c r="U3643" s="12">
        <f t="shared" si="227"/>
        <v>41916.875</v>
      </c>
    </row>
    <row r="3644" spans="1:21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4">
        <v>42297</v>
      </c>
      <c r="U3644" s="12">
        <f t="shared" si="227"/>
        <v>42338.374999999993</v>
      </c>
    </row>
    <row r="3645" spans="1:21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2">
        <f t="shared" si="226"/>
        <v>42285.143969907411</v>
      </c>
      <c r="T3645" s="14">
        <v>42285</v>
      </c>
      <c r="U3645" s="12">
        <f t="shared" si="227"/>
        <v>42324.852303240739</v>
      </c>
    </row>
    <row r="3646" spans="1:21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>
        <f t="shared" si="225"/>
        <v>68.416666666666671</v>
      </c>
      <c r="Q3646" t="s">
        <v>8315</v>
      </c>
      <c r="R3646" t="s">
        <v>8357</v>
      </c>
      <c r="S3646" s="12">
        <f t="shared" si="226"/>
        <v>42409.241747685184</v>
      </c>
      <c r="T3646" s="14">
        <v>42409</v>
      </c>
      <c r="U3646" s="12">
        <f t="shared" si="227"/>
        <v>42436.874305555553</v>
      </c>
    </row>
    <row r="3647" spans="1:21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4">
        <v>42665</v>
      </c>
      <c r="U3647" s="12">
        <f t="shared" si="227"/>
        <v>42695.678680555553</v>
      </c>
    </row>
    <row r="3648" spans="1:21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>
        <f t="shared" si="225"/>
        <v>60.125</v>
      </c>
      <c r="Q3648" t="s">
        <v>8315</v>
      </c>
      <c r="R3648" t="s">
        <v>8357</v>
      </c>
      <c r="S3648" s="12">
        <f t="shared" si="226"/>
        <v>42140.421319444446</v>
      </c>
      <c r="T3648" s="14">
        <v>42140</v>
      </c>
      <c r="U3648" s="12">
        <f t="shared" si="227"/>
        <v>42171.645833333336</v>
      </c>
    </row>
    <row r="3649" spans="1:21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4">
        <v>42598</v>
      </c>
      <c r="U3649" s="12">
        <f t="shared" si="227"/>
        <v>42643.415821759256</v>
      </c>
    </row>
    <row r="3650" spans="1:21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>
        <f t="shared" si="225"/>
        <v>550.04109589041093</v>
      </c>
      <c r="Q3650" t="s">
        <v>8315</v>
      </c>
      <c r="R3650" t="s">
        <v>8316</v>
      </c>
      <c r="S3650" s="12">
        <f t="shared" si="226"/>
        <v>41887.292187500003</v>
      </c>
      <c r="T3650" s="14">
        <v>41887</v>
      </c>
      <c r="U3650" s="12">
        <f t="shared" si="227"/>
        <v>41916.958854166667</v>
      </c>
    </row>
    <row r="3651" spans="1:21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>
        <f t="shared" ref="P3651:P3714" si="229">IF(L3651,E3651/L3651,0)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4">
        <v>41780</v>
      </c>
      <c r="U3651" s="12">
        <f t="shared" ref="U3651:U3714" si="231">(((I3651/60)/60)/24)+DATE(1970,1,1)+(-8/24)</f>
        <v>41806.379560185182</v>
      </c>
    </row>
    <row r="3652" spans="1:21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>
        <f t="shared" si="229"/>
        <v>29.411764705882351</v>
      </c>
      <c r="Q3652" t="s">
        <v>8315</v>
      </c>
      <c r="R3652" t="s">
        <v>8316</v>
      </c>
      <c r="S3652" s="12">
        <f t="shared" si="230"/>
        <v>42381.478981481487</v>
      </c>
      <c r="T3652" s="14">
        <v>42381</v>
      </c>
      <c r="U3652" s="12">
        <f t="shared" si="231"/>
        <v>42402.145648148151</v>
      </c>
    </row>
    <row r="3653" spans="1:21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>
        <f t="shared" si="229"/>
        <v>57.777777777777779</v>
      </c>
      <c r="Q3653" t="s">
        <v>8315</v>
      </c>
      <c r="R3653" t="s">
        <v>8316</v>
      </c>
      <c r="S3653" s="12">
        <f t="shared" si="230"/>
        <v>41828.646319444444</v>
      </c>
      <c r="T3653" s="14">
        <v>41828</v>
      </c>
      <c r="U3653" s="12">
        <f t="shared" si="231"/>
        <v>41861.332638888889</v>
      </c>
    </row>
    <row r="3654" spans="1:21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>
        <f t="shared" si="229"/>
        <v>44.235294117647058</v>
      </c>
      <c r="Q3654" t="s">
        <v>8315</v>
      </c>
      <c r="R3654" t="s">
        <v>8316</v>
      </c>
      <c r="S3654" s="12">
        <f t="shared" si="230"/>
        <v>42596.644699074073</v>
      </c>
      <c r="T3654" s="14">
        <v>42596</v>
      </c>
      <c r="U3654" s="12">
        <f t="shared" si="231"/>
        <v>42606.832638888889</v>
      </c>
    </row>
    <row r="3655" spans="1:21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>
        <f t="shared" si="229"/>
        <v>60.909090909090907</v>
      </c>
      <c r="Q3655" t="s">
        <v>8315</v>
      </c>
      <c r="R3655" t="s">
        <v>8316</v>
      </c>
      <c r="S3655" s="12">
        <f t="shared" si="230"/>
        <v>42191.363506944443</v>
      </c>
      <c r="T3655" s="14">
        <v>42191</v>
      </c>
      <c r="U3655" s="12">
        <f t="shared" si="231"/>
        <v>42221.030173611107</v>
      </c>
    </row>
    <row r="3656" spans="1:21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>
        <f t="shared" si="229"/>
        <v>68.84210526315789</v>
      </c>
      <c r="Q3656" t="s">
        <v>8315</v>
      </c>
      <c r="R3656" t="s">
        <v>8316</v>
      </c>
      <c r="S3656" s="12">
        <f t="shared" si="230"/>
        <v>42440.416504629626</v>
      </c>
      <c r="T3656" s="14">
        <v>42440</v>
      </c>
      <c r="U3656" s="12">
        <f t="shared" si="231"/>
        <v>42463.374999999993</v>
      </c>
    </row>
    <row r="3657" spans="1:21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>
        <f t="shared" si="229"/>
        <v>73.582278481012665</v>
      </c>
      <c r="Q3657" t="s">
        <v>8315</v>
      </c>
      <c r="R3657" t="s">
        <v>8316</v>
      </c>
      <c r="S3657" s="12">
        <f t="shared" si="230"/>
        <v>42173.803217592591</v>
      </c>
      <c r="T3657" s="14">
        <v>42173</v>
      </c>
      <c r="U3657" s="12">
        <f t="shared" si="231"/>
        <v>42202.957638888889</v>
      </c>
    </row>
    <row r="3658" spans="1:21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>
        <f t="shared" si="229"/>
        <v>115.02173913043478</v>
      </c>
      <c r="Q3658" t="s">
        <v>8315</v>
      </c>
      <c r="R3658" t="s">
        <v>8316</v>
      </c>
      <c r="S3658" s="12">
        <f t="shared" si="230"/>
        <v>42737.910138888896</v>
      </c>
      <c r="T3658" s="14">
        <v>42737</v>
      </c>
      <c r="U3658" s="12">
        <f t="shared" si="231"/>
        <v>42767.624305555553</v>
      </c>
    </row>
    <row r="3659" spans="1:21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4">
        <v>42499</v>
      </c>
      <c r="U3659" s="12">
        <f t="shared" si="231"/>
        <v>42522.570833333331</v>
      </c>
    </row>
    <row r="3660" spans="1:21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4">
        <v>41775</v>
      </c>
      <c r="U3660" s="12">
        <f t="shared" si="231"/>
        <v>41821.832638888889</v>
      </c>
    </row>
    <row r="3661" spans="1:21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>
        <f t="shared" si="229"/>
        <v>235.46153846153845</v>
      </c>
      <c r="Q3661" t="s">
        <v>8315</v>
      </c>
      <c r="R3661" t="s">
        <v>8316</v>
      </c>
      <c r="S3661" s="12">
        <f t="shared" si="230"/>
        <v>42055.277199074073</v>
      </c>
      <c r="T3661" s="14">
        <v>42055</v>
      </c>
      <c r="U3661" s="12">
        <f t="shared" si="231"/>
        <v>42082.277083333327</v>
      </c>
    </row>
    <row r="3662" spans="1:21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>
        <f t="shared" si="229"/>
        <v>11.363636363636363</v>
      </c>
      <c r="Q3662" t="s">
        <v>8315</v>
      </c>
      <c r="R3662" t="s">
        <v>8316</v>
      </c>
      <c r="S3662" s="12">
        <f t="shared" si="230"/>
        <v>41971.881076388891</v>
      </c>
      <c r="T3662" s="14">
        <v>41971</v>
      </c>
      <c r="U3662" s="12">
        <f t="shared" si="231"/>
        <v>41996.547743055555</v>
      </c>
    </row>
    <row r="3663" spans="1:21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4">
        <v>42447</v>
      </c>
      <c r="U3663" s="12">
        <f t="shared" si="231"/>
        <v>42469.833333333336</v>
      </c>
    </row>
    <row r="3664" spans="1:21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4">
        <v>42064</v>
      </c>
      <c r="U3664" s="12">
        <f t="shared" si="231"/>
        <v>42093.84506944444</v>
      </c>
    </row>
    <row r="3665" spans="1:21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4">
        <v>42665</v>
      </c>
      <c r="U3665" s="12">
        <f t="shared" si="231"/>
        <v>42725.160069444442</v>
      </c>
    </row>
    <row r="3666" spans="1:21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>
        <f t="shared" si="229"/>
        <v>46.05263157894737</v>
      </c>
      <c r="Q3666" t="s">
        <v>8315</v>
      </c>
      <c r="R3666" t="s">
        <v>8316</v>
      </c>
      <c r="S3666" s="12">
        <f t="shared" si="230"/>
        <v>42523.248715277776</v>
      </c>
      <c r="T3666" s="14">
        <v>42523</v>
      </c>
      <c r="U3666" s="12">
        <f t="shared" si="231"/>
        <v>42536.91538194444</v>
      </c>
    </row>
    <row r="3667" spans="1:21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4">
        <v>42294</v>
      </c>
      <c r="U3667" s="12">
        <f t="shared" si="231"/>
        <v>42305.495833333327</v>
      </c>
    </row>
    <row r="3668" spans="1:2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>
        <f t="shared" si="229"/>
        <v>31.578947368421051</v>
      </c>
      <c r="Q3668" t="s">
        <v>8315</v>
      </c>
      <c r="R3668" t="s">
        <v>8316</v>
      </c>
      <c r="S3668" s="12">
        <f t="shared" si="230"/>
        <v>41822.90488425926</v>
      </c>
      <c r="T3668" s="14">
        <v>41822</v>
      </c>
      <c r="U3668" s="12">
        <f t="shared" si="231"/>
        <v>41843.958333333328</v>
      </c>
    </row>
    <row r="3669" spans="1:21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>
        <f t="shared" si="229"/>
        <v>53.363965517241382</v>
      </c>
      <c r="Q3669" t="s">
        <v>8315</v>
      </c>
      <c r="R3669" t="s">
        <v>8316</v>
      </c>
      <c r="S3669" s="12">
        <f t="shared" si="230"/>
        <v>42173.970127314817</v>
      </c>
      <c r="T3669" s="14">
        <v>42173</v>
      </c>
      <c r="U3669" s="12">
        <f t="shared" si="231"/>
        <v>42203.636793981481</v>
      </c>
    </row>
    <row r="3670" spans="1:21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>
        <f t="shared" si="229"/>
        <v>36.964285714285715</v>
      </c>
      <c r="Q3670" t="s">
        <v>8315</v>
      </c>
      <c r="R3670" t="s">
        <v>8316</v>
      </c>
      <c r="S3670" s="12">
        <f t="shared" si="230"/>
        <v>42185.556157407409</v>
      </c>
      <c r="T3670" s="14">
        <v>42185</v>
      </c>
      <c r="U3670" s="12">
        <f t="shared" si="231"/>
        <v>42208.439583333333</v>
      </c>
    </row>
    <row r="3671" spans="1:21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>
        <f t="shared" si="229"/>
        <v>81.294117647058826</v>
      </c>
      <c r="Q3671" t="s">
        <v>8315</v>
      </c>
      <c r="R3671" t="s">
        <v>8316</v>
      </c>
      <c r="S3671" s="12">
        <f t="shared" si="230"/>
        <v>42136.675196759257</v>
      </c>
      <c r="T3671" s="14">
        <v>42136</v>
      </c>
      <c r="U3671" s="12">
        <f t="shared" si="231"/>
        <v>42166.341863425921</v>
      </c>
    </row>
    <row r="3672" spans="1:21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>
        <f t="shared" si="229"/>
        <v>20.083333333333332</v>
      </c>
      <c r="Q3672" t="s">
        <v>8315</v>
      </c>
      <c r="R3672" t="s">
        <v>8316</v>
      </c>
      <c r="S3672" s="12">
        <f t="shared" si="230"/>
        <v>42142.514016203699</v>
      </c>
      <c r="T3672" s="14">
        <v>42142</v>
      </c>
      <c r="U3672" s="12">
        <f t="shared" si="231"/>
        <v>42155.624999999993</v>
      </c>
    </row>
    <row r="3673" spans="1:21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4">
        <v>41820</v>
      </c>
      <c r="U3673" s="12">
        <f t="shared" si="231"/>
        <v>41840.832638888889</v>
      </c>
    </row>
    <row r="3674" spans="1:21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>
        <f t="shared" si="229"/>
        <v>53.438596491228068</v>
      </c>
      <c r="Q3674" t="s">
        <v>8315</v>
      </c>
      <c r="R3674" t="s">
        <v>8316</v>
      </c>
      <c r="S3674" s="12">
        <f t="shared" si="230"/>
        <v>41878.946574074071</v>
      </c>
      <c r="T3674" s="14">
        <v>41878</v>
      </c>
      <c r="U3674" s="12">
        <f t="shared" si="231"/>
        <v>41908.613240740735</v>
      </c>
    </row>
    <row r="3675" spans="1:21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>
        <f t="shared" si="229"/>
        <v>39.868421052631582</v>
      </c>
      <c r="Q3675" t="s">
        <v>8315</v>
      </c>
      <c r="R3675" t="s">
        <v>8316</v>
      </c>
      <c r="S3675" s="12">
        <f t="shared" si="230"/>
        <v>41914.295104166667</v>
      </c>
      <c r="T3675" s="14">
        <v>41914</v>
      </c>
      <c r="U3675" s="12">
        <f t="shared" si="231"/>
        <v>41948.202777777777</v>
      </c>
    </row>
    <row r="3676" spans="1:21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>
        <f t="shared" si="229"/>
        <v>145.16129032258064</v>
      </c>
      <c r="Q3676" t="s">
        <v>8315</v>
      </c>
      <c r="R3676" t="s">
        <v>8316</v>
      </c>
      <c r="S3676" s="12">
        <f t="shared" si="230"/>
        <v>42556.873020833329</v>
      </c>
      <c r="T3676" s="14">
        <v>42556</v>
      </c>
      <c r="U3676" s="12">
        <f t="shared" si="231"/>
        <v>42616.539687499993</v>
      </c>
    </row>
    <row r="3677" spans="1:21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>
        <f t="shared" si="229"/>
        <v>23.333333333333332</v>
      </c>
      <c r="Q3677" t="s">
        <v>8315</v>
      </c>
      <c r="R3677" t="s">
        <v>8316</v>
      </c>
      <c r="S3677" s="12">
        <f t="shared" si="230"/>
        <v>42493.597013888888</v>
      </c>
      <c r="T3677" s="14">
        <v>42493</v>
      </c>
      <c r="U3677" s="12">
        <f t="shared" si="231"/>
        <v>42505.624999999993</v>
      </c>
    </row>
    <row r="3678" spans="1:21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>
        <f t="shared" si="229"/>
        <v>64.375</v>
      </c>
      <c r="Q3678" t="s">
        <v>8315</v>
      </c>
      <c r="R3678" t="s">
        <v>8316</v>
      </c>
      <c r="S3678" s="12">
        <f t="shared" si="230"/>
        <v>41876.815787037034</v>
      </c>
      <c r="T3678" s="14">
        <v>41876</v>
      </c>
      <c r="U3678" s="12">
        <f t="shared" si="231"/>
        <v>41894.482453703698</v>
      </c>
    </row>
    <row r="3679" spans="1:21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>
        <f t="shared" si="229"/>
        <v>62.052763819095475</v>
      </c>
      <c r="Q3679" t="s">
        <v>8315</v>
      </c>
      <c r="R3679" t="s">
        <v>8316</v>
      </c>
      <c r="S3679" s="12">
        <f t="shared" si="230"/>
        <v>41802.574282407404</v>
      </c>
      <c r="T3679" s="14">
        <v>41802</v>
      </c>
      <c r="U3679" s="12">
        <f t="shared" si="231"/>
        <v>41822.832638888889</v>
      </c>
    </row>
    <row r="3680" spans="1:21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>
        <f t="shared" si="229"/>
        <v>66.129032258064512</v>
      </c>
      <c r="Q3680" t="s">
        <v>8315</v>
      </c>
      <c r="R3680" t="s">
        <v>8316</v>
      </c>
      <c r="S3680" s="12">
        <f t="shared" si="230"/>
        <v>42120.531226851846</v>
      </c>
      <c r="T3680" s="14">
        <v>42120</v>
      </c>
      <c r="U3680" s="12">
        <f t="shared" si="231"/>
        <v>42155.197893518511</v>
      </c>
    </row>
    <row r="3681" spans="1:21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4">
        <v>41786</v>
      </c>
      <c r="U3681" s="12">
        <f t="shared" si="231"/>
        <v>41820.874305555553</v>
      </c>
    </row>
    <row r="3682" spans="1:21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4">
        <v>42627</v>
      </c>
      <c r="U3682" s="12">
        <f t="shared" si="231"/>
        <v>42648.120763888881</v>
      </c>
    </row>
    <row r="3683" spans="1:21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>
        <f t="shared" si="229"/>
        <v>62.166666666666664</v>
      </c>
      <c r="Q3683" t="s">
        <v>8315</v>
      </c>
      <c r="R3683" t="s">
        <v>8316</v>
      </c>
      <c r="S3683" s="12">
        <f t="shared" si="230"/>
        <v>42374.651504629626</v>
      </c>
      <c r="T3683" s="14">
        <v>42374</v>
      </c>
      <c r="U3683" s="12">
        <f t="shared" si="231"/>
        <v>42384.318171296291</v>
      </c>
    </row>
    <row r="3684" spans="1:21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>
        <f t="shared" si="229"/>
        <v>62.328358208955223</v>
      </c>
      <c r="Q3684" t="s">
        <v>8315</v>
      </c>
      <c r="R3684" t="s">
        <v>8316</v>
      </c>
      <c r="S3684" s="12">
        <f t="shared" si="230"/>
        <v>41772.685393518521</v>
      </c>
      <c r="T3684" s="14">
        <v>41772</v>
      </c>
      <c r="U3684" s="12">
        <f t="shared" si="231"/>
        <v>41805.957638888889</v>
      </c>
    </row>
    <row r="3685" spans="1:21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>
        <f t="shared" si="229"/>
        <v>58.787878787878789</v>
      </c>
      <c r="Q3685" t="s">
        <v>8315</v>
      </c>
      <c r="R3685" t="s">
        <v>8316</v>
      </c>
      <c r="S3685" s="12">
        <f t="shared" si="230"/>
        <v>42633.116851851853</v>
      </c>
      <c r="T3685" s="14">
        <v>42633</v>
      </c>
      <c r="U3685" s="12">
        <f t="shared" si="231"/>
        <v>42662.783518518518</v>
      </c>
    </row>
    <row r="3686" spans="1:21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>
        <f t="shared" si="229"/>
        <v>45.347826086956523</v>
      </c>
      <c r="Q3686" t="s">
        <v>8315</v>
      </c>
      <c r="R3686" t="s">
        <v>8316</v>
      </c>
      <c r="S3686" s="12">
        <f t="shared" si="230"/>
        <v>42219.180393518516</v>
      </c>
      <c r="T3686" s="14">
        <v>42219</v>
      </c>
      <c r="U3686" s="12">
        <f t="shared" si="231"/>
        <v>42248.84706018518</v>
      </c>
    </row>
    <row r="3687" spans="1:21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>
        <f t="shared" si="229"/>
        <v>41.944444444444443</v>
      </c>
      <c r="Q3687" t="s">
        <v>8315</v>
      </c>
      <c r="R3687" t="s">
        <v>8316</v>
      </c>
      <c r="S3687" s="12">
        <f t="shared" si="230"/>
        <v>41753.593275462961</v>
      </c>
      <c r="T3687" s="14">
        <v>41753</v>
      </c>
      <c r="U3687" s="12">
        <f t="shared" si="231"/>
        <v>41778.541666666664</v>
      </c>
    </row>
    <row r="3688" spans="1:21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>
        <f t="shared" si="229"/>
        <v>59.166666666666664</v>
      </c>
      <c r="Q3688" t="s">
        <v>8315</v>
      </c>
      <c r="R3688" t="s">
        <v>8316</v>
      </c>
      <c r="S3688" s="12">
        <f t="shared" si="230"/>
        <v>42230.662731481483</v>
      </c>
      <c r="T3688" s="14">
        <v>42230</v>
      </c>
      <c r="U3688" s="12">
        <f t="shared" si="231"/>
        <v>42244.832638888889</v>
      </c>
    </row>
    <row r="3689" spans="1:21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4">
        <v>41787</v>
      </c>
      <c r="U3689" s="12">
        <f t="shared" si="231"/>
        <v>41816.884895833333</v>
      </c>
    </row>
    <row r="3690" spans="1:21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>
        <f t="shared" si="229"/>
        <v>83.974358974358978</v>
      </c>
      <c r="Q3690" t="s">
        <v>8315</v>
      </c>
      <c r="R3690" t="s">
        <v>8316</v>
      </c>
      <c r="S3690" s="12">
        <f t="shared" si="230"/>
        <v>41829.787083333329</v>
      </c>
      <c r="T3690" s="14">
        <v>41829</v>
      </c>
      <c r="U3690" s="12">
        <f t="shared" si="231"/>
        <v>41859.453749999993</v>
      </c>
    </row>
    <row r="3691" spans="1:21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>
        <f t="shared" si="229"/>
        <v>57.258064516129032</v>
      </c>
      <c r="Q3691" t="s">
        <v>8315</v>
      </c>
      <c r="R3691" t="s">
        <v>8316</v>
      </c>
      <c r="S3691" s="12">
        <f t="shared" si="230"/>
        <v>42147.826840277776</v>
      </c>
      <c r="T3691" s="14">
        <v>42147</v>
      </c>
      <c r="U3691" s="12">
        <f t="shared" si="231"/>
        <v>42176.600694444445</v>
      </c>
    </row>
    <row r="3692" spans="1:21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>
        <f t="shared" si="229"/>
        <v>58.064516129032256</v>
      </c>
      <c r="Q3692" t="s">
        <v>8315</v>
      </c>
      <c r="R3692" t="s">
        <v>8316</v>
      </c>
      <c r="S3692" s="12">
        <f t="shared" si="230"/>
        <v>41940.598182870373</v>
      </c>
      <c r="T3692" s="14">
        <v>41940</v>
      </c>
      <c r="U3692" s="12">
        <f t="shared" si="231"/>
        <v>41970.306516203702</v>
      </c>
    </row>
    <row r="3693" spans="1:21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>
        <f t="shared" si="229"/>
        <v>186.80291970802921</v>
      </c>
      <c r="Q3693" t="s">
        <v>8315</v>
      </c>
      <c r="R3693" t="s">
        <v>8316</v>
      </c>
      <c r="S3693" s="12">
        <f t="shared" si="230"/>
        <v>42020.700567129628</v>
      </c>
      <c r="T3693" s="14">
        <v>42020</v>
      </c>
      <c r="U3693" s="12">
        <f t="shared" si="231"/>
        <v>42064.874305555553</v>
      </c>
    </row>
    <row r="3694" spans="1:21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>
        <f t="shared" si="229"/>
        <v>74.117647058823536</v>
      </c>
      <c r="Q3694" t="s">
        <v>8315</v>
      </c>
      <c r="R3694" t="s">
        <v>8316</v>
      </c>
      <c r="S3694" s="12">
        <f t="shared" si="230"/>
        <v>41891.96503472222</v>
      </c>
      <c r="T3694" s="14">
        <v>41891</v>
      </c>
      <c r="U3694" s="12">
        <f t="shared" si="231"/>
        <v>41900.666666666664</v>
      </c>
    </row>
    <row r="3695" spans="1:21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>
        <f t="shared" si="229"/>
        <v>30.714285714285715</v>
      </c>
      <c r="Q3695" t="s">
        <v>8315</v>
      </c>
      <c r="R3695" t="s">
        <v>8316</v>
      </c>
      <c r="S3695" s="12">
        <f t="shared" si="230"/>
        <v>42309.191307870366</v>
      </c>
      <c r="T3695" s="14">
        <v>42309</v>
      </c>
      <c r="U3695" s="12">
        <f t="shared" si="231"/>
        <v>42338.604166666664</v>
      </c>
    </row>
    <row r="3696" spans="1:21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>
        <f t="shared" si="229"/>
        <v>62.666666666666664</v>
      </c>
      <c r="Q3696" t="s">
        <v>8315</v>
      </c>
      <c r="R3696" t="s">
        <v>8316</v>
      </c>
      <c r="S3696" s="12">
        <f t="shared" si="230"/>
        <v>42490.133877314816</v>
      </c>
      <c r="T3696" s="14">
        <v>42490</v>
      </c>
      <c r="U3696" s="12">
        <f t="shared" si="231"/>
        <v>42526.749999999993</v>
      </c>
    </row>
    <row r="3697" spans="1:21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>
        <f t="shared" si="229"/>
        <v>121.36363636363636</v>
      </c>
      <c r="Q3697" t="s">
        <v>8315</v>
      </c>
      <c r="R3697" t="s">
        <v>8316</v>
      </c>
      <c r="S3697" s="12">
        <f t="shared" si="230"/>
        <v>41995.870486111111</v>
      </c>
      <c r="T3697" s="14">
        <v>41995</v>
      </c>
      <c r="U3697" s="12">
        <f t="shared" si="231"/>
        <v>42015.537152777775</v>
      </c>
    </row>
    <row r="3698" spans="1:21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>
        <f t="shared" si="229"/>
        <v>39.743589743589745</v>
      </c>
      <c r="Q3698" t="s">
        <v>8315</v>
      </c>
      <c r="R3698" t="s">
        <v>8316</v>
      </c>
      <c r="S3698" s="12">
        <f t="shared" si="230"/>
        <v>41988.617083333331</v>
      </c>
      <c r="T3698" s="14">
        <v>41988</v>
      </c>
      <c r="U3698" s="12">
        <f t="shared" si="231"/>
        <v>42048.283749999995</v>
      </c>
    </row>
    <row r="3699" spans="1:21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4">
        <v>42479</v>
      </c>
      <c r="U3699" s="12">
        <f t="shared" si="231"/>
        <v>42500.1325</v>
      </c>
    </row>
    <row r="3700" spans="1:21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>
        <f t="shared" si="229"/>
        <v>40.632352941176471</v>
      </c>
      <c r="Q3700" t="s">
        <v>8315</v>
      </c>
      <c r="R3700" t="s">
        <v>8316</v>
      </c>
      <c r="S3700" s="12">
        <f t="shared" si="230"/>
        <v>42401.806562500002</v>
      </c>
      <c r="T3700" s="14">
        <v>42401</v>
      </c>
      <c r="U3700" s="12">
        <f t="shared" si="231"/>
        <v>42431.473229166666</v>
      </c>
    </row>
    <row r="3701" spans="1:21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4">
        <v>41897</v>
      </c>
      <c r="U3701" s="12">
        <f t="shared" si="231"/>
        <v>41927.268703703703</v>
      </c>
    </row>
    <row r="3702" spans="1:21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>
        <f t="shared" si="229"/>
        <v>33.666666666666664</v>
      </c>
      <c r="Q3702" t="s">
        <v>8315</v>
      </c>
      <c r="R3702" t="s">
        <v>8316</v>
      </c>
      <c r="S3702" s="12">
        <f t="shared" si="230"/>
        <v>41882.585648148146</v>
      </c>
      <c r="T3702" s="14">
        <v>41882</v>
      </c>
      <c r="U3702" s="12">
        <f t="shared" si="231"/>
        <v>41912.333333333328</v>
      </c>
    </row>
    <row r="3703" spans="1:21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>
        <f t="shared" si="229"/>
        <v>38.589743589743591</v>
      </c>
      <c r="Q3703" t="s">
        <v>8315</v>
      </c>
      <c r="R3703" t="s">
        <v>8316</v>
      </c>
      <c r="S3703" s="12">
        <f t="shared" si="230"/>
        <v>42129.541585648149</v>
      </c>
      <c r="T3703" s="14">
        <v>42129</v>
      </c>
      <c r="U3703" s="12">
        <f t="shared" si="231"/>
        <v>42159.208252314813</v>
      </c>
    </row>
    <row r="3704" spans="1:21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>
        <f t="shared" si="229"/>
        <v>155.95238095238096</v>
      </c>
      <c r="Q3704" t="s">
        <v>8315</v>
      </c>
      <c r="R3704" t="s">
        <v>8316</v>
      </c>
      <c r="S3704" s="12">
        <f t="shared" si="230"/>
        <v>42524.53800925926</v>
      </c>
      <c r="T3704" s="14">
        <v>42524</v>
      </c>
      <c r="U3704" s="12">
        <f t="shared" si="231"/>
        <v>42561.624305555553</v>
      </c>
    </row>
    <row r="3705" spans="1:21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4">
        <v>42556</v>
      </c>
      <c r="U3705" s="12">
        <f t="shared" si="231"/>
        <v>42594.957638888889</v>
      </c>
    </row>
    <row r="3706" spans="1:21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>
        <f t="shared" si="229"/>
        <v>15.148518518518518</v>
      </c>
      <c r="Q3706" t="s">
        <v>8315</v>
      </c>
      <c r="R3706" t="s">
        <v>8316</v>
      </c>
      <c r="S3706" s="12">
        <f t="shared" si="230"/>
        <v>42461.689745370371</v>
      </c>
      <c r="T3706" s="14">
        <v>42461</v>
      </c>
      <c r="U3706" s="12">
        <f t="shared" si="231"/>
        <v>42521.356412037036</v>
      </c>
    </row>
    <row r="3707" spans="1:21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>
        <f t="shared" si="229"/>
        <v>83.571428571428569</v>
      </c>
      <c r="Q3707" t="s">
        <v>8315</v>
      </c>
      <c r="R3707" t="s">
        <v>8316</v>
      </c>
      <c r="S3707" s="12">
        <f t="shared" si="230"/>
        <v>41792.542986111112</v>
      </c>
      <c r="T3707" s="14">
        <v>41792</v>
      </c>
      <c r="U3707" s="12">
        <f t="shared" si="231"/>
        <v>41813.416666666664</v>
      </c>
    </row>
    <row r="3708" spans="1:21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4">
        <v>41879</v>
      </c>
      <c r="U3708" s="12">
        <f t="shared" si="231"/>
        <v>41894.580428240741</v>
      </c>
    </row>
    <row r="3709" spans="1:21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>
        <f t="shared" si="229"/>
        <v>80.869565217391298</v>
      </c>
      <c r="Q3709" t="s">
        <v>8315</v>
      </c>
      <c r="R3709" t="s">
        <v>8316</v>
      </c>
      <c r="S3709" s="12">
        <f t="shared" si="230"/>
        <v>42552.048356481479</v>
      </c>
      <c r="T3709" s="14">
        <v>42552</v>
      </c>
      <c r="U3709" s="12">
        <f t="shared" si="231"/>
        <v>42572.893055555549</v>
      </c>
    </row>
    <row r="3710" spans="1:21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>
        <f t="shared" si="229"/>
        <v>53.846153846153847</v>
      </c>
      <c r="Q3710" t="s">
        <v>8315</v>
      </c>
      <c r="R3710" t="s">
        <v>8316</v>
      </c>
      <c r="S3710" s="12">
        <f t="shared" si="230"/>
        <v>41810.142199074071</v>
      </c>
      <c r="T3710" s="14">
        <v>41810</v>
      </c>
      <c r="U3710" s="12">
        <f t="shared" si="231"/>
        <v>41823.808865740735</v>
      </c>
    </row>
    <row r="3711" spans="1:21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>
        <f t="shared" si="229"/>
        <v>30.928571428571427</v>
      </c>
      <c r="Q3711" t="s">
        <v>8315</v>
      </c>
      <c r="R3711" t="s">
        <v>8316</v>
      </c>
      <c r="S3711" s="12">
        <f t="shared" si="230"/>
        <v>41785.707708333335</v>
      </c>
      <c r="T3711" s="14">
        <v>41785</v>
      </c>
      <c r="U3711" s="12">
        <f t="shared" si="231"/>
        <v>41815.374374999999</v>
      </c>
    </row>
    <row r="3712" spans="1:21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>
        <f t="shared" si="229"/>
        <v>67.962962962962962</v>
      </c>
      <c r="Q3712" t="s">
        <v>8315</v>
      </c>
      <c r="R3712" t="s">
        <v>8316</v>
      </c>
      <c r="S3712" s="12">
        <f t="shared" si="230"/>
        <v>42072.576249999998</v>
      </c>
      <c r="T3712" s="14">
        <v>42072</v>
      </c>
      <c r="U3712" s="12">
        <f t="shared" si="231"/>
        <v>42097.242916666662</v>
      </c>
    </row>
    <row r="3713" spans="1:21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>
        <f t="shared" si="229"/>
        <v>27.142857142857142</v>
      </c>
      <c r="Q3713" t="s">
        <v>8315</v>
      </c>
      <c r="R3713" t="s">
        <v>8316</v>
      </c>
      <c r="S3713" s="12">
        <f t="shared" si="230"/>
        <v>41779.724224537036</v>
      </c>
      <c r="T3713" s="14">
        <v>41779</v>
      </c>
      <c r="U3713" s="12">
        <f t="shared" si="231"/>
        <v>41805.333333333328</v>
      </c>
    </row>
    <row r="3714" spans="1:21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>
        <f t="shared" si="229"/>
        <v>110.86538461538461</v>
      </c>
      <c r="Q3714" t="s">
        <v>8315</v>
      </c>
      <c r="R3714" t="s">
        <v>8316</v>
      </c>
      <c r="S3714" s="12">
        <f t="shared" si="230"/>
        <v>42134.172071759262</v>
      </c>
      <c r="T3714" s="14">
        <v>42134</v>
      </c>
      <c r="U3714" s="12">
        <f t="shared" si="231"/>
        <v>42154.957638888889</v>
      </c>
    </row>
    <row r="3715" spans="1:21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>
        <f t="shared" ref="P3715:P3778" si="233">IF(L3715,E3715/L3715,0)</f>
        <v>106.84210526315789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4">
        <v>42505</v>
      </c>
      <c r="U3715" s="12">
        <f t="shared" ref="U3715:U3778" si="235">(((I3715/60)/60)/24)+DATE(1970,1,1)+(-8/24)</f>
        <v>42525.404699074068</v>
      </c>
    </row>
    <row r="3716" spans="1:21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>
        <f t="shared" si="233"/>
        <v>105.51546391752578</v>
      </c>
      <c r="Q3716" t="s">
        <v>8315</v>
      </c>
      <c r="R3716" t="s">
        <v>8316</v>
      </c>
      <c r="S3716" s="12">
        <f t="shared" si="234"/>
        <v>42118.556331018524</v>
      </c>
      <c r="T3716" s="14">
        <v>42118</v>
      </c>
      <c r="U3716" s="12">
        <f t="shared" si="235"/>
        <v>42149.832638888889</v>
      </c>
    </row>
    <row r="3717" spans="1:21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>
        <f t="shared" si="233"/>
        <v>132.96296296296296</v>
      </c>
      <c r="Q3717" t="s">
        <v>8315</v>
      </c>
      <c r="R3717" t="s">
        <v>8316</v>
      </c>
      <c r="S3717" s="12">
        <f t="shared" si="234"/>
        <v>42036.995590277773</v>
      </c>
      <c r="T3717" s="14">
        <v>42036</v>
      </c>
      <c r="U3717" s="12">
        <f t="shared" si="235"/>
        <v>42094.202777777777</v>
      </c>
    </row>
    <row r="3718" spans="1:21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>
        <f t="shared" si="233"/>
        <v>51.916666666666664</v>
      </c>
      <c r="Q3718" t="s">
        <v>8315</v>
      </c>
      <c r="R3718" t="s">
        <v>8316</v>
      </c>
      <c r="S3718" s="12">
        <f t="shared" si="234"/>
        <v>42360.887835648144</v>
      </c>
      <c r="T3718" s="14">
        <v>42360</v>
      </c>
      <c r="U3718" s="12">
        <f t="shared" si="235"/>
        <v>42390.554502314808</v>
      </c>
    </row>
    <row r="3719" spans="1:21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4">
        <v>42102</v>
      </c>
      <c r="U3719" s="12">
        <f t="shared" si="235"/>
        <v>42133.532974537033</v>
      </c>
    </row>
    <row r="3720" spans="1:21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>
        <f t="shared" si="233"/>
        <v>26.021739130434781</v>
      </c>
      <c r="Q3720" t="s">
        <v>8315</v>
      </c>
      <c r="R3720" t="s">
        <v>8316</v>
      </c>
      <c r="S3720" s="12">
        <f t="shared" si="234"/>
        <v>42032.716145833328</v>
      </c>
      <c r="T3720" s="14">
        <v>42032</v>
      </c>
      <c r="U3720" s="12">
        <f t="shared" si="235"/>
        <v>42062.382812499993</v>
      </c>
    </row>
    <row r="3721" spans="1:21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4">
        <v>42147</v>
      </c>
      <c r="U3721" s="12">
        <f t="shared" si="235"/>
        <v>42177.396597222221</v>
      </c>
    </row>
    <row r="3722" spans="1:21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>
        <f t="shared" si="233"/>
        <v>86.224999999999994</v>
      </c>
      <c r="Q3722" t="s">
        <v>8315</v>
      </c>
      <c r="R3722" t="s">
        <v>8316</v>
      </c>
      <c r="S3722" s="12">
        <f t="shared" si="234"/>
        <v>42165.993125000001</v>
      </c>
      <c r="T3722" s="14">
        <v>42165</v>
      </c>
      <c r="U3722" s="12">
        <f t="shared" si="235"/>
        <v>42187.659791666665</v>
      </c>
    </row>
    <row r="3723" spans="1:21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>
        <f t="shared" si="233"/>
        <v>114.54545454545455</v>
      </c>
      <c r="Q3723" t="s">
        <v>8315</v>
      </c>
      <c r="R3723" t="s">
        <v>8316</v>
      </c>
      <c r="S3723" s="12">
        <f t="shared" si="234"/>
        <v>41927.936157407406</v>
      </c>
      <c r="T3723" s="14">
        <v>41927</v>
      </c>
      <c r="U3723" s="12">
        <f t="shared" si="235"/>
        <v>41948.644490740735</v>
      </c>
    </row>
    <row r="3724" spans="1:21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>
        <f t="shared" si="233"/>
        <v>47.657142857142858</v>
      </c>
      <c r="Q3724" t="s">
        <v>8315</v>
      </c>
      <c r="R3724" t="s">
        <v>8316</v>
      </c>
      <c r="S3724" s="12">
        <f t="shared" si="234"/>
        <v>42381.671840277777</v>
      </c>
      <c r="T3724" s="14">
        <v>42381</v>
      </c>
      <c r="U3724" s="12">
        <f t="shared" si="235"/>
        <v>42411.624305555553</v>
      </c>
    </row>
    <row r="3725" spans="1:21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>
        <f t="shared" si="233"/>
        <v>72.888888888888886</v>
      </c>
      <c r="Q3725" t="s">
        <v>8315</v>
      </c>
      <c r="R3725" t="s">
        <v>8316</v>
      </c>
      <c r="S3725" s="12">
        <f t="shared" si="234"/>
        <v>41943.753032407411</v>
      </c>
      <c r="T3725" s="14">
        <v>41943</v>
      </c>
      <c r="U3725" s="12">
        <f t="shared" si="235"/>
        <v>41973.461365740739</v>
      </c>
    </row>
    <row r="3726" spans="1:21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>
        <f t="shared" si="233"/>
        <v>49.545505617977533</v>
      </c>
      <c r="Q3726" t="s">
        <v>8315</v>
      </c>
      <c r="R3726" t="s">
        <v>8316</v>
      </c>
      <c r="S3726" s="12">
        <f t="shared" si="234"/>
        <v>42465.491435185191</v>
      </c>
      <c r="T3726" s="14">
        <v>42465</v>
      </c>
      <c r="U3726" s="12">
        <f t="shared" si="235"/>
        <v>42494.624999999993</v>
      </c>
    </row>
    <row r="3727" spans="1:21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4">
        <v>42401</v>
      </c>
      <c r="U3727" s="12">
        <f t="shared" si="235"/>
        <v>42418.562499999993</v>
      </c>
    </row>
    <row r="3728" spans="1:21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>
        <f t="shared" si="233"/>
        <v>62.586956521739133</v>
      </c>
      <c r="Q3728" t="s">
        <v>8315</v>
      </c>
      <c r="R3728" t="s">
        <v>8316</v>
      </c>
      <c r="S3728" s="12">
        <f t="shared" si="234"/>
        <v>42462.140868055561</v>
      </c>
      <c r="T3728" s="14">
        <v>42462</v>
      </c>
      <c r="U3728" s="12">
        <f t="shared" si="235"/>
        <v>42489.541666666664</v>
      </c>
    </row>
    <row r="3729" spans="1:21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>
        <f t="shared" si="233"/>
        <v>61.060606060606062</v>
      </c>
      <c r="Q3729" t="s">
        <v>8315</v>
      </c>
      <c r="R3729" t="s">
        <v>8316</v>
      </c>
      <c r="S3729" s="12">
        <f t="shared" si="234"/>
        <v>42632.348310185189</v>
      </c>
      <c r="T3729" s="14">
        <v>42632</v>
      </c>
      <c r="U3729" s="12">
        <f t="shared" si="235"/>
        <v>42662.871527777774</v>
      </c>
    </row>
    <row r="3730" spans="1:21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>
        <f t="shared" si="233"/>
        <v>60.064516129032256</v>
      </c>
      <c r="Q3730" t="s">
        <v>8315</v>
      </c>
      <c r="R3730" t="s">
        <v>8316</v>
      </c>
      <c r="S3730" s="12">
        <f t="shared" si="234"/>
        <v>42205.171018518522</v>
      </c>
      <c r="T3730" s="14">
        <v>42205</v>
      </c>
      <c r="U3730" s="12">
        <f t="shared" si="235"/>
        <v>42234.837685185186</v>
      </c>
    </row>
    <row r="3731" spans="1:21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4">
        <v>42041</v>
      </c>
      <c r="U3731" s="12">
        <f t="shared" si="235"/>
        <v>42085.829999999994</v>
      </c>
    </row>
    <row r="3732" spans="1:21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4">
        <v>42203</v>
      </c>
      <c r="U3732" s="12">
        <f t="shared" si="235"/>
        <v>42233.34443287037</v>
      </c>
    </row>
    <row r="3733" spans="1:21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>
        <f t="shared" si="233"/>
        <v>51.666666666666664</v>
      </c>
      <c r="Q3733" t="s">
        <v>8315</v>
      </c>
      <c r="R3733" t="s">
        <v>8316</v>
      </c>
      <c r="S3733" s="12">
        <f t="shared" si="234"/>
        <v>41983.752847222218</v>
      </c>
      <c r="T3733" s="14">
        <v>41983</v>
      </c>
      <c r="U3733" s="12">
        <f t="shared" si="235"/>
        <v>42013.807638888888</v>
      </c>
    </row>
    <row r="3734" spans="1:21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4">
        <v>41968</v>
      </c>
      <c r="U3734" s="12">
        <f t="shared" si="235"/>
        <v>42028.166666666664</v>
      </c>
    </row>
    <row r="3735" spans="1:21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2">
        <f t="shared" si="234"/>
        <v>42103.024398148147</v>
      </c>
      <c r="T3735" s="14">
        <v>42103</v>
      </c>
      <c r="U3735" s="12">
        <f t="shared" si="235"/>
        <v>42112.604166666664</v>
      </c>
    </row>
    <row r="3736" spans="1:21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4">
        <v>42089</v>
      </c>
      <c r="U3736" s="12">
        <f t="shared" si="235"/>
        <v>42149.568240740737</v>
      </c>
    </row>
    <row r="3737" spans="1:21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4">
        <v>42122</v>
      </c>
      <c r="U3737" s="12">
        <f t="shared" si="235"/>
        <v>42152.359826388885</v>
      </c>
    </row>
    <row r="3738" spans="1:21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4">
        <v>42048</v>
      </c>
      <c r="U3738" s="12">
        <f t="shared" si="235"/>
        <v>42086.416666666664</v>
      </c>
    </row>
    <row r="3739" spans="1:21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4">
        <v>42297</v>
      </c>
      <c r="U3739" s="12">
        <f t="shared" si="235"/>
        <v>42319.957638888889</v>
      </c>
    </row>
    <row r="3740" spans="1:21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4">
        <v>41813</v>
      </c>
      <c r="U3740" s="12">
        <f t="shared" si="235"/>
        <v>41835.583333333328</v>
      </c>
    </row>
    <row r="3741" spans="1:21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>
        <f t="shared" si="233"/>
        <v>100.625</v>
      </c>
      <c r="Q3741" t="s">
        <v>8315</v>
      </c>
      <c r="R3741" t="s">
        <v>8316</v>
      </c>
      <c r="S3741" s="12">
        <f t="shared" si="234"/>
        <v>42548.449861111112</v>
      </c>
      <c r="T3741" s="14">
        <v>42548</v>
      </c>
      <c r="U3741" s="12">
        <f t="shared" si="235"/>
        <v>42568.116527777776</v>
      </c>
    </row>
    <row r="3742" spans="1:21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>
        <f t="shared" si="233"/>
        <v>25.571428571428573</v>
      </c>
      <c r="Q3742" t="s">
        <v>8315</v>
      </c>
      <c r="R3742" t="s">
        <v>8316</v>
      </c>
      <c r="S3742" s="12">
        <f t="shared" si="234"/>
        <v>41833.089756944442</v>
      </c>
      <c r="T3742" s="14">
        <v>41833</v>
      </c>
      <c r="U3742" s="12">
        <f t="shared" si="235"/>
        <v>41862.745810185181</v>
      </c>
    </row>
    <row r="3743" spans="1:21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2">
        <f t="shared" si="234"/>
        <v>42325.920717592591</v>
      </c>
      <c r="T3743" s="14">
        <v>42325</v>
      </c>
      <c r="U3743" s="12">
        <f t="shared" si="235"/>
        <v>42355.587384259255</v>
      </c>
    </row>
    <row r="3744" spans="1:21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4">
        <v>41858</v>
      </c>
      <c r="U3744" s="12">
        <f t="shared" si="235"/>
        <v>41887.881296296291</v>
      </c>
    </row>
    <row r="3745" spans="1:21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2">
        <f t="shared" si="234"/>
        <v>41793.710231481484</v>
      </c>
      <c r="T3745" s="14">
        <v>41793</v>
      </c>
      <c r="U3745" s="12">
        <f t="shared" si="235"/>
        <v>41823.376898148148</v>
      </c>
    </row>
    <row r="3746" spans="1:21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2">
        <f t="shared" si="234"/>
        <v>41793.814259259263</v>
      </c>
      <c r="T3746" s="14">
        <v>41793</v>
      </c>
      <c r="U3746" s="12">
        <f t="shared" si="235"/>
        <v>41824.832638888889</v>
      </c>
    </row>
    <row r="3747" spans="1:21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4">
        <v>41831</v>
      </c>
      <c r="U3747" s="12">
        <f t="shared" si="235"/>
        <v>41861.364606481482</v>
      </c>
    </row>
    <row r="3748" spans="1:2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4">
        <v>42621</v>
      </c>
      <c r="U3748" s="12">
        <f t="shared" si="235"/>
        <v>42651.05600694444</v>
      </c>
    </row>
    <row r="3749" spans="1:21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4">
        <v>42164</v>
      </c>
      <c r="U3749" s="12">
        <f t="shared" si="235"/>
        <v>42190.624305555553</v>
      </c>
    </row>
    <row r="3750" spans="1:21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>
        <f t="shared" si="233"/>
        <v>99.538461538461533</v>
      </c>
      <c r="Q3750" t="s">
        <v>8315</v>
      </c>
      <c r="R3750" t="s">
        <v>8357</v>
      </c>
      <c r="S3750" s="12">
        <f t="shared" si="234"/>
        <v>42395.706435185188</v>
      </c>
      <c r="T3750" s="14">
        <v>42395</v>
      </c>
      <c r="U3750" s="12">
        <f t="shared" si="235"/>
        <v>42415.915972222218</v>
      </c>
    </row>
    <row r="3751" spans="1:21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4">
        <v>42458</v>
      </c>
      <c r="U3751" s="12">
        <f t="shared" si="235"/>
        <v>42488.832638888889</v>
      </c>
    </row>
    <row r="3752" spans="1:21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4">
        <v>42016</v>
      </c>
      <c r="U3752" s="12">
        <f t="shared" si="235"/>
        <v>42044.999305555553</v>
      </c>
    </row>
    <row r="3753" spans="1:21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>
        <f t="shared" si="233"/>
        <v>120.54545454545455</v>
      </c>
      <c r="Q3753" t="s">
        <v>8315</v>
      </c>
      <c r="R3753" t="s">
        <v>8357</v>
      </c>
      <c r="S3753" s="12">
        <f t="shared" si="234"/>
        <v>42403.035567129627</v>
      </c>
      <c r="T3753" s="14">
        <v>42403</v>
      </c>
      <c r="U3753" s="12">
        <f t="shared" si="235"/>
        <v>42462.66056712962</v>
      </c>
    </row>
    <row r="3754" spans="1:21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>
        <f t="shared" si="233"/>
        <v>37.666666666666664</v>
      </c>
      <c r="Q3754" t="s">
        <v>8315</v>
      </c>
      <c r="R3754" t="s">
        <v>8357</v>
      </c>
      <c r="S3754" s="12">
        <f t="shared" si="234"/>
        <v>42619.802488425921</v>
      </c>
      <c r="T3754" s="14">
        <v>42619</v>
      </c>
      <c r="U3754" s="12">
        <f t="shared" si="235"/>
        <v>42659.541666666664</v>
      </c>
    </row>
    <row r="3755" spans="1:21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>
        <f t="shared" si="233"/>
        <v>172.23333333333332</v>
      </c>
      <c r="Q3755" t="s">
        <v>8315</v>
      </c>
      <c r="R3755" t="s">
        <v>8357</v>
      </c>
      <c r="S3755" s="12">
        <f t="shared" si="234"/>
        <v>42128.824074074073</v>
      </c>
      <c r="T3755" s="14">
        <v>42128</v>
      </c>
      <c r="U3755" s="12">
        <f t="shared" si="235"/>
        <v>42157.666666666664</v>
      </c>
    </row>
    <row r="3756" spans="1:21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>
        <f t="shared" si="233"/>
        <v>111.11111111111111</v>
      </c>
      <c r="Q3756" t="s">
        <v>8315</v>
      </c>
      <c r="R3756" t="s">
        <v>8357</v>
      </c>
      <c r="S3756" s="12">
        <f t="shared" si="234"/>
        <v>41808.881215277775</v>
      </c>
      <c r="T3756" s="14">
        <v>41808</v>
      </c>
      <c r="U3756" s="12">
        <f t="shared" si="235"/>
        <v>41845.874305555553</v>
      </c>
    </row>
    <row r="3757" spans="1:21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>
        <f t="shared" si="233"/>
        <v>25.464285714285715</v>
      </c>
      <c r="Q3757" t="s">
        <v>8315</v>
      </c>
      <c r="R3757" t="s">
        <v>8357</v>
      </c>
      <c r="S3757" s="12">
        <f t="shared" si="234"/>
        <v>42445.866979166662</v>
      </c>
      <c r="T3757" s="14">
        <v>42445</v>
      </c>
      <c r="U3757" s="12">
        <f t="shared" si="235"/>
        <v>42475.533645833326</v>
      </c>
    </row>
    <row r="3758" spans="1:21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>
        <f t="shared" si="233"/>
        <v>267.64705882352939</v>
      </c>
      <c r="Q3758" t="s">
        <v>8315</v>
      </c>
      <c r="R3758" t="s">
        <v>8357</v>
      </c>
      <c r="S3758" s="12">
        <f t="shared" si="234"/>
        <v>41771.814791666664</v>
      </c>
      <c r="T3758" s="14">
        <v>41771</v>
      </c>
      <c r="U3758" s="12">
        <f t="shared" si="235"/>
        <v>41801.481458333328</v>
      </c>
    </row>
    <row r="3759" spans="1:21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4">
        <v>41954</v>
      </c>
      <c r="U3759" s="12">
        <f t="shared" si="235"/>
        <v>41974.517534722218</v>
      </c>
    </row>
    <row r="3760" spans="1:21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>
        <f t="shared" si="233"/>
        <v>59.03846153846154</v>
      </c>
      <c r="Q3760" t="s">
        <v>8315</v>
      </c>
      <c r="R3760" t="s">
        <v>8357</v>
      </c>
      <c r="S3760" s="12">
        <f t="shared" si="234"/>
        <v>41747.471504629626</v>
      </c>
      <c r="T3760" s="14">
        <v>41747</v>
      </c>
      <c r="U3760" s="12">
        <f t="shared" si="235"/>
        <v>41777.875</v>
      </c>
    </row>
    <row r="3761" spans="1:21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>
        <f t="shared" si="233"/>
        <v>50.111022727272733</v>
      </c>
      <c r="Q3761" t="s">
        <v>8315</v>
      </c>
      <c r="R3761" t="s">
        <v>8357</v>
      </c>
      <c r="S3761" s="12">
        <f t="shared" si="234"/>
        <v>42182.108252314814</v>
      </c>
      <c r="T3761" s="14">
        <v>42182</v>
      </c>
      <c r="U3761" s="12">
        <f t="shared" si="235"/>
        <v>42241.774918981479</v>
      </c>
    </row>
    <row r="3762" spans="1:21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>
        <f t="shared" si="233"/>
        <v>55.502967032967035</v>
      </c>
      <c r="Q3762" t="s">
        <v>8315</v>
      </c>
      <c r="R3762" t="s">
        <v>8357</v>
      </c>
      <c r="S3762" s="12">
        <f t="shared" si="234"/>
        <v>41739.525300925925</v>
      </c>
      <c r="T3762" s="14">
        <v>41739</v>
      </c>
      <c r="U3762" s="12">
        <f t="shared" si="235"/>
        <v>41764.191967592589</v>
      </c>
    </row>
    <row r="3763" spans="1:21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>
        <f t="shared" si="233"/>
        <v>166.66666666666666</v>
      </c>
      <c r="Q3763" t="s">
        <v>8315</v>
      </c>
      <c r="R3763" t="s">
        <v>8357</v>
      </c>
      <c r="S3763" s="12">
        <f t="shared" si="234"/>
        <v>42173.466863425929</v>
      </c>
      <c r="T3763" s="14">
        <v>42173</v>
      </c>
      <c r="U3763" s="12">
        <f t="shared" si="235"/>
        <v>42226.624999999993</v>
      </c>
    </row>
    <row r="3764" spans="1:21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>
        <f t="shared" si="233"/>
        <v>47.428571428571431</v>
      </c>
      <c r="Q3764" t="s">
        <v>8315</v>
      </c>
      <c r="R3764" t="s">
        <v>8357</v>
      </c>
      <c r="S3764" s="12">
        <f t="shared" si="234"/>
        <v>42193.813530092593</v>
      </c>
      <c r="T3764" s="14">
        <v>42193</v>
      </c>
      <c r="U3764" s="12">
        <f t="shared" si="235"/>
        <v>42218.480196759258</v>
      </c>
    </row>
    <row r="3765" spans="1:21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>
        <f t="shared" si="233"/>
        <v>64.935064935064929</v>
      </c>
      <c r="Q3765" t="s">
        <v>8315</v>
      </c>
      <c r="R3765" t="s">
        <v>8357</v>
      </c>
      <c r="S3765" s="12">
        <f t="shared" si="234"/>
        <v>42065.750300925924</v>
      </c>
      <c r="T3765" s="14">
        <v>42065</v>
      </c>
      <c r="U3765" s="12">
        <f t="shared" si="235"/>
        <v>42095.375300925924</v>
      </c>
    </row>
    <row r="3766" spans="1:21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>
        <f t="shared" si="233"/>
        <v>55.555555555555557</v>
      </c>
      <c r="Q3766" t="s">
        <v>8315</v>
      </c>
      <c r="R3766" t="s">
        <v>8357</v>
      </c>
      <c r="S3766" s="12">
        <f t="shared" si="234"/>
        <v>42499.842962962968</v>
      </c>
      <c r="T3766" s="14">
        <v>42499</v>
      </c>
      <c r="U3766" s="12">
        <f t="shared" si="235"/>
        <v>42518.691666666658</v>
      </c>
    </row>
    <row r="3767" spans="1:21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>
        <f t="shared" si="233"/>
        <v>74.224299065420567</v>
      </c>
      <c r="Q3767" t="s">
        <v>8315</v>
      </c>
      <c r="R3767" t="s">
        <v>8357</v>
      </c>
      <c r="S3767" s="12">
        <f t="shared" si="234"/>
        <v>41820.776412037041</v>
      </c>
      <c r="T3767" s="14">
        <v>41820</v>
      </c>
      <c r="U3767" s="12">
        <f t="shared" si="235"/>
        <v>41850.443078703705</v>
      </c>
    </row>
    <row r="3768" spans="1:21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>
        <f t="shared" si="233"/>
        <v>106.9271875</v>
      </c>
      <c r="Q3768" t="s">
        <v>8315</v>
      </c>
      <c r="R3768" t="s">
        <v>8357</v>
      </c>
      <c r="S3768" s="12">
        <f t="shared" si="234"/>
        <v>41788.167187500003</v>
      </c>
      <c r="T3768" s="14">
        <v>41788</v>
      </c>
      <c r="U3768" s="12">
        <f t="shared" si="235"/>
        <v>41822.833854166667</v>
      </c>
    </row>
    <row r="3769" spans="1:21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>
        <f t="shared" si="233"/>
        <v>41.696428571428569</v>
      </c>
      <c r="Q3769" t="s">
        <v>8315</v>
      </c>
      <c r="R3769" t="s">
        <v>8357</v>
      </c>
      <c r="S3769" s="12">
        <f t="shared" si="234"/>
        <v>42050.019641203704</v>
      </c>
      <c r="T3769" s="14">
        <v>42050</v>
      </c>
      <c r="U3769" s="12">
        <f t="shared" si="235"/>
        <v>42063.874305555553</v>
      </c>
    </row>
    <row r="3770" spans="1:21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>
        <f t="shared" si="233"/>
        <v>74.243275862068955</v>
      </c>
      <c r="Q3770" t="s">
        <v>8315</v>
      </c>
      <c r="R3770" t="s">
        <v>8357</v>
      </c>
      <c r="S3770" s="12">
        <f t="shared" si="234"/>
        <v>41772.727893518517</v>
      </c>
      <c r="T3770" s="14">
        <v>41772</v>
      </c>
      <c r="U3770" s="12">
        <f t="shared" si="235"/>
        <v>41802.394560185181</v>
      </c>
    </row>
    <row r="3771" spans="1:21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>
        <f t="shared" si="233"/>
        <v>73.333333333333329</v>
      </c>
      <c r="Q3771" t="s">
        <v>8315</v>
      </c>
      <c r="R3771" t="s">
        <v>8357</v>
      </c>
      <c r="S3771" s="12">
        <f t="shared" si="234"/>
        <v>42445.598136574074</v>
      </c>
      <c r="T3771" s="14">
        <v>42445</v>
      </c>
      <c r="U3771" s="12">
        <f t="shared" si="235"/>
        <v>42475.264803240738</v>
      </c>
    </row>
    <row r="3772" spans="1:21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4">
        <v>42138</v>
      </c>
      <c r="U3772" s="12">
        <f t="shared" si="235"/>
        <v>42168.597337962965</v>
      </c>
    </row>
    <row r="3773" spans="1:21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>
        <f t="shared" si="233"/>
        <v>38.421052631578945</v>
      </c>
      <c r="Q3773" t="s">
        <v>8315</v>
      </c>
      <c r="R3773" t="s">
        <v>8357</v>
      </c>
      <c r="S3773" s="12">
        <f t="shared" si="234"/>
        <v>42493.857083333336</v>
      </c>
      <c r="T3773" s="14">
        <v>42493</v>
      </c>
      <c r="U3773" s="12">
        <f t="shared" si="235"/>
        <v>42507.666666666664</v>
      </c>
    </row>
    <row r="3774" spans="1:21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>
        <f t="shared" si="233"/>
        <v>166.96969696969697</v>
      </c>
      <c r="Q3774" t="s">
        <v>8315</v>
      </c>
      <c r="R3774" t="s">
        <v>8357</v>
      </c>
      <c r="S3774" s="12">
        <f t="shared" si="234"/>
        <v>42682.616967592592</v>
      </c>
      <c r="T3774" s="14">
        <v>42682</v>
      </c>
      <c r="U3774" s="12">
        <f t="shared" si="235"/>
        <v>42702.916666666664</v>
      </c>
    </row>
    <row r="3775" spans="1:21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>
        <f t="shared" si="233"/>
        <v>94.912280701754383</v>
      </c>
      <c r="Q3775" t="s">
        <v>8315</v>
      </c>
      <c r="R3775" t="s">
        <v>8357</v>
      </c>
      <c r="S3775" s="12">
        <f t="shared" si="234"/>
        <v>42656.005173611105</v>
      </c>
      <c r="T3775" s="14">
        <v>42656</v>
      </c>
      <c r="U3775" s="12">
        <f t="shared" si="235"/>
        <v>42688.755555555552</v>
      </c>
    </row>
    <row r="3776" spans="1:21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4">
        <v>42087</v>
      </c>
      <c r="U3776" s="12">
        <f t="shared" si="235"/>
        <v>42103.458969907406</v>
      </c>
    </row>
    <row r="3777" spans="1:21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>
        <f t="shared" si="233"/>
        <v>143.21428571428572</v>
      </c>
      <c r="Q3777" t="s">
        <v>8315</v>
      </c>
      <c r="R3777" t="s">
        <v>8357</v>
      </c>
      <c r="S3777" s="12">
        <f t="shared" si="234"/>
        <v>42075.942627314813</v>
      </c>
      <c r="T3777" s="14">
        <v>42075</v>
      </c>
      <c r="U3777" s="12">
        <f t="shared" si="235"/>
        <v>42102.833333333336</v>
      </c>
    </row>
    <row r="3778" spans="1:21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>
        <f t="shared" si="233"/>
        <v>90.819148936170208</v>
      </c>
      <c r="Q3778" t="s">
        <v>8315</v>
      </c>
      <c r="R3778" t="s">
        <v>8357</v>
      </c>
      <c r="S3778" s="12">
        <f t="shared" si="234"/>
        <v>41814.367800925924</v>
      </c>
      <c r="T3778" s="14">
        <v>41814</v>
      </c>
      <c r="U3778" s="12">
        <f t="shared" si="235"/>
        <v>41851.708333333328</v>
      </c>
    </row>
    <row r="3779" spans="1:21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>
        <f t="shared" ref="P3779:P3842" si="237">IF(L3779,E3779/L3779,0)</f>
        <v>48.542372881355931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4">
        <v>41887</v>
      </c>
      <c r="U3779" s="12">
        <f t="shared" ref="U3779:U3842" si="239">(((I3779/60)/60)/24)+DATE(1970,1,1)+(-8/24)</f>
        <v>41908.833333333328</v>
      </c>
    </row>
    <row r="3780" spans="1:21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>
        <f t="shared" si="237"/>
        <v>70.027777777777771</v>
      </c>
      <c r="Q3780" t="s">
        <v>8315</v>
      </c>
      <c r="R3780" t="s">
        <v>8357</v>
      </c>
      <c r="S3780" s="12">
        <f t="shared" si="238"/>
        <v>41989.819212962961</v>
      </c>
      <c r="T3780" s="14">
        <v>41989</v>
      </c>
      <c r="U3780" s="12">
        <f t="shared" si="239"/>
        <v>42049.485879629625</v>
      </c>
    </row>
    <row r="3781" spans="1:21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>
        <f t="shared" si="237"/>
        <v>135.62608695652173</v>
      </c>
      <c r="Q3781" t="s">
        <v>8315</v>
      </c>
      <c r="R3781" t="s">
        <v>8357</v>
      </c>
      <c r="S3781" s="12">
        <f t="shared" si="238"/>
        <v>42425.735416666663</v>
      </c>
      <c r="T3781" s="14">
        <v>42425</v>
      </c>
      <c r="U3781" s="12">
        <f t="shared" si="239"/>
        <v>42455.36041666667</v>
      </c>
    </row>
    <row r="3782" spans="1:21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4">
        <v>42166</v>
      </c>
      <c r="U3782" s="12">
        <f t="shared" si="239"/>
        <v>42198.504166666658</v>
      </c>
    </row>
    <row r="3783" spans="1:21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>
        <f t="shared" si="237"/>
        <v>94.90384615384616</v>
      </c>
      <c r="Q3783" t="s">
        <v>8315</v>
      </c>
      <c r="R3783" t="s">
        <v>8357</v>
      </c>
      <c r="S3783" s="12">
        <f t="shared" si="238"/>
        <v>41865.882928240739</v>
      </c>
      <c r="T3783" s="14">
        <v>41865</v>
      </c>
      <c r="U3783" s="12">
        <f t="shared" si="239"/>
        <v>41890.549594907403</v>
      </c>
    </row>
    <row r="3784" spans="1:21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>
        <f t="shared" si="237"/>
        <v>75.370370370370367</v>
      </c>
      <c r="Q3784" t="s">
        <v>8315</v>
      </c>
      <c r="R3784" t="s">
        <v>8357</v>
      </c>
      <c r="S3784" s="12">
        <f t="shared" si="238"/>
        <v>42546.862233796302</v>
      </c>
      <c r="T3784" s="14">
        <v>42546</v>
      </c>
      <c r="U3784" s="12">
        <f t="shared" si="239"/>
        <v>42575.624999999993</v>
      </c>
    </row>
    <row r="3785" spans="1:21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>
        <f t="shared" si="237"/>
        <v>64.458333333333329</v>
      </c>
      <c r="Q3785" t="s">
        <v>8315</v>
      </c>
      <c r="R3785" t="s">
        <v>8357</v>
      </c>
      <c r="S3785" s="12">
        <f t="shared" si="238"/>
        <v>42420.140277777777</v>
      </c>
      <c r="T3785" s="14">
        <v>42420</v>
      </c>
      <c r="U3785" s="12">
        <f t="shared" si="239"/>
        <v>42444.333333333336</v>
      </c>
    </row>
    <row r="3786" spans="1:21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4">
        <v>42531</v>
      </c>
      <c r="U3786" s="12">
        <f t="shared" si="239"/>
        <v>42561.647361111107</v>
      </c>
    </row>
    <row r="3787" spans="1:21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4">
        <v>42548</v>
      </c>
      <c r="U3787" s="12">
        <f t="shared" si="239"/>
        <v>42584.085416666661</v>
      </c>
    </row>
    <row r="3788" spans="1:21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>
        <f t="shared" si="237"/>
        <v>93.774647887323937</v>
      </c>
      <c r="Q3788" t="s">
        <v>8315</v>
      </c>
      <c r="R3788" t="s">
        <v>8357</v>
      </c>
      <c r="S3788" s="12">
        <f t="shared" si="238"/>
        <v>42487.037905092591</v>
      </c>
      <c r="T3788" s="14">
        <v>42487</v>
      </c>
      <c r="U3788" s="12">
        <f t="shared" si="239"/>
        <v>42516.704571759255</v>
      </c>
    </row>
    <row r="3789" spans="1:21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4">
        <v>42167</v>
      </c>
      <c r="U3789" s="12">
        <f t="shared" si="239"/>
        <v>42195.832638888889</v>
      </c>
    </row>
    <row r="3790" spans="1:21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4">
        <v>42333</v>
      </c>
      <c r="U3790" s="12">
        <f t="shared" si="239"/>
        <v>42361.345833333333</v>
      </c>
    </row>
    <row r="3791" spans="1:21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4">
        <v>42138</v>
      </c>
      <c r="U3791" s="12">
        <f t="shared" si="239"/>
        <v>42170.465486111112</v>
      </c>
    </row>
    <row r="3792" spans="1:21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2">
        <f t="shared" si="238"/>
        <v>42666.666932870372</v>
      </c>
      <c r="T3792" s="14">
        <v>42666</v>
      </c>
      <c r="U3792" s="12">
        <f t="shared" si="239"/>
        <v>42696.3752662037</v>
      </c>
    </row>
    <row r="3793" spans="1:21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2">
        <f t="shared" si="238"/>
        <v>41766.692037037035</v>
      </c>
      <c r="T3793" s="14">
        <v>41766</v>
      </c>
      <c r="U3793" s="12">
        <f t="shared" si="239"/>
        <v>41826.3587037037</v>
      </c>
    </row>
    <row r="3794" spans="1:21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4">
        <v>42170</v>
      </c>
      <c r="U3794" s="12">
        <f t="shared" si="239"/>
        <v>42200.113680555551</v>
      </c>
    </row>
    <row r="3795" spans="1:21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4">
        <v>41968</v>
      </c>
      <c r="U3795" s="12">
        <f t="shared" si="239"/>
        <v>41989.60565972222</v>
      </c>
    </row>
    <row r="3796" spans="1:21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4">
        <v>42132</v>
      </c>
      <c r="U3796" s="12">
        <f t="shared" si="239"/>
        <v>42162.247152777774</v>
      </c>
    </row>
    <row r="3797" spans="1:21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4">
        <v>42201</v>
      </c>
      <c r="U3797" s="12">
        <f t="shared" si="239"/>
        <v>42244.604166666664</v>
      </c>
    </row>
    <row r="3798" spans="1:21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4">
        <v>42689</v>
      </c>
      <c r="U3798" s="12">
        <f t="shared" si="239"/>
        <v>42748.696250000001</v>
      </c>
    </row>
    <row r="3799" spans="1:21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>
        <f t="shared" si="237"/>
        <v>145.40540540540542</v>
      </c>
      <c r="Q3799" t="s">
        <v>8315</v>
      </c>
      <c r="R3799" t="s">
        <v>8357</v>
      </c>
      <c r="S3799" s="12">
        <f t="shared" si="238"/>
        <v>42084.881539351853</v>
      </c>
      <c r="T3799" s="14">
        <v>42084</v>
      </c>
      <c r="U3799" s="12">
        <f t="shared" si="239"/>
        <v>42114.548206018517</v>
      </c>
    </row>
    <row r="3800" spans="1:21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4">
        <v>41831</v>
      </c>
      <c r="U3800" s="12">
        <f t="shared" si="239"/>
        <v>41861.389444444445</v>
      </c>
    </row>
    <row r="3801" spans="1:21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4">
        <v>42410</v>
      </c>
      <c r="U3801" s="12">
        <f t="shared" si="239"/>
        <v>42440.597719907404</v>
      </c>
    </row>
    <row r="3802" spans="1:21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>
        <f t="shared" si="237"/>
        <v>55.0625</v>
      </c>
      <c r="Q3802" t="s">
        <v>8315</v>
      </c>
      <c r="R3802" t="s">
        <v>8357</v>
      </c>
      <c r="S3802" s="12">
        <f t="shared" si="238"/>
        <v>41982.737071759257</v>
      </c>
      <c r="T3802" s="14">
        <v>41982</v>
      </c>
      <c r="U3802" s="12">
        <f t="shared" si="239"/>
        <v>42014.874305555553</v>
      </c>
    </row>
    <row r="3803" spans="1:21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>
        <f t="shared" si="237"/>
        <v>47.333333333333336</v>
      </c>
      <c r="Q3803" t="s">
        <v>8315</v>
      </c>
      <c r="R3803" t="s">
        <v>8357</v>
      </c>
      <c r="S3803" s="12">
        <f t="shared" si="238"/>
        <v>41975.676111111112</v>
      </c>
      <c r="T3803" s="14">
        <v>41975</v>
      </c>
      <c r="U3803" s="12">
        <f t="shared" si="239"/>
        <v>42006.342777777776</v>
      </c>
    </row>
    <row r="3804" spans="1:21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2">
        <f t="shared" si="238"/>
        <v>42269.126226851848</v>
      </c>
      <c r="T3804" s="14">
        <v>42269</v>
      </c>
      <c r="U3804" s="12">
        <f t="shared" si="239"/>
        <v>42298.792893518512</v>
      </c>
    </row>
    <row r="3805" spans="1:21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4">
        <v>42403</v>
      </c>
      <c r="U3805" s="12">
        <f t="shared" si="239"/>
        <v>42433.638518518514</v>
      </c>
    </row>
    <row r="3806" spans="1:21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2">
        <f t="shared" si="238"/>
        <v>42527.00953703704</v>
      </c>
      <c r="T3806" s="14">
        <v>42527</v>
      </c>
      <c r="U3806" s="12">
        <f t="shared" si="239"/>
        <v>42581.958333333336</v>
      </c>
    </row>
    <row r="3807" spans="1:21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4">
        <v>41849</v>
      </c>
      <c r="U3807" s="12">
        <f t="shared" si="239"/>
        <v>41909.553703703699</v>
      </c>
    </row>
    <row r="3808" spans="1:21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4">
        <v>41799</v>
      </c>
      <c r="U3808" s="12">
        <f t="shared" si="239"/>
        <v>41818.925706018512</v>
      </c>
    </row>
    <row r="3809" spans="1:21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>
        <f t="shared" si="237"/>
        <v>50.555555555555557</v>
      </c>
      <c r="Q3809" t="s">
        <v>8315</v>
      </c>
      <c r="R3809" t="s">
        <v>8357</v>
      </c>
      <c r="S3809" s="12">
        <f t="shared" si="238"/>
        <v>42090.909016203703</v>
      </c>
      <c r="T3809" s="14">
        <v>42090</v>
      </c>
      <c r="U3809" s="12">
        <f t="shared" si="239"/>
        <v>42097.575682870367</v>
      </c>
    </row>
    <row r="3810" spans="1:21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>
        <f t="shared" si="237"/>
        <v>41.666666666666664</v>
      </c>
      <c r="Q3810" t="s">
        <v>8315</v>
      </c>
      <c r="R3810" t="s">
        <v>8316</v>
      </c>
      <c r="S3810" s="12">
        <f t="shared" si="238"/>
        <v>42059.453923611116</v>
      </c>
      <c r="T3810" s="14">
        <v>42059</v>
      </c>
      <c r="U3810" s="12">
        <f t="shared" si="239"/>
        <v>42119.078923611109</v>
      </c>
    </row>
    <row r="3811" spans="1:21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>
        <f t="shared" si="237"/>
        <v>53.289473684210527</v>
      </c>
      <c r="Q3811" t="s">
        <v>8315</v>
      </c>
      <c r="R3811" t="s">
        <v>8316</v>
      </c>
      <c r="S3811" s="12">
        <f t="shared" si="238"/>
        <v>41800.526701388888</v>
      </c>
      <c r="T3811" s="14">
        <v>41800</v>
      </c>
      <c r="U3811" s="12">
        <f t="shared" si="239"/>
        <v>41850.625</v>
      </c>
    </row>
    <row r="3812" spans="1:21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>
        <f t="shared" si="237"/>
        <v>70.230769230769226</v>
      </c>
      <c r="Q3812" t="s">
        <v>8315</v>
      </c>
      <c r="R3812" t="s">
        <v>8316</v>
      </c>
      <c r="S3812" s="12">
        <f t="shared" si="238"/>
        <v>42054.849050925928</v>
      </c>
      <c r="T3812" s="14">
        <v>42054</v>
      </c>
      <c r="U3812" s="12">
        <f t="shared" si="239"/>
        <v>42084.474050925921</v>
      </c>
    </row>
    <row r="3813" spans="1:21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>
        <f t="shared" si="237"/>
        <v>43.421052631578945</v>
      </c>
      <c r="Q3813" t="s">
        <v>8315</v>
      </c>
      <c r="R3813" t="s">
        <v>8316</v>
      </c>
      <c r="S3813" s="12">
        <f t="shared" si="238"/>
        <v>42487.62700231481</v>
      </c>
      <c r="T3813" s="14">
        <v>42487</v>
      </c>
      <c r="U3813" s="12">
        <f t="shared" si="239"/>
        <v>42521.124999999993</v>
      </c>
    </row>
    <row r="3814" spans="1:21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>
        <f t="shared" si="237"/>
        <v>199.18181818181819</v>
      </c>
      <c r="Q3814" t="s">
        <v>8315</v>
      </c>
      <c r="R3814" t="s">
        <v>8316</v>
      </c>
      <c r="S3814" s="12">
        <f t="shared" si="238"/>
        <v>42109.751250000001</v>
      </c>
      <c r="T3814" s="14">
        <v>42109</v>
      </c>
      <c r="U3814" s="12">
        <f t="shared" si="239"/>
        <v>42155.832638888889</v>
      </c>
    </row>
    <row r="3815" spans="1:21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>
        <f t="shared" si="237"/>
        <v>78.518148148148143</v>
      </c>
      <c r="Q3815" t="s">
        <v>8315</v>
      </c>
      <c r="R3815" t="s">
        <v>8316</v>
      </c>
      <c r="S3815" s="12">
        <f t="shared" si="238"/>
        <v>42497.275706018518</v>
      </c>
      <c r="T3815" s="14">
        <v>42497</v>
      </c>
      <c r="U3815" s="12">
        <f t="shared" si="239"/>
        <v>42535.571527777771</v>
      </c>
    </row>
    <row r="3816" spans="1:21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>
        <f t="shared" si="237"/>
        <v>61.823529411764703</v>
      </c>
      <c r="Q3816" t="s">
        <v>8315</v>
      </c>
      <c r="R3816" t="s">
        <v>8316</v>
      </c>
      <c r="S3816" s="12">
        <f t="shared" si="238"/>
        <v>42058.904074074075</v>
      </c>
      <c r="T3816" s="14">
        <v>42058</v>
      </c>
      <c r="U3816" s="12">
        <f t="shared" si="239"/>
        <v>42094.832638888889</v>
      </c>
    </row>
    <row r="3817" spans="1:21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>
        <f t="shared" si="237"/>
        <v>50.000500000000002</v>
      </c>
      <c r="Q3817" t="s">
        <v>8315</v>
      </c>
      <c r="R3817" t="s">
        <v>8316</v>
      </c>
      <c r="S3817" s="12">
        <f t="shared" si="238"/>
        <v>42207.259918981479</v>
      </c>
      <c r="T3817" s="14">
        <v>42207</v>
      </c>
      <c r="U3817" s="12">
        <f t="shared" si="239"/>
        <v>42236.624999999993</v>
      </c>
    </row>
    <row r="3818" spans="1:21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>
        <f t="shared" si="237"/>
        <v>48.339729729729726</v>
      </c>
      <c r="Q3818" t="s">
        <v>8315</v>
      </c>
      <c r="R3818" t="s">
        <v>8316</v>
      </c>
      <c r="S3818" s="12">
        <f t="shared" si="238"/>
        <v>41807.690081018518</v>
      </c>
      <c r="T3818" s="14">
        <v>41807</v>
      </c>
      <c r="U3818" s="12">
        <f t="shared" si="239"/>
        <v>41837.356747685182</v>
      </c>
    </row>
    <row r="3819" spans="1:21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4">
        <v>42284</v>
      </c>
      <c r="U3819" s="12">
        <f t="shared" si="239"/>
        <v>42300.832638888889</v>
      </c>
    </row>
    <row r="3820" spans="1:21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4">
        <v>42045</v>
      </c>
      <c r="U3820" s="12">
        <f t="shared" si="239"/>
        <v>42075.467384259253</v>
      </c>
    </row>
    <row r="3821" spans="1:21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>
        <f t="shared" si="237"/>
        <v>40.92307692307692</v>
      </c>
      <c r="Q3821" t="s">
        <v>8315</v>
      </c>
      <c r="R3821" t="s">
        <v>8316</v>
      </c>
      <c r="S3821" s="12">
        <f t="shared" si="238"/>
        <v>42184.209537037037</v>
      </c>
      <c r="T3821" s="14">
        <v>42184</v>
      </c>
      <c r="U3821" s="12">
        <f t="shared" si="239"/>
        <v>42202.543055555558</v>
      </c>
    </row>
    <row r="3822" spans="1:21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4">
        <v>42160</v>
      </c>
      <c r="U3822" s="12">
        <f t="shared" si="239"/>
        <v>42190.318483796298</v>
      </c>
    </row>
    <row r="3823" spans="1:21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>
        <f t="shared" si="237"/>
        <v>79.543478260869563</v>
      </c>
      <c r="Q3823" t="s">
        <v>8315</v>
      </c>
      <c r="R3823" t="s">
        <v>8316</v>
      </c>
      <c r="S3823" s="12">
        <f t="shared" si="238"/>
        <v>42341.180636574078</v>
      </c>
      <c r="T3823" s="14">
        <v>42341</v>
      </c>
      <c r="U3823" s="12">
        <f t="shared" si="239"/>
        <v>42372.847303240742</v>
      </c>
    </row>
    <row r="3824" spans="1:21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>
        <f t="shared" si="237"/>
        <v>72.381578947368425</v>
      </c>
      <c r="Q3824" t="s">
        <v>8315</v>
      </c>
      <c r="R3824" t="s">
        <v>8316</v>
      </c>
      <c r="S3824" s="12">
        <f t="shared" si="238"/>
        <v>42329.838159722218</v>
      </c>
      <c r="T3824" s="14">
        <v>42329</v>
      </c>
      <c r="U3824" s="12">
        <f t="shared" si="239"/>
        <v>42388.624305555553</v>
      </c>
    </row>
    <row r="3825" spans="1:21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>
        <f t="shared" si="237"/>
        <v>64.634146341463421</v>
      </c>
      <c r="Q3825" t="s">
        <v>8315</v>
      </c>
      <c r="R3825" t="s">
        <v>8316</v>
      </c>
      <c r="S3825" s="12">
        <f t="shared" si="238"/>
        <v>42170.910231481481</v>
      </c>
      <c r="T3825" s="14">
        <v>42170</v>
      </c>
      <c r="U3825" s="12">
        <f t="shared" si="239"/>
        <v>42204.832638888889</v>
      </c>
    </row>
    <row r="3826" spans="1:21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>
        <f t="shared" si="237"/>
        <v>38.571428571428569</v>
      </c>
      <c r="Q3826" t="s">
        <v>8315</v>
      </c>
      <c r="R3826" t="s">
        <v>8316</v>
      </c>
      <c r="S3826" s="12">
        <f t="shared" si="238"/>
        <v>42571.626192129625</v>
      </c>
      <c r="T3826" s="14">
        <v>42571</v>
      </c>
      <c r="U3826" s="12">
        <f t="shared" si="239"/>
        <v>42583.236805555549</v>
      </c>
    </row>
    <row r="3827" spans="1:21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>
        <f t="shared" si="237"/>
        <v>107.57142857142857</v>
      </c>
      <c r="Q3827" t="s">
        <v>8315</v>
      </c>
      <c r="R3827" t="s">
        <v>8316</v>
      </c>
      <c r="S3827" s="12">
        <f t="shared" si="238"/>
        <v>42151.069606481484</v>
      </c>
      <c r="T3827" s="14">
        <v>42151</v>
      </c>
      <c r="U3827" s="12">
        <f t="shared" si="239"/>
        <v>42171.736273148148</v>
      </c>
    </row>
    <row r="3828" spans="1:21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4">
        <v>42101</v>
      </c>
      <c r="U3828" s="12">
        <f t="shared" si="239"/>
        <v>42131.090208333328</v>
      </c>
    </row>
    <row r="3829" spans="1:21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>
        <f t="shared" si="237"/>
        <v>70.461538461538467</v>
      </c>
      <c r="Q3829" t="s">
        <v>8315</v>
      </c>
      <c r="R3829" t="s">
        <v>8316</v>
      </c>
      <c r="S3829" s="12">
        <f t="shared" si="238"/>
        <v>42034.928252314814</v>
      </c>
      <c r="T3829" s="14">
        <v>42034</v>
      </c>
      <c r="U3829" s="12">
        <f t="shared" si="239"/>
        <v>42089.666666666664</v>
      </c>
    </row>
    <row r="3830" spans="1:21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>
        <f t="shared" si="237"/>
        <v>178.57142857142858</v>
      </c>
      <c r="Q3830" t="s">
        <v>8315</v>
      </c>
      <c r="R3830" t="s">
        <v>8316</v>
      </c>
      <c r="S3830" s="12">
        <f t="shared" si="238"/>
        <v>41944.527627314819</v>
      </c>
      <c r="T3830" s="14">
        <v>41944</v>
      </c>
      <c r="U3830" s="12">
        <f t="shared" si="239"/>
        <v>42004.235960648148</v>
      </c>
    </row>
    <row r="3831" spans="1:21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>
        <f t="shared" si="237"/>
        <v>62.625</v>
      </c>
      <c r="Q3831" t="s">
        <v>8315</v>
      </c>
      <c r="R3831" t="s">
        <v>8316</v>
      </c>
      <c r="S3831" s="12">
        <f t="shared" si="238"/>
        <v>42593.865405092598</v>
      </c>
      <c r="T3831" s="14">
        <v>42593</v>
      </c>
      <c r="U3831" s="12">
        <f t="shared" si="239"/>
        <v>42613.532071759262</v>
      </c>
    </row>
    <row r="3832" spans="1:21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4">
        <v>42503</v>
      </c>
      <c r="U3832" s="12">
        <f t="shared" si="239"/>
        <v>42517.407534722217</v>
      </c>
    </row>
    <row r="3833" spans="1:21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>
        <f t="shared" si="237"/>
        <v>58.901111111111113</v>
      </c>
      <c r="Q3833" t="s">
        <v>8315</v>
      </c>
      <c r="R3833" t="s">
        <v>8316</v>
      </c>
      <c r="S3833" s="12">
        <f t="shared" si="238"/>
        <v>41927.848900462966</v>
      </c>
      <c r="T3833" s="14">
        <v>41927</v>
      </c>
      <c r="U3833" s="12">
        <f t="shared" si="239"/>
        <v>41948.557233796295</v>
      </c>
    </row>
    <row r="3834" spans="1:21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>
        <f t="shared" si="237"/>
        <v>139.55555555555554</v>
      </c>
      <c r="Q3834" t="s">
        <v>8315</v>
      </c>
      <c r="R3834" t="s">
        <v>8316</v>
      </c>
      <c r="S3834" s="12">
        <f t="shared" si="238"/>
        <v>42375.114988425921</v>
      </c>
      <c r="T3834" s="14">
        <v>42375</v>
      </c>
      <c r="U3834" s="12">
        <f t="shared" si="239"/>
        <v>42419.781655092585</v>
      </c>
    </row>
    <row r="3835" spans="1:21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4">
        <v>41963</v>
      </c>
      <c r="U3835" s="12">
        <f t="shared" si="239"/>
        <v>41974.464583333327</v>
      </c>
    </row>
    <row r="3836" spans="1:21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>
        <f t="shared" si="237"/>
        <v>57.385964912280699</v>
      </c>
      <c r="Q3836" t="s">
        <v>8315</v>
      </c>
      <c r="R3836" t="s">
        <v>8316</v>
      </c>
      <c r="S3836" s="12">
        <f t="shared" si="238"/>
        <v>42143.445219907408</v>
      </c>
      <c r="T3836" s="14">
        <v>42143</v>
      </c>
      <c r="U3836" s="12">
        <f t="shared" si="239"/>
        <v>42173.111886574072</v>
      </c>
    </row>
    <row r="3837" spans="1:21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4">
        <v>42460</v>
      </c>
      <c r="U3837" s="12">
        <f t="shared" si="239"/>
        <v>42481.608888888884</v>
      </c>
    </row>
    <row r="3838" spans="1:21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>
        <f t="shared" si="237"/>
        <v>64.285714285714292</v>
      </c>
      <c r="Q3838" t="s">
        <v>8315</v>
      </c>
      <c r="R3838" t="s">
        <v>8316</v>
      </c>
      <c r="S3838" s="12">
        <f t="shared" si="238"/>
        <v>42553.926527777774</v>
      </c>
      <c r="T3838" s="14">
        <v>42553</v>
      </c>
      <c r="U3838" s="12">
        <f t="shared" si="239"/>
        <v>42584.839583333327</v>
      </c>
    </row>
    <row r="3839" spans="1:21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>
        <f t="shared" si="237"/>
        <v>120.11764705882354</v>
      </c>
      <c r="Q3839" t="s">
        <v>8315</v>
      </c>
      <c r="R3839" t="s">
        <v>8316</v>
      </c>
      <c r="S3839" s="12">
        <f t="shared" si="238"/>
        <v>42152.765717592592</v>
      </c>
      <c r="T3839" s="14">
        <v>42152</v>
      </c>
      <c r="U3839" s="12">
        <f t="shared" si="239"/>
        <v>42188.432384259257</v>
      </c>
    </row>
    <row r="3840" spans="1:21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4">
        <v>42116</v>
      </c>
      <c r="U3840" s="12">
        <f t="shared" si="239"/>
        <v>42146.377418981479</v>
      </c>
    </row>
    <row r="3841" spans="1:21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>
        <f t="shared" si="237"/>
        <v>63.28125</v>
      </c>
      <c r="Q3841" t="s">
        <v>8315</v>
      </c>
      <c r="R3841" t="s">
        <v>8316</v>
      </c>
      <c r="S3841" s="12">
        <f t="shared" si="238"/>
        <v>42155.142638888887</v>
      </c>
      <c r="T3841" s="14">
        <v>42155</v>
      </c>
      <c r="U3841" s="12">
        <f t="shared" si="239"/>
        <v>42214.809305555551</v>
      </c>
    </row>
    <row r="3842" spans="1:21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>
        <f t="shared" si="237"/>
        <v>21.666666666666668</v>
      </c>
      <c r="Q3842" t="s">
        <v>8315</v>
      </c>
      <c r="R3842" t="s">
        <v>8316</v>
      </c>
      <c r="S3842" s="12">
        <f t="shared" si="238"/>
        <v>42432.701724537037</v>
      </c>
      <c r="T3842" s="14">
        <v>42432</v>
      </c>
      <c r="U3842" s="12">
        <f t="shared" si="239"/>
        <v>42457.32672453703</v>
      </c>
    </row>
    <row r="3843" spans="1:21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>
        <f t="shared" ref="P3843:P3906" si="241">IF(L3843,E3843/L3843,0)</f>
        <v>25.647058823529413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4">
        <v>41780</v>
      </c>
      <c r="U3843" s="12">
        <f t="shared" ref="U3843:U3906" si="243">(((I3843/60)/60)/24)+DATE(1970,1,1)+(-8/24)</f>
        <v>41840.45239583333</v>
      </c>
    </row>
    <row r="3844" spans="1:21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>
        <f t="shared" si="241"/>
        <v>47.695652173913047</v>
      </c>
      <c r="Q3844" t="s">
        <v>8315</v>
      </c>
      <c r="R3844" t="s">
        <v>8316</v>
      </c>
      <c r="S3844" s="12">
        <f t="shared" si="242"/>
        <v>41740.493657407409</v>
      </c>
      <c r="T3844" s="14">
        <v>41740</v>
      </c>
      <c r="U3844" s="12">
        <f t="shared" si="243"/>
        <v>41770.160324074073</v>
      </c>
    </row>
    <row r="3845" spans="1:21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>
        <f t="shared" si="241"/>
        <v>56.05263157894737</v>
      </c>
      <c r="Q3845" t="s">
        <v>8315</v>
      </c>
      <c r="R3845" t="s">
        <v>8316</v>
      </c>
      <c r="S3845" s="12">
        <f t="shared" si="242"/>
        <v>41766.072500000002</v>
      </c>
      <c r="T3845" s="14">
        <v>41766</v>
      </c>
      <c r="U3845" s="12">
        <f t="shared" si="243"/>
        <v>41790.739166666666</v>
      </c>
    </row>
    <row r="3846" spans="1:21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4">
        <v>41766</v>
      </c>
      <c r="U3846" s="12">
        <f t="shared" si="243"/>
        <v>41792.957638888889</v>
      </c>
    </row>
    <row r="3847" spans="1:21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>
        <f t="shared" si="241"/>
        <v>70.166666666666671</v>
      </c>
      <c r="Q3847" t="s">
        <v>8315</v>
      </c>
      <c r="R3847" t="s">
        <v>8316</v>
      </c>
      <c r="S3847" s="12">
        <f t="shared" si="242"/>
        <v>42248.627013888887</v>
      </c>
      <c r="T3847" s="14">
        <v>42248</v>
      </c>
      <c r="U3847" s="12">
        <f t="shared" si="243"/>
        <v>42278.293680555551</v>
      </c>
    </row>
    <row r="3848" spans="1:21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>
        <f t="shared" si="241"/>
        <v>23.625</v>
      </c>
      <c r="Q3848" t="s">
        <v>8315</v>
      </c>
      <c r="R3848" t="s">
        <v>8316</v>
      </c>
      <c r="S3848" s="12">
        <f t="shared" si="242"/>
        <v>41885.221550925926</v>
      </c>
      <c r="T3848" s="14">
        <v>41885</v>
      </c>
      <c r="U3848" s="12">
        <f t="shared" si="243"/>
        <v>41915.957638888889</v>
      </c>
    </row>
    <row r="3849" spans="1:21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>
        <f t="shared" si="241"/>
        <v>188.55555555555554</v>
      </c>
      <c r="Q3849" t="s">
        <v>8315</v>
      </c>
      <c r="R3849" t="s">
        <v>8316</v>
      </c>
      <c r="S3849" s="12">
        <f t="shared" si="242"/>
        <v>42159.224432870367</v>
      </c>
      <c r="T3849" s="14">
        <v>42159</v>
      </c>
      <c r="U3849" s="12">
        <f t="shared" si="243"/>
        <v>42203.891099537032</v>
      </c>
    </row>
    <row r="3850" spans="1:21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>
        <f t="shared" si="241"/>
        <v>49.511627906976742</v>
      </c>
      <c r="Q3850" t="s">
        <v>8315</v>
      </c>
      <c r="R3850" t="s">
        <v>8316</v>
      </c>
      <c r="S3850" s="12">
        <f t="shared" si="242"/>
        <v>42265.817002314812</v>
      </c>
      <c r="T3850" s="14">
        <v>42265</v>
      </c>
      <c r="U3850" s="12">
        <f t="shared" si="243"/>
        <v>42295.483668981477</v>
      </c>
    </row>
    <row r="3851" spans="1:21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>
        <f t="shared" si="241"/>
        <v>75.464285714285708</v>
      </c>
      <c r="Q3851" t="s">
        <v>8315</v>
      </c>
      <c r="R3851" t="s">
        <v>8316</v>
      </c>
      <c r="S3851" s="12">
        <f t="shared" si="242"/>
        <v>42136.767175925925</v>
      </c>
      <c r="T3851" s="14">
        <v>42136</v>
      </c>
      <c r="U3851" s="12">
        <f t="shared" si="243"/>
        <v>42166.433842592589</v>
      </c>
    </row>
    <row r="3852" spans="1:21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4">
        <v>41975</v>
      </c>
      <c r="U3852" s="12">
        <f t="shared" si="243"/>
        <v>42004.791006944441</v>
      </c>
    </row>
    <row r="3853" spans="1:21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4">
        <v>42172</v>
      </c>
      <c r="U3853" s="12">
        <f t="shared" si="243"/>
        <v>42202.10623842592</v>
      </c>
    </row>
    <row r="3854" spans="1:21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4">
        <v>42065</v>
      </c>
      <c r="U3854" s="12">
        <f t="shared" si="243"/>
        <v>42089.815694444442</v>
      </c>
    </row>
    <row r="3855" spans="1:21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4">
        <v>41848</v>
      </c>
      <c r="U3855" s="12">
        <f t="shared" si="243"/>
        <v>41883.506689814814</v>
      </c>
    </row>
    <row r="3856" spans="1:21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4">
        <v>42103</v>
      </c>
      <c r="U3856" s="12">
        <f t="shared" si="243"/>
        <v>42133.55159722222</v>
      </c>
    </row>
    <row r="3857" spans="1:21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4">
        <v>42059</v>
      </c>
      <c r="U3857" s="12">
        <f t="shared" si="243"/>
        <v>42089.595729166664</v>
      </c>
    </row>
    <row r="3858" spans="1:21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4">
        <v>42041</v>
      </c>
      <c r="U3858" s="12">
        <f t="shared" si="243"/>
        <v>42071.368090277778</v>
      </c>
    </row>
    <row r="3859" spans="1:21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4">
        <v>41829</v>
      </c>
      <c r="U3859" s="12">
        <f t="shared" si="243"/>
        <v>41852.383333333331</v>
      </c>
    </row>
    <row r="3860" spans="1:21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4">
        <v>42128</v>
      </c>
      <c r="U3860" s="12">
        <f t="shared" si="243"/>
        <v>42146.541666666664</v>
      </c>
    </row>
    <row r="3861" spans="1:21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4">
        <v>41789</v>
      </c>
      <c r="U3861" s="12">
        <f t="shared" si="243"/>
        <v>41815.541666666664</v>
      </c>
    </row>
    <row r="3862" spans="1:21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>
        <f t="shared" si="241"/>
        <v>81.538461538461533</v>
      </c>
      <c r="Q3862" t="s">
        <v>8315</v>
      </c>
      <c r="R3862" t="s">
        <v>8316</v>
      </c>
      <c r="S3862" s="12">
        <f t="shared" si="242"/>
        <v>41833.660995370366</v>
      </c>
      <c r="T3862" s="14">
        <v>41833</v>
      </c>
      <c r="U3862" s="12">
        <f t="shared" si="243"/>
        <v>41863.327662037031</v>
      </c>
    </row>
    <row r="3863" spans="1:2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4">
        <v>41914</v>
      </c>
      <c r="U3863" s="12">
        <f t="shared" si="243"/>
        <v>41955.574305555558</v>
      </c>
    </row>
    <row r="3864" spans="1:21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4">
        <v>42611</v>
      </c>
      <c r="U3864" s="12">
        <f t="shared" si="243"/>
        <v>42625.374305555553</v>
      </c>
    </row>
    <row r="3865" spans="1:21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2">
        <f t="shared" si="242"/>
        <v>42253.633159722223</v>
      </c>
      <c r="T3865" s="14">
        <v>42253</v>
      </c>
      <c r="U3865" s="12">
        <f t="shared" si="243"/>
        <v>42313.341493055552</v>
      </c>
    </row>
    <row r="3866" spans="1:21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4">
        <v>42295</v>
      </c>
      <c r="U3866" s="12">
        <f t="shared" si="243"/>
        <v>42325.60016203703</v>
      </c>
    </row>
    <row r="3867" spans="1:21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>
        <f t="shared" si="241"/>
        <v>46.428571428571431</v>
      </c>
      <c r="Q3867" t="s">
        <v>8315</v>
      </c>
      <c r="R3867" t="s">
        <v>8316</v>
      </c>
      <c r="S3867" s="12">
        <f t="shared" si="242"/>
        <v>41841.651597222226</v>
      </c>
      <c r="T3867" s="14">
        <v>41841</v>
      </c>
      <c r="U3867" s="12">
        <f t="shared" si="243"/>
        <v>41880.895833333328</v>
      </c>
    </row>
    <row r="3868" spans="1:21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4">
        <v>42402</v>
      </c>
      <c r="U3868" s="12">
        <f t="shared" si="243"/>
        <v>42451.811805555553</v>
      </c>
    </row>
    <row r="3869" spans="1:21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4">
        <v>42509</v>
      </c>
      <c r="U3869" s="12">
        <f t="shared" si="243"/>
        <v>42539.480775462966</v>
      </c>
    </row>
    <row r="3870" spans="1:2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4">
        <v>41865</v>
      </c>
      <c r="U3870" s="12">
        <f t="shared" si="243"/>
        <v>41890.326446759253</v>
      </c>
    </row>
    <row r="3871" spans="1:21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>
        <f t="shared" si="241"/>
        <v>30.133333333333333</v>
      </c>
      <c r="Q3871" t="s">
        <v>8315</v>
      </c>
      <c r="R3871" t="s">
        <v>8357</v>
      </c>
      <c r="S3871" s="12">
        <f t="shared" si="242"/>
        <v>42047.724444444444</v>
      </c>
      <c r="T3871" s="14">
        <v>42047</v>
      </c>
      <c r="U3871" s="12">
        <f t="shared" si="243"/>
        <v>42076.799305555549</v>
      </c>
    </row>
    <row r="3872" spans="1:21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4">
        <v>41793</v>
      </c>
      <c r="U3872" s="12">
        <f t="shared" si="243"/>
        <v>41822.838865740734</v>
      </c>
    </row>
    <row r="3873" spans="1:21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>
        <f t="shared" si="241"/>
        <v>13.333333333333334</v>
      </c>
      <c r="Q3873" t="s">
        <v>8315</v>
      </c>
      <c r="R3873" t="s">
        <v>8357</v>
      </c>
      <c r="S3873" s="12">
        <f t="shared" si="242"/>
        <v>42763.780671296292</v>
      </c>
      <c r="T3873" s="14">
        <v>42763</v>
      </c>
      <c r="U3873" s="12">
        <f t="shared" si="243"/>
        <v>42823.405671296299</v>
      </c>
    </row>
    <row r="3874" spans="1:21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2">
        <f t="shared" si="242"/>
        <v>42180.145787037036</v>
      </c>
      <c r="T3874" s="14">
        <v>42180</v>
      </c>
      <c r="U3874" s="12">
        <f t="shared" si="243"/>
        <v>42229.8124537037</v>
      </c>
    </row>
    <row r="3875" spans="1:21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2">
        <f t="shared" si="242"/>
        <v>42255.696006944447</v>
      </c>
      <c r="T3875" s="14">
        <v>42255</v>
      </c>
      <c r="U3875" s="12">
        <f t="shared" si="243"/>
        <v>42285.362673611111</v>
      </c>
    </row>
    <row r="3876" spans="1:21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2">
        <f t="shared" si="242"/>
        <v>42007.016458333332</v>
      </c>
      <c r="T3876" s="14">
        <v>42007</v>
      </c>
      <c r="U3876" s="12">
        <f t="shared" si="243"/>
        <v>42027.708333333336</v>
      </c>
    </row>
    <row r="3877" spans="1:21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2">
        <f t="shared" si="242"/>
        <v>42615.346817129626</v>
      </c>
      <c r="T3877" s="14">
        <v>42615</v>
      </c>
      <c r="U3877" s="12">
        <f t="shared" si="243"/>
        <v>42616.083333333336</v>
      </c>
    </row>
    <row r="3878" spans="1:21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>
        <f t="shared" si="241"/>
        <v>44.760869565217391</v>
      </c>
      <c r="Q3878" t="s">
        <v>8315</v>
      </c>
      <c r="R3878" t="s">
        <v>8357</v>
      </c>
      <c r="S3878" s="12">
        <f t="shared" si="242"/>
        <v>42372.624166666668</v>
      </c>
      <c r="T3878" s="14">
        <v>42372</v>
      </c>
      <c r="U3878" s="12">
        <f t="shared" si="243"/>
        <v>42402.290833333333</v>
      </c>
    </row>
    <row r="3879" spans="1:21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>
        <f t="shared" si="241"/>
        <v>88.642857142857139</v>
      </c>
      <c r="Q3879" t="s">
        <v>8315</v>
      </c>
      <c r="R3879" t="s">
        <v>8357</v>
      </c>
      <c r="S3879" s="12">
        <f t="shared" si="242"/>
        <v>42682.67768518519</v>
      </c>
      <c r="T3879" s="14">
        <v>42682</v>
      </c>
      <c r="U3879" s="12">
        <f t="shared" si="243"/>
        <v>42712.344351851854</v>
      </c>
    </row>
    <row r="3880" spans="1:21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4">
        <v>42154</v>
      </c>
      <c r="U3880" s="12">
        <f t="shared" si="243"/>
        <v>42184.832638888889</v>
      </c>
    </row>
    <row r="3881" spans="1:21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2">
        <f t="shared" si="242"/>
        <v>41999.861064814817</v>
      </c>
      <c r="T3881" s="14">
        <v>41999</v>
      </c>
      <c r="U3881" s="12">
        <f t="shared" si="243"/>
        <v>42029.527731481481</v>
      </c>
    </row>
    <row r="3882" spans="1:21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>
        <f t="shared" si="241"/>
        <v>57.647058823529413</v>
      </c>
      <c r="Q3882" t="s">
        <v>8315</v>
      </c>
      <c r="R3882" t="s">
        <v>8357</v>
      </c>
      <c r="S3882" s="12">
        <f t="shared" si="242"/>
        <v>41815.815046296295</v>
      </c>
      <c r="T3882" s="14">
        <v>41815</v>
      </c>
      <c r="U3882" s="12">
        <f t="shared" si="243"/>
        <v>41850.625</v>
      </c>
    </row>
    <row r="3883" spans="1:21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4">
        <v>42756</v>
      </c>
      <c r="U3883" s="12">
        <f t="shared" si="243"/>
        <v>42785.685173611106</v>
      </c>
    </row>
    <row r="3884" spans="1:21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2">
        <f t="shared" si="242"/>
        <v>42373.983449074076</v>
      </c>
      <c r="T3884" s="14">
        <v>42373</v>
      </c>
      <c r="U3884" s="12">
        <f t="shared" si="243"/>
        <v>42400.627083333333</v>
      </c>
    </row>
    <row r="3885" spans="1:21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2">
        <f t="shared" si="242"/>
        <v>41854.602650462963</v>
      </c>
      <c r="T3885" s="14">
        <v>41854</v>
      </c>
      <c r="U3885" s="12">
        <f t="shared" si="243"/>
        <v>41884.269317129627</v>
      </c>
    </row>
    <row r="3886" spans="1:21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2">
        <f t="shared" si="242"/>
        <v>42065.791574074072</v>
      </c>
      <c r="T3886" s="14">
        <v>42065</v>
      </c>
      <c r="U3886" s="12">
        <f t="shared" si="243"/>
        <v>42090.416574074072</v>
      </c>
    </row>
    <row r="3887" spans="1:21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2">
        <f t="shared" si="242"/>
        <v>42469.951284722221</v>
      </c>
      <c r="T3887" s="14">
        <v>42469</v>
      </c>
      <c r="U3887" s="12">
        <f t="shared" si="243"/>
        <v>42499.617951388886</v>
      </c>
    </row>
    <row r="3888" spans="1:2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2">
        <f t="shared" si="242"/>
        <v>41954.228032407409</v>
      </c>
      <c r="T3888" s="14">
        <v>41954</v>
      </c>
      <c r="U3888" s="12">
        <f t="shared" si="243"/>
        <v>41983.894699074073</v>
      </c>
    </row>
    <row r="3889" spans="1:21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4">
        <v>42079</v>
      </c>
      <c r="U3889" s="12">
        <f t="shared" si="243"/>
        <v>42125.583333333336</v>
      </c>
    </row>
    <row r="3890" spans="1:21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>
        <f t="shared" si="241"/>
        <v>38.714285714285715</v>
      </c>
      <c r="Q3890" t="s">
        <v>8315</v>
      </c>
      <c r="R3890" t="s">
        <v>8316</v>
      </c>
      <c r="S3890" s="12">
        <f t="shared" si="242"/>
        <v>42762.545810185184</v>
      </c>
      <c r="T3890" s="14">
        <v>42762</v>
      </c>
      <c r="U3890" s="12">
        <f t="shared" si="243"/>
        <v>42792.212476851848</v>
      </c>
    </row>
    <row r="3891" spans="1:21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>
        <f t="shared" si="241"/>
        <v>13.111111111111111</v>
      </c>
      <c r="Q3891" t="s">
        <v>8315</v>
      </c>
      <c r="R3891" t="s">
        <v>8316</v>
      </c>
      <c r="S3891" s="12">
        <f t="shared" si="242"/>
        <v>41977.004976851851</v>
      </c>
      <c r="T3891" s="14">
        <v>41977</v>
      </c>
      <c r="U3891" s="12">
        <f t="shared" si="243"/>
        <v>42008.643055555549</v>
      </c>
    </row>
    <row r="3892" spans="1:21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4">
        <v>42171</v>
      </c>
      <c r="U3892" s="12">
        <f t="shared" si="243"/>
        <v>42231.42527777778</v>
      </c>
    </row>
    <row r="3893" spans="1:21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>
        <f t="shared" si="241"/>
        <v>37.142857142857146</v>
      </c>
      <c r="Q3893" t="s">
        <v>8315</v>
      </c>
      <c r="R3893" t="s">
        <v>8316</v>
      </c>
      <c r="S3893" s="12">
        <f t="shared" si="242"/>
        <v>42056.1324537037</v>
      </c>
      <c r="T3893" s="14">
        <v>42056</v>
      </c>
      <c r="U3893" s="12">
        <f t="shared" si="243"/>
        <v>42085.874305555553</v>
      </c>
    </row>
    <row r="3894" spans="1:21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2">
        <f t="shared" si="242"/>
        <v>41867.652280092596</v>
      </c>
      <c r="T3894" s="14">
        <v>41867</v>
      </c>
      <c r="U3894" s="12">
        <f t="shared" si="243"/>
        <v>41874.958333333328</v>
      </c>
    </row>
    <row r="3895" spans="1:21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>
        <f t="shared" si="241"/>
        <v>128.27380952380952</v>
      </c>
      <c r="Q3895" t="s">
        <v>8315</v>
      </c>
      <c r="R3895" t="s">
        <v>8316</v>
      </c>
      <c r="S3895" s="12">
        <f t="shared" si="242"/>
        <v>41779.657870370371</v>
      </c>
      <c r="T3895" s="14">
        <v>41779</v>
      </c>
      <c r="U3895" s="12">
        <f t="shared" si="243"/>
        <v>41820.916666666664</v>
      </c>
    </row>
    <row r="3896" spans="1:21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>
        <f t="shared" si="241"/>
        <v>47.272727272727273</v>
      </c>
      <c r="Q3896" t="s">
        <v>8315</v>
      </c>
      <c r="R3896" t="s">
        <v>8316</v>
      </c>
      <c r="S3896" s="12">
        <f t="shared" si="242"/>
        <v>42679.958472222221</v>
      </c>
      <c r="T3896" s="14">
        <v>42679</v>
      </c>
      <c r="U3896" s="12">
        <f t="shared" si="243"/>
        <v>42709.874305555553</v>
      </c>
    </row>
    <row r="3897" spans="1:21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4">
        <v>42032</v>
      </c>
      <c r="U3897" s="12">
        <f t="shared" si="243"/>
        <v>42062.916875000003</v>
      </c>
    </row>
    <row r="3898" spans="1:21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4">
        <v>41793</v>
      </c>
      <c r="U3898" s="12">
        <f t="shared" si="243"/>
        <v>41806.858541666668</v>
      </c>
    </row>
    <row r="3899" spans="1:21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4">
        <v>41982</v>
      </c>
      <c r="U3899" s="12">
        <f t="shared" si="243"/>
        <v>42012.540312499994</v>
      </c>
    </row>
    <row r="3900" spans="1:21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>
        <f t="shared" si="241"/>
        <v>50.875</v>
      </c>
      <c r="Q3900" t="s">
        <v>8315</v>
      </c>
      <c r="R3900" t="s">
        <v>8316</v>
      </c>
      <c r="S3900" s="12">
        <f t="shared" si="242"/>
        <v>42193.482291666667</v>
      </c>
      <c r="T3900" s="14">
        <v>42193</v>
      </c>
      <c r="U3900" s="12">
        <f t="shared" si="243"/>
        <v>42233.333333333336</v>
      </c>
    </row>
    <row r="3901" spans="1:21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4">
        <v>41843</v>
      </c>
      <c r="U3901" s="12">
        <f t="shared" si="243"/>
        <v>41863.441678240735</v>
      </c>
    </row>
    <row r="3902" spans="1:21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4">
        <v>42136</v>
      </c>
      <c r="U3902" s="12">
        <f t="shared" si="243"/>
        <v>42165.759155092594</v>
      </c>
    </row>
    <row r="3903" spans="1:21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4">
        <v>42317</v>
      </c>
      <c r="U3903" s="12">
        <f t="shared" si="243"/>
        <v>42357.493043981485</v>
      </c>
    </row>
    <row r="3904" spans="1:21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>
        <f t="shared" si="241"/>
        <v>47.258064516129032</v>
      </c>
      <c r="Q3904" t="s">
        <v>8315</v>
      </c>
      <c r="R3904" t="s">
        <v>8316</v>
      </c>
      <c r="S3904" s="12">
        <f t="shared" si="242"/>
        <v>42663.468078703707</v>
      </c>
      <c r="T3904" s="14">
        <v>42663</v>
      </c>
      <c r="U3904" s="12">
        <f t="shared" si="243"/>
        <v>42688.176412037035</v>
      </c>
    </row>
    <row r="3905" spans="1:21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2">
        <f t="shared" si="242"/>
        <v>42186.01116898148</v>
      </c>
      <c r="T3905" s="14">
        <v>42186</v>
      </c>
      <c r="U3905" s="12">
        <f t="shared" si="243"/>
        <v>42230.484722222223</v>
      </c>
    </row>
    <row r="3906" spans="1:2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4">
        <v>42095</v>
      </c>
      <c r="U3906" s="12">
        <f t="shared" si="243"/>
        <v>42108.87777777778</v>
      </c>
    </row>
    <row r="3907" spans="1:21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>
        <f t="shared" ref="P3907:P3970" si="245">IF(L3907,E3907/L3907,0)</f>
        <v>24.714285714285715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4">
        <v>42124</v>
      </c>
      <c r="U3907" s="12">
        <f t="shared" ref="U3907:U3970" si="247">(((I3907/60)/60)/24)+DATE(1970,1,1)+(-8/24)</f>
        <v>42166.624999999993</v>
      </c>
    </row>
    <row r="3908" spans="1:21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>
        <f t="shared" si="245"/>
        <v>63.125</v>
      </c>
      <c r="Q3908" t="s">
        <v>8315</v>
      </c>
      <c r="R3908" t="s">
        <v>8316</v>
      </c>
      <c r="S3908" s="12">
        <f t="shared" si="246"/>
        <v>42143.917743055557</v>
      </c>
      <c r="T3908" s="14">
        <v>42143</v>
      </c>
      <c r="U3908" s="12">
        <f t="shared" si="247"/>
        <v>42181.225694444445</v>
      </c>
    </row>
    <row r="3909" spans="1:21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4">
        <v>41906</v>
      </c>
      <c r="U3909" s="12">
        <f t="shared" si="247"/>
        <v>41938.505555555552</v>
      </c>
    </row>
    <row r="3910" spans="1:21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4">
        <v>41834</v>
      </c>
      <c r="U3910" s="12">
        <f t="shared" si="247"/>
        <v>41848.802037037036</v>
      </c>
    </row>
    <row r="3911" spans="1:21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4">
        <v>41863</v>
      </c>
      <c r="U3911" s="12">
        <f t="shared" si="247"/>
        <v>41893.025949074072</v>
      </c>
    </row>
    <row r="3912" spans="1:21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>
        <f t="shared" si="245"/>
        <v>61.666666666666664</v>
      </c>
      <c r="Q3912" t="s">
        <v>8315</v>
      </c>
      <c r="R3912" t="s">
        <v>8316</v>
      </c>
      <c r="S3912" s="12">
        <f t="shared" si="246"/>
        <v>42224.756909722222</v>
      </c>
      <c r="T3912" s="14">
        <v>42224</v>
      </c>
      <c r="U3912" s="12">
        <f t="shared" si="247"/>
        <v>42254.423576388886</v>
      </c>
    </row>
    <row r="3913" spans="1:21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>
        <f t="shared" si="245"/>
        <v>83.138888888888886</v>
      </c>
      <c r="Q3913" t="s">
        <v>8315</v>
      </c>
      <c r="R3913" t="s">
        <v>8316</v>
      </c>
      <c r="S3913" s="12">
        <f t="shared" si="246"/>
        <v>41939.8122337963</v>
      </c>
      <c r="T3913" s="14">
        <v>41939</v>
      </c>
      <c r="U3913" s="12">
        <f t="shared" si="247"/>
        <v>41969.520567129628</v>
      </c>
    </row>
    <row r="3914" spans="1:21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4">
        <v>42059</v>
      </c>
      <c r="U3914" s="12">
        <f t="shared" si="247"/>
        <v>42118.857638888883</v>
      </c>
    </row>
    <row r="3915" spans="1:21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>
        <f t="shared" si="245"/>
        <v>142.85714285714286</v>
      </c>
      <c r="Q3915" t="s">
        <v>8315</v>
      </c>
      <c r="R3915" t="s">
        <v>8316</v>
      </c>
      <c r="S3915" s="12">
        <f t="shared" si="246"/>
        <v>42308.211215277777</v>
      </c>
      <c r="T3915" s="14">
        <v>42308</v>
      </c>
      <c r="U3915" s="12">
        <f t="shared" si="247"/>
        <v>42337.919548611106</v>
      </c>
    </row>
    <row r="3916" spans="1:21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>
        <f t="shared" si="245"/>
        <v>33.666666666666664</v>
      </c>
      <c r="Q3916" t="s">
        <v>8315</v>
      </c>
      <c r="R3916" t="s">
        <v>8316</v>
      </c>
      <c r="S3916" s="12">
        <f t="shared" si="246"/>
        <v>42114.818935185183</v>
      </c>
      <c r="T3916" s="14">
        <v>42114</v>
      </c>
      <c r="U3916" s="12">
        <f t="shared" si="247"/>
        <v>42134.624305555553</v>
      </c>
    </row>
    <row r="3917" spans="1:21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4">
        <v>42492</v>
      </c>
      <c r="U3917" s="12">
        <f t="shared" si="247"/>
        <v>42522.651724537034</v>
      </c>
    </row>
    <row r="3918" spans="1:21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2">
        <f t="shared" si="246"/>
        <v>42494.471666666665</v>
      </c>
      <c r="T3918" s="14">
        <v>42494</v>
      </c>
      <c r="U3918" s="12">
        <f t="shared" si="247"/>
        <v>42524.138333333329</v>
      </c>
    </row>
    <row r="3919" spans="1:21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4">
        <v>41863</v>
      </c>
      <c r="U3919" s="12">
        <f t="shared" si="247"/>
        <v>41893.193993055553</v>
      </c>
    </row>
    <row r="3920" spans="1:21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4">
        <v>41843</v>
      </c>
      <c r="U3920" s="12">
        <f t="shared" si="247"/>
        <v>41855.333333333328</v>
      </c>
    </row>
    <row r="3921" spans="1:21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4">
        <v>42358</v>
      </c>
      <c r="U3921" s="12">
        <f t="shared" si="247"/>
        <v>42386.666666666664</v>
      </c>
    </row>
    <row r="3922" spans="1:21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4">
        <v>42657</v>
      </c>
      <c r="U3922" s="12">
        <f t="shared" si="247"/>
        <v>42687.095601851855</v>
      </c>
    </row>
    <row r="3923" spans="1:21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2">
        <f t="shared" si="246"/>
        <v>41926.542303240742</v>
      </c>
      <c r="T3923" s="14">
        <v>41926</v>
      </c>
      <c r="U3923" s="12">
        <f t="shared" si="247"/>
        <v>41938.416666666664</v>
      </c>
    </row>
    <row r="3924" spans="1:21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>
        <f t="shared" si="245"/>
        <v>10.166666666666666</v>
      </c>
      <c r="Q3924" t="s">
        <v>8315</v>
      </c>
      <c r="R3924" t="s">
        <v>8316</v>
      </c>
      <c r="S3924" s="12">
        <f t="shared" si="246"/>
        <v>42020.768634259264</v>
      </c>
      <c r="T3924" s="14">
        <v>42020</v>
      </c>
      <c r="U3924" s="12">
        <f t="shared" si="247"/>
        <v>42065.624999999993</v>
      </c>
    </row>
    <row r="3925" spans="1:21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>
        <f t="shared" si="245"/>
        <v>81.411764705882348</v>
      </c>
      <c r="Q3925" t="s">
        <v>8315</v>
      </c>
      <c r="R3925" t="s">
        <v>8316</v>
      </c>
      <c r="S3925" s="12">
        <f t="shared" si="246"/>
        <v>42075.979988425926</v>
      </c>
      <c r="T3925" s="14">
        <v>42075</v>
      </c>
      <c r="U3925" s="12">
        <f t="shared" si="247"/>
        <v>42103.646655092591</v>
      </c>
    </row>
    <row r="3926" spans="1:21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4">
        <v>41786</v>
      </c>
      <c r="U3926" s="12">
        <f t="shared" si="247"/>
        <v>41816.626412037032</v>
      </c>
    </row>
    <row r="3927" spans="1:21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4">
        <v>41820</v>
      </c>
      <c r="U3927" s="12">
        <f t="shared" si="247"/>
        <v>41850.537488425922</v>
      </c>
    </row>
    <row r="3928" spans="1:21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4">
        <v>41970</v>
      </c>
      <c r="U3928" s="12">
        <f t="shared" si="247"/>
        <v>41999.751712962963</v>
      </c>
    </row>
    <row r="3929" spans="1:21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4">
        <v>41830</v>
      </c>
      <c r="U3929" s="12">
        <f t="shared" si="247"/>
        <v>41859.934074074074</v>
      </c>
    </row>
    <row r="3930" spans="1:21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4">
        <v>42265</v>
      </c>
      <c r="U3930" s="12">
        <f t="shared" si="247"/>
        <v>42292.874305555553</v>
      </c>
    </row>
    <row r="3931" spans="1:21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>
        <f t="shared" si="245"/>
        <v>32.357142857142854</v>
      </c>
      <c r="Q3931" t="s">
        <v>8315</v>
      </c>
      <c r="R3931" t="s">
        <v>8316</v>
      </c>
      <c r="S3931" s="12">
        <f t="shared" si="246"/>
        <v>42601.827141203699</v>
      </c>
      <c r="T3931" s="14">
        <v>42601</v>
      </c>
      <c r="U3931" s="12">
        <f t="shared" si="247"/>
        <v>42631.493807870364</v>
      </c>
    </row>
    <row r="3932" spans="1:21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2">
        <f t="shared" si="246"/>
        <v>42433.338749999995</v>
      </c>
      <c r="T3932" s="14">
        <v>42433</v>
      </c>
      <c r="U3932" s="12">
        <f t="shared" si="247"/>
        <v>42460.916666666664</v>
      </c>
    </row>
    <row r="3933" spans="1:21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2">
        <f t="shared" si="246"/>
        <v>42228.151701388888</v>
      </c>
      <c r="T3933" s="14">
        <v>42228</v>
      </c>
      <c r="U3933" s="12">
        <f t="shared" si="247"/>
        <v>42252.818368055552</v>
      </c>
    </row>
    <row r="3934" spans="1:21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4">
        <v>42415</v>
      </c>
      <c r="U3934" s="12">
        <f t="shared" si="247"/>
        <v>42444.793564814812</v>
      </c>
    </row>
    <row r="3935" spans="1:21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>
        <f t="shared" si="245"/>
        <v>91.833333333333329</v>
      </c>
      <c r="Q3935" t="s">
        <v>8315</v>
      </c>
      <c r="R3935" t="s">
        <v>8316</v>
      </c>
      <c r="S3935" s="12">
        <f t="shared" si="246"/>
        <v>42538.968310185184</v>
      </c>
      <c r="T3935" s="14">
        <v>42538</v>
      </c>
      <c r="U3935" s="12">
        <f t="shared" si="247"/>
        <v>42567.696527777771</v>
      </c>
    </row>
    <row r="3936" spans="1:21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>
        <f t="shared" si="245"/>
        <v>45.833333333333336</v>
      </c>
      <c r="Q3936" t="s">
        <v>8315</v>
      </c>
      <c r="R3936" t="s">
        <v>8316</v>
      </c>
      <c r="S3936" s="12">
        <f t="shared" si="246"/>
        <v>42233.671747685185</v>
      </c>
      <c r="T3936" s="14">
        <v>42233</v>
      </c>
      <c r="U3936" s="12">
        <f t="shared" si="247"/>
        <v>42278.208333333336</v>
      </c>
    </row>
    <row r="3937" spans="1:21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>
        <f t="shared" si="245"/>
        <v>57.173913043478258</v>
      </c>
      <c r="Q3937" t="s">
        <v>8315</v>
      </c>
      <c r="R3937" t="s">
        <v>8316</v>
      </c>
      <c r="S3937" s="12">
        <f t="shared" si="246"/>
        <v>42221.656782407401</v>
      </c>
      <c r="T3937" s="14">
        <v>42221</v>
      </c>
      <c r="U3937" s="12">
        <f t="shared" si="247"/>
        <v>42281.323449074065</v>
      </c>
    </row>
    <row r="3938" spans="1:21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2">
        <f t="shared" si="246"/>
        <v>42675.262962962966</v>
      </c>
      <c r="T3938" s="14">
        <v>42675</v>
      </c>
      <c r="U3938" s="12">
        <f t="shared" si="247"/>
        <v>42704.971296296295</v>
      </c>
    </row>
    <row r="3939" spans="1:21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4">
        <v>42534</v>
      </c>
      <c r="U3939" s="12">
        <f t="shared" si="247"/>
        <v>42562.298148148147</v>
      </c>
    </row>
    <row r="3940" spans="1:21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4">
        <v>42151</v>
      </c>
      <c r="U3940" s="12">
        <f t="shared" si="247"/>
        <v>42182.572384259263</v>
      </c>
    </row>
    <row r="3941" spans="1:21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4">
        <v>41915</v>
      </c>
      <c r="U3941" s="12">
        <f t="shared" si="247"/>
        <v>41918.854166666664</v>
      </c>
    </row>
    <row r="3942" spans="1:21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4">
        <v>41961</v>
      </c>
      <c r="U3942" s="12">
        <f t="shared" si="247"/>
        <v>42006.159155092588</v>
      </c>
    </row>
    <row r="3943" spans="1:21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4">
        <v>41940</v>
      </c>
      <c r="U3943" s="12">
        <f t="shared" si="247"/>
        <v>41967.708333333336</v>
      </c>
    </row>
    <row r="3944" spans="1:21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2">
        <f t="shared" si="246"/>
        <v>42111.904097222221</v>
      </c>
      <c r="T3944" s="14">
        <v>42111</v>
      </c>
      <c r="U3944" s="12">
        <f t="shared" si="247"/>
        <v>42171.570763888885</v>
      </c>
    </row>
    <row r="3945" spans="1:21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>
        <f t="shared" si="245"/>
        <v>137.07692307692307</v>
      </c>
      <c r="Q3945" t="s">
        <v>8315</v>
      </c>
      <c r="R3945" t="s">
        <v>8316</v>
      </c>
      <c r="S3945" s="12">
        <f t="shared" si="246"/>
        <v>42279.778564814813</v>
      </c>
      <c r="T3945" s="14">
        <v>42279</v>
      </c>
      <c r="U3945" s="12">
        <f t="shared" si="247"/>
        <v>42310.368055555555</v>
      </c>
    </row>
    <row r="3946" spans="1:21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2">
        <f t="shared" si="246"/>
        <v>42213.662905092591</v>
      </c>
      <c r="T3946" s="14">
        <v>42213</v>
      </c>
      <c r="U3946" s="12">
        <f t="shared" si="247"/>
        <v>42243.329571759255</v>
      </c>
    </row>
    <row r="3947" spans="1:21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4">
        <v>42109</v>
      </c>
      <c r="U3947" s="12">
        <f t="shared" si="247"/>
        <v>42139.468379629623</v>
      </c>
    </row>
    <row r="3948" spans="1:21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4">
        <v>42031</v>
      </c>
      <c r="U3948" s="12">
        <f t="shared" si="247"/>
        <v>42062.999999999993</v>
      </c>
    </row>
    <row r="3949" spans="1:21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4">
        <v>42615</v>
      </c>
      <c r="U3949" s="12">
        <f t="shared" si="247"/>
        <v>42644.809537037036</v>
      </c>
    </row>
    <row r="3950" spans="1:21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2">
        <f t="shared" si="246"/>
        <v>41829.325497685182</v>
      </c>
      <c r="T3950" s="14">
        <v>41829</v>
      </c>
      <c r="U3950" s="12">
        <f t="shared" si="247"/>
        <v>41888.992164351846</v>
      </c>
    </row>
    <row r="3951" spans="1:21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>
        <f t="shared" si="245"/>
        <v>49.28125</v>
      </c>
      <c r="Q3951" t="s">
        <v>8315</v>
      </c>
      <c r="R3951" t="s">
        <v>8316</v>
      </c>
      <c r="S3951" s="12">
        <f t="shared" si="246"/>
        <v>42016.120613425926</v>
      </c>
      <c r="T3951" s="14">
        <v>42016</v>
      </c>
      <c r="U3951" s="12">
        <f t="shared" si="247"/>
        <v>42045.787280092591</v>
      </c>
    </row>
    <row r="3952" spans="1:21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4">
        <v>42439</v>
      </c>
      <c r="U3952" s="12">
        <f t="shared" si="247"/>
        <v>42468.440972222219</v>
      </c>
    </row>
    <row r="3953" spans="1:21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4">
        <v>42433</v>
      </c>
      <c r="U3953" s="12">
        <f t="shared" si="247"/>
        <v>42493.45071759259</v>
      </c>
    </row>
    <row r="3954" spans="1:21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4">
        <v>42243</v>
      </c>
      <c r="U3954" s="12">
        <f t="shared" si="247"/>
        <v>42303.457060185181</v>
      </c>
    </row>
    <row r="3955" spans="1:21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2">
        <f t="shared" si="246"/>
        <v>42550.048449074078</v>
      </c>
      <c r="T3955" s="14">
        <v>42550</v>
      </c>
      <c r="U3955" s="12">
        <f t="shared" si="247"/>
        <v>42580.645138888889</v>
      </c>
    </row>
    <row r="3956" spans="1:21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2">
        <f t="shared" si="246"/>
        <v>41774.651203703703</v>
      </c>
      <c r="T3956" s="14">
        <v>41774</v>
      </c>
      <c r="U3956" s="12">
        <f t="shared" si="247"/>
        <v>41834.317870370367</v>
      </c>
    </row>
    <row r="3957" spans="1:21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>
        <f t="shared" si="245"/>
        <v>53.125</v>
      </c>
      <c r="Q3957" t="s">
        <v>8315</v>
      </c>
      <c r="R3957" t="s">
        <v>8316</v>
      </c>
      <c r="S3957" s="12">
        <f t="shared" si="246"/>
        <v>42306.848854166667</v>
      </c>
      <c r="T3957" s="14">
        <v>42306</v>
      </c>
      <c r="U3957" s="12">
        <f t="shared" si="247"/>
        <v>42336.557187499995</v>
      </c>
    </row>
    <row r="3958" spans="1:21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2">
        <f t="shared" si="246"/>
        <v>42457.932025462964</v>
      </c>
      <c r="T3958" s="14">
        <v>42457</v>
      </c>
      <c r="U3958" s="12">
        <f t="shared" si="247"/>
        <v>42484.680555555555</v>
      </c>
    </row>
    <row r="3959" spans="1:21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4">
        <v>42513</v>
      </c>
      <c r="U3959" s="12">
        <f t="shared" si="247"/>
        <v>42559.642986111103</v>
      </c>
    </row>
    <row r="3960" spans="1:21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>
        <f t="shared" si="245"/>
        <v>40.0625</v>
      </c>
      <c r="Q3960" t="s">
        <v>8315</v>
      </c>
      <c r="R3960" t="s">
        <v>8316</v>
      </c>
      <c r="S3960" s="12">
        <f t="shared" si="246"/>
        <v>41816.950370370374</v>
      </c>
      <c r="T3960" s="14">
        <v>41816</v>
      </c>
      <c r="U3960" s="12">
        <f t="shared" si="247"/>
        <v>41853.25</v>
      </c>
    </row>
    <row r="3961" spans="1:21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>
        <f t="shared" si="245"/>
        <v>24.333333333333332</v>
      </c>
      <c r="Q3961" t="s">
        <v>8315</v>
      </c>
      <c r="R3961" t="s">
        <v>8316</v>
      </c>
      <c r="S3961" s="12">
        <f t="shared" si="246"/>
        <v>41880.788842592592</v>
      </c>
      <c r="T3961" s="14">
        <v>41880</v>
      </c>
      <c r="U3961" s="12">
        <f t="shared" si="247"/>
        <v>41910.455509259256</v>
      </c>
    </row>
    <row r="3962" spans="1:21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4">
        <v>42342</v>
      </c>
      <c r="U3962" s="12">
        <f t="shared" si="247"/>
        <v>42372.51222222222</v>
      </c>
    </row>
    <row r="3963" spans="1:21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4">
        <v>41745</v>
      </c>
      <c r="U3963" s="12">
        <f t="shared" si="247"/>
        <v>41767.557986111111</v>
      </c>
    </row>
    <row r="3964" spans="1:21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4">
        <v>42311</v>
      </c>
      <c r="U3964" s="12">
        <f t="shared" si="247"/>
        <v>42336.288124999999</v>
      </c>
    </row>
    <row r="3965" spans="1:21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2">
        <f t="shared" si="246"/>
        <v>42296.154131944444</v>
      </c>
      <c r="T3965" s="14">
        <v>42296</v>
      </c>
      <c r="U3965" s="12">
        <f t="shared" si="247"/>
        <v>42325.862465277773</v>
      </c>
    </row>
    <row r="3966" spans="1:21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4">
        <v>42053</v>
      </c>
      <c r="U3966" s="12">
        <f t="shared" si="247"/>
        <v>42113.34706018518</v>
      </c>
    </row>
    <row r="3967" spans="1:21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4">
        <v>42414</v>
      </c>
      <c r="U3967" s="12">
        <f t="shared" si="247"/>
        <v>42473.860879629625</v>
      </c>
    </row>
    <row r="3968" spans="1:21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4">
        <v>41801</v>
      </c>
      <c r="U3968" s="12">
        <f t="shared" si="247"/>
        <v>41843.790972222218</v>
      </c>
    </row>
    <row r="3969" spans="1:21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4">
        <v>42770</v>
      </c>
      <c r="U3969" s="12">
        <f t="shared" si="247"/>
        <v>42799.957256944443</v>
      </c>
    </row>
    <row r="3970" spans="1:21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>
        <f t="shared" si="245"/>
        <v>47.909090909090907</v>
      </c>
      <c r="Q3970" t="s">
        <v>8315</v>
      </c>
      <c r="R3970" t="s">
        <v>8316</v>
      </c>
      <c r="S3970" s="12">
        <f t="shared" si="246"/>
        <v>42452.815659722226</v>
      </c>
      <c r="T3970" s="14">
        <v>42452</v>
      </c>
      <c r="U3970" s="12">
        <f t="shared" si="247"/>
        <v>42512.48232638889</v>
      </c>
    </row>
    <row r="3971" spans="1:21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>
        <f t="shared" ref="P3971:P4034" si="249">IF(L3971,E3971/L3971,0)</f>
        <v>35.166666666666664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4">
        <v>42601</v>
      </c>
      <c r="U3971" s="12">
        <f t="shared" ref="U3971:U4034" si="251">(((I3971/60)/60)/24)+DATE(1970,1,1)+(-8/24)</f>
        <v>42610.829861111109</v>
      </c>
    </row>
    <row r="3972" spans="1:21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4">
        <v>42447</v>
      </c>
      <c r="U3972" s="12">
        <f t="shared" si="251"/>
        <v>42477.530219907399</v>
      </c>
    </row>
    <row r="3973" spans="1:21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>
        <f t="shared" si="249"/>
        <v>22.666666666666668</v>
      </c>
      <c r="Q3973" t="s">
        <v>8315</v>
      </c>
      <c r="R3973" t="s">
        <v>8316</v>
      </c>
      <c r="S3973" s="12">
        <f t="shared" si="250"/>
        <v>41811.536180555559</v>
      </c>
      <c r="T3973" s="14">
        <v>41811</v>
      </c>
      <c r="U3973" s="12">
        <f t="shared" si="251"/>
        <v>41841.202847222223</v>
      </c>
    </row>
    <row r="3974" spans="1:21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>
        <f t="shared" si="249"/>
        <v>26.375</v>
      </c>
      <c r="Q3974" t="s">
        <v>8315</v>
      </c>
      <c r="R3974" t="s">
        <v>8316</v>
      </c>
      <c r="S3974" s="12">
        <f t="shared" si="250"/>
        <v>41981.067523148144</v>
      </c>
      <c r="T3974" s="14">
        <v>41981</v>
      </c>
      <c r="U3974" s="12">
        <f t="shared" si="251"/>
        <v>42040.734189814808</v>
      </c>
    </row>
    <row r="3975" spans="1:21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>
        <f t="shared" si="249"/>
        <v>105.54054054054055</v>
      </c>
      <c r="Q3975" t="s">
        <v>8315</v>
      </c>
      <c r="R3975" t="s">
        <v>8316</v>
      </c>
      <c r="S3975" s="12">
        <f t="shared" si="250"/>
        <v>42469.68414351852</v>
      </c>
      <c r="T3975" s="14">
        <v>42469</v>
      </c>
      <c r="U3975" s="12">
        <f t="shared" si="251"/>
        <v>42498.833333333336</v>
      </c>
    </row>
    <row r="3976" spans="1:21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>
        <f t="shared" si="249"/>
        <v>29.09090909090909</v>
      </c>
      <c r="Q3976" t="s">
        <v>8315</v>
      </c>
      <c r="R3976" t="s">
        <v>8316</v>
      </c>
      <c r="S3976" s="12">
        <f t="shared" si="250"/>
        <v>42493.546851851846</v>
      </c>
      <c r="T3976" s="14">
        <v>42493</v>
      </c>
      <c r="U3976" s="12">
        <f t="shared" si="251"/>
        <v>42523.213518518511</v>
      </c>
    </row>
    <row r="3977" spans="1:21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2">
        <f t="shared" si="250"/>
        <v>42534.866875</v>
      </c>
      <c r="T3977" s="14">
        <v>42534</v>
      </c>
      <c r="U3977" s="12">
        <f t="shared" si="251"/>
        <v>42564.533541666664</v>
      </c>
    </row>
    <row r="3978" spans="1:21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4">
        <v>41830</v>
      </c>
      <c r="U3978" s="12">
        <f t="shared" si="251"/>
        <v>41851.958333333328</v>
      </c>
    </row>
    <row r="3979" spans="1:21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4">
        <v>42543</v>
      </c>
      <c r="U3979" s="12">
        <f t="shared" si="251"/>
        <v>42573.455231481479</v>
      </c>
    </row>
    <row r="3980" spans="1:21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4">
        <v>41975</v>
      </c>
      <c r="U3980" s="12">
        <f t="shared" si="251"/>
        <v>42035.309641203705</v>
      </c>
    </row>
    <row r="3981" spans="1:21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>
        <f t="shared" si="249"/>
        <v>18.333333333333332</v>
      </c>
      <c r="Q3981" t="s">
        <v>8315</v>
      </c>
      <c r="R3981" t="s">
        <v>8316</v>
      </c>
      <c r="S3981" s="12">
        <f t="shared" si="250"/>
        <v>42069.903437500005</v>
      </c>
      <c r="T3981" s="14">
        <v>42069</v>
      </c>
      <c r="U3981" s="12">
        <f t="shared" si="251"/>
        <v>42092.499999999993</v>
      </c>
    </row>
    <row r="3982" spans="1:21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>
        <f t="shared" si="249"/>
        <v>64.285714285714292</v>
      </c>
      <c r="Q3982" t="s">
        <v>8315</v>
      </c>
      <c r="R3982" t="s">
        <v>8316</v>
      </c>
      <c r="S3982" s="12">
        <f t="shared" si="250"/>
        <v>41795.598923611113</v>
      </c>
      <c r="T3982" s="14">
        <v>41795</v>
      </c>
      <c r="U3982" s="12">
        <f t="shared" si="251"/>
        <v>41825.265590277777</v>
      </c>
    </row>
    <row r="3983" spans="1:21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4">
        <v>42508</v>
      </c>
      <c r="U3983" s="12">
        <f t="shared" si="251"/>
        <v>42567.846631944441</v>
      </c>
    </row>
    <row r="3984" spans="1:21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4">
        <v>42132</v>
      </c>
      <c r="U3984" s="12">
        <f t="shared" si="251"/>
        <v>42192.476620370369</v>
      </c>
    </row>
    <row r="3985" spans="1:21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>
        <f t="shared" si="249"/>
        <v>84.282608695652172</v>
      </c>
      <c r="Q3985" t="s">
        <v>8315</v>
      </c>
      <c r="R3985" t="s">
        <v>8316</v>
      </c>
      <c r="S3985" s="12">
        <f t="shared" si="250"/>
        <v>41747.86986111111</v>
      </c>
      <c r="T3985" s="14">
        <v>41747</v>
      </c>
      <c r="U3985" s="12">
        <f t="shared" si="251"/>
        <v>41778.957638888889</v>
      </c>
    </row>
    <row r="3986" spans="1:21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4">
        <v>41920</v>
      </c>
      <c r="U3986" s="12">
        <f t="shared" si="251"/>
        <v>41950.666666666664</v>
      </c>
    </row>
    <row r="3987" spans="1:21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>
        <f t="shared" si="249"/>
        <v>33.736842105263158</v>
      </c>
      <c r="Q3987" t="s">
        <v>8315</v>
      </c>
      <c r="R3987" t="s">
        <v>8316</v>
      </c>
      <c r="S3987" s="12">
        <f t="shared" si="250"/>
        <v>42399.707407407404</v>
      </c>
      <c r="T3987" s="14">
        <v>42399</v>
      </c>
      <c r="U3987" s="12">
        <f t="shared" si="251"/>
        <v>42420.545138888883</v>
      </c>
    </row>
    <row r="3988" spans="1:21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>
        <f t="shared" si="249"/>
        <v>37.53846153846154</v>
      </c>
      <c r="Q3988" t="s">
        <v>8315</v>
      </c>
      <c r="R3988" t="s">
        <v>8316</v>
      </c>
      <c r="S3988" s="12">
        <f t="shared" si="250"/>
        <v>42467.548541666663</v>
      </c>
      <c r="T3988" s="14">
        <v>42467</v>
      </c>
      <c r="U3988" s="12">
        <f t="shared" si="251"/>
        <v>42496.211111111108</v>
      </c>
    </row>
    <row r="3989" spans="1:21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>
        <f t="shared" si="249"/>
        <v>11.615384615384615</v>
      </c>
      <c r="Q3989" t="s">
        <v>8315</v>
      </c>
      <c r="R3989" t="s">
        <v>8316</v>
      </c>
      <c r="S3989" s="12">
        <f t="shared" si="250"/>
        <v>41765.92465277778</v>
      </c>
      <c r="T3989" s="14">
        <v>41765</v>
      </c>
      <c r="U3989" s="12">
        <f t="shared" si="251"/>
        <v>41775.591319444444</v>
      </c>
    </row>
    <row r="3990" spans="1:21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4">
        <v>42230</v>
      </c>
      <c r="U3990" s="12">
        <f t="shared" si="251"/>
        <v>42244.747835648144</v>
      </c>
    </row>
    <row r="3991" spans="1:21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2">
        <f t="shared" si="250"/>
        <v>42286.749780092592</v>
      </c>
      <c r="T3991" s="14">
        <v>42286</v>
      </c>
      <c r="U3991" s="12">
        <f t="shared" si="251"/>
        <v>42316.458113425928</v>
      </c>
    </row>
    <row r="3992" spans="1:21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4">
        <v>42401</v>
      </c>
      <c r="U3992" s="12">
        <f t="shared" si="251"/>
        <v>42431.339039351849</v>
      </c>
    </row>
    <row r="3993" spans="1:21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4">
        <v>42125</v>
      </c>
      <c r="U3993" s="12">
        <f t="shared" si="251"/>
        <v>42155.311134259253</v>
      </c>
    </row>
    <row r="3994" spans="1:21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>
        <f t="shared" si="249"/>
        <v>60.111111111111114</v>
      </c>
      <c r="Q3994" t="s">
        <v>8315</v>
      </c>
      <c r="R3994" t="s">
        <v>8316</v>
      </c>
      <c r="S3994" s="12">
        <f t="shared" si="250"/>
        <v>42289.94049768518</v>
      </c>
      <c r="T3994" s="14">
        <v>42289</v>
      </c>
      <c r="U3994" s="12">
        <f t="shared" si="251"/>
        <v>42349.648831018516</v>
      </c>
    </row>
    <row r="3995" spans="1:21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4">
        <v>42107</v>
      </c>
      <c r="U3995" s="12">
        <f t="shared" si="251"/>
        <v>42137.531388888885</v>
      </c>
    </row>
    <row r="3996" spans="1:21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4">
        <v>41809</v>
      </c>
      <c r="U3996" s="12">
        <f t="shared" si="251"/>
        <v>41839.056597222218</v>
      </c>
    </row>
    <row r="3997" spans="1:21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4">
        <v>42019</v>
      </c>
      <c r="U3997" s="12">
        <f t="shared" si="251"/>
        <v>42049.143749999996</v>
      </c>
    </row>
    <row r="3998" spans="1:21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>
        <f t="shared" si="249"/>
        <v>29.235294117647058</v>
      </c>
      <c r="Q3998" t="s">
        <v>8315</v>
      </c>
      <c r="R3998" t="s">
        <v>8316</v>
      </c>
      <c r="S3998" s="12">
        <f t="shared" si="250"/>
        <v>41950.26694444444</v>
      </c>
      <c r="T3998" s="14">
        <v>41950</v>
      </c>
      <c r="U3998" s="12">
        <f t="shared" si="251"/>
        <v>41963.336111111108</v>
      </c>
    </row>
    <row r="3999" spans="1:21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2">
        <f t="shared" si="250"/>
        <v>42069.391446759255</v>
      </c>
      <c r="T3999" s="14">
        <v>42069</v>
      </c>
      <c r="U3999" s="12">
        <f t="shared" si="251"/>
        <v>42099.016446759262</v>
      </c>
    </row>
    <row r="4000" spans="1:21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>
        <f t="shared" si="249"/>
        <v>59.583333333333336</v>
      </c>
      <c r="Q4000" t="s">
        <v>8315</v>
      </c>
      <c r="R4000" t="s">
        <v>8316</v>
      </c>
      <c r="S4000" s="12">
        <f t="shared" si="250"/>
        <v>42061.963263888887</v>
      </c>
      <c r="T4000" s="14">
        <v>42061</v>
      </c>
      <c r="U4000" s="12">
        <f t="shared" si="251"/>
        <v>42091.588263888887</v>
      </c>
    </row>
    <row r="4001" spans="1:21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>
        <f t="shared" si="249"/>
        <v>82.571428571428569</v>
      </c>
      <c r="Q4001" t="s">
        <v>8315</v>
      </c>
      <c r="R4001" t="s">
        <v>8316</v>
      </c>
      <c r="S4001" s="12">
        <f t="shared" si="250"/>
        <v>41842.828680555554</v>
      </c>
      <c r="T4001" s="14">
        <v>41842</v>
      </c>
      <c r="U4001" s="12">
        <f t="shared" si="251"/>
        <v>41882.494317129625</v>
      </c>
    </row>
    <row r="4002" spans="1:2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4">
        <v>42437</v>
      </c>
      <c r="U4002" s="12">
        <f t="shared" si="251"/>
        <v>42497.27034722222</v>
      </c>
    </row>
    <row r="4003" spans="1:21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>
        <f t="shared" si="249"/>
        <v>32.357142857142854</v>
      </c>
      <c r="Q4003" t="s">
        <v>8315</v>
      </c>
      <c r="R4003" t="s">
        <v>8316</v>
      </c>
      <c r="S4003" s="12">
        <f t="shared" si="250"/>
        <v>42775.964212962965</v>
      </c>
      <c r="T4003" s="14">
        <v>42775</v>
      </c>
      <c r="U4003" s="12">
        <f t="shared" si="251"/>
        <v>42795.458333333336</v>
      </c>
    </row>
    <row r="4004" spans="1:21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4">
        <v>41879</v>
      </c>
      <c r="U4004" s="12">
        <f t="shared" si="251"/>
        <v>41908.710196759253</v>
      </c>
    </row>
    <row r="4005" spans="1:21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4">
        <v>42020</v>
      </c>
      <c r="U4005" s="12">
        <f t="shared" si="251"/>
        <v>42050.254016203697</v>
      </c>
    </row>
    <row r="4006" spans="1:2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4">
        <v>41890</v>
      </c>
      <c r="U4006" s="12">
        <f t="shared" si="251"/>
        <v>41919.829363425924</v>
      </c>
    </row>
    <row r="4007" spans="1:21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4">
        <v>41872</v>
      </c>
      <c r="U4007" s="12">
        <f t="shared" si="251"/>
        <v>41932.474363425921</v>
      </c>
    </row>
    <row r="4008" spans="1:21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4">
        <v>42391</v>
      </c>
      <c r="U4008" s="12">
        <f t="shared" si="251"/>
        <v>42416.439664351848</v>
      </c>
    </row>
    <row r="4009" spans="1:21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4">
        <v>41848</v>
      </c>
      <c r="U4009" s="12">
        <f t="shared" si="251"/>
        <v>41877.352777777778</v>
      </c>
    </row>
    <row r="4010" spans="1:21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4">
        <v>42177</v>
      </c>
      <c r="U4010" s="12">
        <f t="shared" si="251"/>
        <v>42207.630868055552</v>
      </c>
    </row>
    <row r="4011" spans="1:21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4">
        <v>41851</v>
      </c>
      <c r="U4011" s="12">
        <f t="shared" si="251"/>
        <v>41891.367592592593</v>
      </c>
    </row>
    <row r="4012" spans="1:21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>
        <f t="shared" si="249"/>
        <v>45.842105263157897</v>
      </c>
      <c r="Q4012" t="s">
        <v>8315</v>
      </c>
      <c r="R4012" t="s">
        <v>8316</v>
      </c>
      <c r="S4012" s="12">
        <f t="shared" si="250"/>
        <v>41921.770439814813</v>
      </c>
      <c r="T4012" s="14">
        <v>41921</v>
      </c>
      <c r="U4012" s="12">
        <f t="shared" si="251"/>
        <v>41938.437106481477</v>
      </c>
    </row>
    <row r="4013" spans="1:21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4">
        <v>42002</v>
      </c>
      <c r="U4013" s="12">
        <f t="shared" si="251"/>
        <v>42032.211550925924</v>
      </c>
    </row>
    <row r="4014" spans="1:21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2">
        <f t="shared" si="250"/>
        <v>42096.544548611113</v>
      </c>
      <c r="T4014" s="14">
        <v>42096</v>
      </c>
      <c r="U4014" s="12">
        <f t="shared" si="251"/>
        <v>42126.211215277777</v>
      </c>
    </row>
    <row r="4015" spans="1:21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4">
        <v>42021</v>
      </c>
      <c r="U4015" s="12">
        <f t="shared" si="251"/>
        <v>42050.967858796292</v>
      </c>
    </row>
    <row r="4016" spans="1:21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2">
        <f t="shared" si="250"/>
        <v>42419.246168981481</v>
      </c>
      <c r="T4016" s="14">
        <v>42419</v>
      </c>
      <c r="U4016" s="12">
        <f t="shared" si="251"/>
        <v>42433.912835648145</v>
      </c>
    </row>
    <row r="4017" spans="1:21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4">
        <v>42174</v>
      </c>
      <c r="U4017" s="12">
        <f t="shared" si="251"/>
        <v>42204.447488425918</v>
      </c>
    </row>
    <row r="4018" spans="1:21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4">
        <v>41869</v>
      </c>
      <c r="U4018" s="12">
        <f t="shared" si="251"/>
        <v>41899.539351851847</v>
      </c>
    </row>
    <row r="4019" spans="1:21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4">
        <v>41856</v>
      </c>
      <c r="U4019" s="12">
        <f t="shared" si="251"/>
        <v>41886.338819444441</v>
      </c>
    </row>
    <row r="4020" spans="1:21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4">
        <v>42620</v>
      </c>
      <c r="U4020" s="12">
        <f t="shared" si="251"/>
        <v>42650.577638888884</v>
      </c>
    </row>
    <row r="4021" spans="1:21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4">
        <v>42417</v>
      </c>
      <c r="U4021" s="12">
        <f t="shared" si="251"/>
        <v>42475.352777777771</v>
      </c>
    </row>
    <row r="4022" spans="1:21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>
        <f t="shared" si="249"/>
        <v>33.333333333333336</v>
      </c>
      <c r="Q4022" t="s">
        <v>8315</v>
      </c>
      <c r="R4022" t="s">
        <v>8316</v>
      </c>
      <c r="S4022" s="12">
        <f t="shared" si="250"/>
        <v>42057.190960648149</v>
      </c>
      <c r="T4022" s="14">
        <v>42057</v>
      </c>
      <c r="U4022" s="12">
        <f t="shared" si="251"/>
        <v>42086.815960648142</v>
      </c>
    </row>
    <row r="4023" spans="1:21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4">
        <v>41878</v>
      </c>
      <c r="U4023" s="12">
        <f t="shared" si="251"/>
        <v>41938.578217592592</v>
      </c>
    </row>
    <row r="4024" spans="1:21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>
        <f t="shared" si="249"/>
        <v>63.558375634517766</v>
      </c>
      <c r="Q4024" t="s">
        <v>8315</v>
      </c>
      <c r="R4024" t="s">
        <v>8316</v>
      </c>
      <c r="S4024" s="12">
        <f t="shared" si="250"/>
        <v>41990.584108796291</v>
      </c>
      <c r="T4024" s="14">
        <v>41990</v>
      </c>
      <c r="U4024" s="12">
        <f t="shared" si="251"/>
        <v>42035.787499999999</v>
      </c>
    </row>
    <row r="4025" spans="1:21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2">
        <f t="shared" si="250"/>
        <v>42408.999571759254</v>
      </c>
      <c r="T4025" s="14">
        <v>42408</v>
      </c>
      <c r="U4025" s="12">
        <f t="shared" si="251"/>
        <v>42453.624571759261</v>
      </c>
    </row>
    <row r="4026" spans="1:21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4">
        <v>42217</v>
      </c>
      <c r="U4026" s="12">
        <f t="shared" si="251"/>
        <v>42247.336770833332</v>
      </c>
    </row>
    <row r="4027" spans="1:21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4">
        <v>42151</v>
      </c>
      <c r="U4027" s="12">
        <f t="shared" si="251"/>
        <v>42210.904351851852</v>
      </c>
    </row>
    <row r="4028" spans="1:21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2">
        <f t="shared" si="250"/>
        <v>42282.655543981484</v>
      </c>
      <c r="T4028" s="14">
        <v>42282</v>
      </c>
      <c r="U4028" s="12">
        <f t="shared" si="251"/>
        <v>42342.363877314812</v>
      </c>
    </row>
    <row r="4029" spans="1:21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>
        <f t="shared" si="249"/>
        <v>30.714285714285715</v>
      </c>
      <c r="Q4029" t="s">
        <v>8315</v>
      </c>
      <c r="R4029" t="s">
        <v>8316</v>
      </c>
      <c r="S4029" s="12">
        <f t="shared" si="250"/>
        <v>42768.97084490741</v>
      </c>
      <c r="T4029" s="14">
        <v>42768</v>
      </c>
      <c r="U4029" s="12">
        <f t="shared" si="251"/>
        <v>42788.708333333336</v>
      </c>
    </row>
    <row r="4030" spans="1:21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4">
        <v>41765</v>
      </c>
      <c r="U4030" s="12">
        <f t="shared" si="251"/>
        <v>41795.605324074073</v>
      </c>
    </row>
    <row r="4031" spans="1:21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2">
        <f t="shared" si="250"/>
        <v>42322.025115740747</v>
      </c>
      <c r="T4031" s="14">
        <v>42322</v>
      </c>
      <c r="U4031" s="12">
        <f t="shared" si="251"/>
        <v>42351.691782407412</v>
      </c>
    </row>
    <row r="4032" spans="1:21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>
        <f t="shared" si="249"/>
        <v>66.666666666666671</v>
      </c>
      <c r="Q4032" t="s">
        <v>8315</v>
      </c>
      <c r="R4032" t="s">
        <v>8316</v>
      </c>
      <c r="S4032" s="12">
        <f t="shared" si="250"/>
        <v>42374.655081018514</v>
      </c>
      <c r="T4032" s="14">
        <v>42374</v>
      </c>
      <c r="U4032" s="12">
        <f t="shared" si="251"/>
        <v>42403.450694444437</v>
      </c>
    </row>
    <row r="4033" spans="1:21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2">
        <f t="shared" si="250"/>
        <v>41941.585231481484</v>
      </c>
      <c r="T4033" s="14">
        <v>41941</v>
      </c>
      <c r="U4033" s="12">
        <f t="shared" si="251"/>
        <v>41991.293564814812</v>
      </c>
    </row>
    <row r="4034" spans="1:21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4">
        <v>42293</v>
      </c>
      <c r="U4034" s="12">
        <f t="shared" si="251"/>
        <v>42353.517546296294</v>
      </c>
    </row>
    <row r="4035" spans="1:21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>
        <f t="shared" ref="P4035:P4098" si="253">IF(L4035,E4035/L4035,0)</f>
        <v>65.340319148936175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4">
        <v>42614</v>
      </c>
      <c r="U4035" s="12">
        <f t="shared" ref="U4035:U4098" si="255">(((I4035/60)/60)/24)+DATE(1970,1,1)+(-8/24)</f>
        <v>42645.041666666664</v>
      </c>
    </row>
    <row r="4036" spans="1:21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4">
        <v>42067</v>
      </c>
      <c r="U4036" s="12">
        <f t="shared" si="255"/>
        <v>42097.572337962956</v>
      </c>
    </row>
    <row r="4037" spans="1:21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4">
        <v>41903</v>
      </c>
      <c r="U4037" s="12">
        <f t="shared" si="255"/>
        <v>41933.549618055549</v>
      </c>
    </row>
    <row r="4038" spans="1:21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>
        <f t="shared" si="253"/>
        <v>166.05882352941177</v>
      </c>
      <c r="Q4038" t="s">
        <v>8315</v>
      </c>
      <c r="R4038" t="s">
        <v>8316</v>
      </c>
      <c r="S4038" s="12">
        <f t="shared" si="254"/>
        <v>41804.937083333331</v>
      </c>
      <c r="T4038" s="14">
        <v>41804</v>
      </c>
      <c r="U4038" s="12">
        <f t="shared" si="255"/>
        <v>41821.604166666664</v>
      </c>
    </row>
    <row r="4039" spans="1:21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4">
        <v>42497</v>
      </c>
      <c r="U4039" s="12">
        <f t="shared" si="255"/>
        <v>42514.267361111109</v>
      </c>
    </row>
    <row r="4040" spans="1:21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4">
        <v>41869</v>
      </c>
      <c r="U4040" s="12">
        <f t="shared" si="255"/>
        <v>41929.46539351852</v>
      </c>
    </row>
    <row r="4041" spans="1:21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4">
        <v>42305</v>
      </c>
      <c r="U4041" s="12">
        <f t="shared" si="255"/>
        <v>42338.915972222218</v>
      </c>
    </row>
    <row r="4042" spans="1:21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4">
        <v>42144</v>
      </c>
      <c r="U4042" s="12">
        <f t="shared" si="255"/>
        <v>42202.791666666664</v>
      </c>
    </row>
    <row r="4043" spans="1:21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4">
        <v>42559</v>
      </c>
      <c r="U4043" s="12">
        <f t="shared" si="255"/>
        <v>42619.140671296293</v>
      </c>
    </row>
    <row r="4044" spans="1:21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4">
        <v>41995</v>
      </c>
      <c r="U4044" s="12">
        <f t="shared" si="255"/>
        <v>42024.469444444439</v>
      </c>
    </row>
    <row r="4045" spans="1:21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2">
        <f t="shared" si="254"/>
        <v>41948.957465277781</v>
      </c>
      <c r="T4045" s="14">
        <v>41948</v>
      </c>
      <c r="U4045" s="12">
        <f t="shared" si="255"/>
        <v>41963.624131944445</v>
      </c>
    </row>
    <row r="4046" spans="1:21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4">
        <v>42074</v>
      </c>
      <c r="U4046" s="12">
        <f t="shared" si="255"/>
        <v>42103.874999999993</v>
      </c>
    </row>
    <row r="4047" spans="1:21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4">
        <v>41842</v>
      </c>
      <c r="U4047" s="12">
        <f t="shared" si="255"/>
        <v>41871.867928240739</v>
      </c>
    </row>
    <row r="4048" spans="1:21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>
        <f t="shared" si="253"/>
        <v>38.333333333333336</v>
      </c>
      <c r="Q4048" t="s">
        <v>8315</v>
      </c>
      <c r="R4048" t="s">
        <v>8316</v>
      </c>
      <c r="S4048" s="12">
        <f t="shared" si="254"/>
        <v>41904.650578703702</v>
      </c>
      <c r="T4048" s="14">
        <v>41904</v>
      </c>
      <c r="U4048" s="12">
        <f t="shared" si="255"/>
        <v>41934.317245370366</v>
      </c>
    </row>
    <row r="4049" spans="1:21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4">
        <v>41991</v>
      </c>
      <c r="U4049" s="12">
        <f t="shared" si="255"/>
        <v>42014.708333333336</v>
      </c>
    </row>
    <row r="4050" spans="1:21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>
        <f t="shared" si="253"/>
        <v>32.978021978021978</v>
      </c>
      <c r="Q4050" t="s">
        <v>8315</v>
      </c>
      <c r="R4050" t="s">
        <v>8316</v>
      </c>
      <c r="S4050" s="12">
        <f t="shared" si="254"/>
        <v>42436.509108796294</v>
      </c>
      <c r="T4050" s="14">
        <v>42436</v>
      </c>
      <c r="U4050" s="12">
        <f t="shared" si="255"/>
        <v>42471.134108796294</v>
      </c>
    </row>
    <row r="4051" spans="1:21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4">
        <v>42169</v>
      </c>
      <c r="U4051" s="12">
        <f t="shared" si="255"/>
        <v>42199.625173611108</v>
      </c>
    </row>
    <row r="4052" spans="1:21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4">
        <v>41905</v>
      </c>
      <c r="U4052" s="12">
        <f t="shared" si="255"/>
        <v>41935.303136574068</v>
      </c>
    </row>
    <row r="4053" spans="1:21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2">
        <f t="shared" si="254"/>
        <v>41761.810150462967</v>
      </c>
      <c r="T4053" s="14">
        <v>41761</v>
      </c>
      <c r="U4053" s="12">
        <f t="shared" si="255"/>
        <v>41767.953472222223</v>
      </c>
    </row>
    <row r="4054" spans="1:21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>
        <f t="shared" si="253"/>
        <v>86.615384615384613</v>
      </c>
      <c r="Q4054" t="s">
        <v>8315</v>
      </c>
      <c r="R4054" t="s">
        <v>8316</v>
      </c>
      <c r="S4054" s="12">
        <f t="shared" si="254"/>
        <v>41865.878657407404</v>
      </c>
      <c r="T4054" s="14">
        <v>41865</v>
      </c>
      <c r="U4054" s="12">
        <f t="shared" si="255"/>
        <v>41925.545324074068</v>
      </c>
    </row>
    <row r="4055" spans="1:21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4">
        <v>41928</v>
      </c>
      <c r="U4055" s="12">
        <f t="shared" si="255"/>
        <v>41958.499999999993</v>
      </c>
    </row>
    <row r="4056" spans="1:21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2">
        <f t="shared" si="254"/>
        <v>42613.841261574074</v>
      </c>
      <c r="T4056" s="14">
        <v>42613</v>
      </c>
      <c r="U4056" s="12">
        <f t="shared" si="255"/>
        <v>42643.833333333336</v>
      </c>
    </row>
    <row r="4057" spans="1:21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>
        <f t="shared" si="253"/>
        <v>41.952380952380949</v>
      </c>
      <c r="Q4057" t="s">
        <v>8315</v>
      </c>
      <c r="R4057" t="s">
        <v>8316</v>
      </c>
      <c r="S4057" s="12">
        <f t="shared" si="254"/>
        <v>41779.648506944446</v>
      </c>
      <c r="T4057" s="14">
        <v>41779</v>
      </c>
      <c r="U4057" s="12">
        <f t="shared" si="255"/>
        <v>41809.31517361111</v>
      </c>
    </row>
    <row r="4058" spans="1:21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>
        <f t="shared" si="253"/>
        <v>88.333333333333329</v>
      </c>
      <c r="Q4058" t="s">
        <v>8315</v>
      </c>
      <c r="R4058" t="s">
        <v>8316</v>
      </c>
      <c r="S4058" s="12">
        <f t="shared" si="254"/>
        <v>42534.933321759265</v>
      </c>
      <c r="T4058" s="14">
        <v>42534</v>
      </c>
      <c r="U4058" s="12">
        <f t="shared" si="255"/>
        <v>42554.499305555553</v>
      </c>
    </row>
    <row r="4059" spans="1:21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>
        <f t="shared" si="253"/>
        <v>129.16666666666666</v>
      </c>
      <c r="Q4059" t="s">
        <v>8315</v>
      </c>
      <c r="R4059" t="s">
        <v>8316</v>
      </c>
      <c r="S4059" s="12">
        <f t="shared" si="254"/>
        <v>42310.968518518523</v>
      </c>
      <c r="T4059" s="14">
        <v>42310</v>
      </c>
      <c r="U4059" s="12">
        <f t="shared" si="255"/>
        <v>42333.624999999993</v>
      </c>
    </row>
    <row r="4060" spans="1:21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4">
        <v>42446</v>
      </c>
      <c r="U4060" s="12">
        <f t="shared" si="255"/>
        <v>42460.832638888889</v>
      </c>
    </row>
    <row r="4061" spans="1:21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>
        <f t="shared" si="253"/>
        <v>35.714285714285715</v>
      </c>
      <c r="Q4061" t="s">
        <v>8315</v>
      </c>
      <c r="R4061" t="s">
        <v>8316</v>
      </c>
      <c r="S4061" s="12">
        <f t="shared" si="254"/>
        <v>41866.640648148146</v>
      </c>
      <c r="T4061" s="14">
        <v>41866</v>
      </c>
      <c r="U4061" s="12">
        <f t="shared" si="255"/>
        <v>41897.791666666664</v>
      </c>
    </row>
    <row r="4062" spans="1:21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4">
        <v>41779</v>
      </c>
      <c r="U4062" s="12">
        <f t="shared" si="255"/>
        <v>41813.333333333328</v>
      </c>
    </row>
    <row r="4063" spans="1:21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2">
        <f t="shared" si="254"/>
        <v>42421.141469907408</v>
      </c>
      <c r="T4063" s="14">
        <v>42421</v>
      </c>
      <c r="U4063" s="12">
        <f t="shared" si="255"/>
        <v>42480.766469907401</v>
      </c>
    </row>
    <row r="4064" spans="1:21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>
        <f t="shared" si="253"/>
        <v>163.33333333333334</v>
      </c>
      <c r="Q4064" t="s">
        <v>8315</v>
      </c>
      <c r="R4064" t="s">
        <v>8316</v>
      </c>
      <c r="S4064" s="12">
        <f t="shared" si="254"/>
        <v>42523.739212962959</v>
      </c>
      <c r="T4064" s="14">
        <v>42523</v>
      </c>
      <c r="U4064" s="12">
        <f t="shared" si="255"/>
        <v>42553.405879629623</v>
      </c>
    </row>
    <row r="4065" spans="1:21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4">
        <v>41787</v>
      </c>
      <c r="U4065" s="12">
        <f t="shared" si="255"/>
        <v>41817.348194444443</v>
      </c>
    </row>
    <row r="4066" spans="1:21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>
        <f t="shared" si="253"/>
        <v>64.166666666666671</v>
      </c>
      <c r="Q4066" t="s">
        <v>8315</v>
      </c>
      <c r="R4066" t="s">
        <v>8316</v>
      </c>
      <c r="S4066" s="12">
        <f t="shared" si="254"/>
        <v>42093.588263888887</v>
      </c>
      <c r="T4066" s="14">
        <v>42093</v>
      </c>
      <c r="U4066" s="12">
        <f t="shared" si="255"/>
        <v>42123.254930555551</v>
      </c>
    </row>
    <row r="4067" spans="1:21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4">
        <v>41833</v>
      </c>
      <c r="U4067" s="12">
        <f t="shared" si="255"/>
        <v>41863.61818287037</v>
      </c>
    </row>
    <row r="4068" spans="1:21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4">
        <v>42479</v>
      </c>
      <c r="U4068" s="12">
        <f t="shared" si="255"/>
        <v>42508.705879629626</v>
      </c>
    </row>
    <row r="4069" spans="1:21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>
        <f t="shared" si="253"/>
        <v>179.11764705882354</v>
      </c>
      <c r="Q4069" t="s">
        <v>8315</v>
      </c>
      <c r="R4069" t="s">
        <v>8316</v>
      </c>
      <c r="S4069" s="12">
        <f t="shared" si="254"/>
        <v>42235.117476851854</v>
      </c>
      <c r="T4069" s="14">
        <v>42235</v>
      </c>
      <c r="U4069" s="12">
        <f t="shared" si="255"/>
        <v>42274.784143518518</v>
      </c>
    </row>
    <row r="4070" spans="1:21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4">
        <v>42718</v>
      </c>
      <c r="U4070" s="12">
        <f t="shared" si="255"/>
        <v>42748.628472222219</v>
      </c>
    </row>
    <row r="4071" spans="1:21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>
        <f t="shared" si="253"/>
        <v>33.07692307692308</v>
      </c>
      <c r="Q4071" t="s">
        <v>8315</v>
      </c>
      <c r="R4071" t="s">
        <v>8316</v>
      </c>
      <c r="S4071" s="12">
        <f t="shared" si="254"/>
        <v>42022.661527777775</v>
      </c>
      <c r="T4071" s="14">
        <v>42022</v>
      </c>
      <c r="U4071" s="12">
        <f t="shared" si="255"/>
        <v>42063.166666666664</v>
      </c>
    </row>
    <row r="4072" spans="1:21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4">
        <v>42031</v>
      </c>
      <c r="U4072" s="12">
        <f t="shared" si="255"/>
        <v>42063.791666666664</v>
      </c>
    </row>
    <row r="4073" spans="1:21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2">
        <f t="shared" si="254"/>
        <v>42700.804756944446</v>
      </c>
      <c r="T4073" s="14">
        <v>42700</v>
      </c>
      <c r="U4073" s="12">
        <f t="shared" si="255"/>
        <v>42730.47142361111</v>
      </c>
    </row>
    <row r="4074" spans="1:21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4">
        <v>41812</v>
      </c>
      <c r="U4074" s="12">
        <f t="shared" si="255"/>
        <v>41872.441099537034</v>
      </c>
    </row>
    <row r="4075" spans="1:21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4">
        <v>42078</v>
      </c>
      <c r="U4075" s="12">
        <f t="shared" si="255"/>
        <v>42132.833333333336</v>
      </c>
    </row>
    <row r="4076" spans="1:21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4">
        <v>42283</v>
      </c>
      <c r="U4076" s="12">
        <f t="shared" si="255"/>
        <v>42313.261284722219</v>
      </c>
    </row>
    <row r="4077" spans="1:21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>
        <f t="shared" si="253"/>
        <v>44.307692307692307</v>
      </c>
      <c r="Q4077" t="s">
        <v>8315</v>
      </c>
      <c r="R4077" t="s">
        <v>8316</v>
      </c>
      <c r="S4077" s="12">
        <f t="shared" si="254"/>
        <v>41779.045937499999</v>
      </c>
      <c r="T4077" s="14">
        <v>41779</v>
      </c>
      <c r="U4077" s="12">
        <f t="shared" si="255"/>
        <v>41820.394444444442</v>
      </c>
    </row>
    <row r="4078" spans="1:21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2">
        <f t="shared" si="254"/>
        <v>41905.795706018522</v>
      </c>
      <c r="T4078" s="14">
        <v>41905</v>
      </c>
      <c r="U4078" s="12">
        <f t="shared" si="255"/>
        <v>41933.493749999994</v>
      </c>
    </row>
    <row r="4079" spans="1:21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4">
        <v>42695</v>
      </c>
      <c r="U4079" s="12">
        <f t="shared" si="255"/>
        <v>42725.377245370364</v>
      </c>
    </row>
    <row r="4080" spans="1:21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2">
        <f t="shared" si="254"/>
        <v>42732.787523148145</v>
      </c>
      <c r="T4080" s="14">
        <v>42732</v>
      </c>
      <c r="U4080" s="12">
        <f t="shared" si="255"/>
        <v>42762.454189814809</v>
      </c>
    </row>
    <row r="4081" spans="1:21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4">
        <v>42510</v>
      </c>
      <c r="U4081" s="12">
        <f t="shared" si="255"/>
        <v>42540.605567129627</v>
      </c>
    </row>
    <row r="4082" spans="1:21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2">
        <f t="shared" si="254"/>
        <v>42511.698101851856</v>
      </c>
      <c r="T4082" s="14">
        <v>42511</v>
      </c>
      <c r="U4082" s="12">
        <f t="shared" si="255"/>
        <v>42535.45416666667</v>
      </c>
    </row>
    <row r="4083" spans="1:21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>
        <f t="shared" si="253"/>
        <v>29.166666666666668</v>
      </c>
      <c r="Q4083" t="s">
        <v>8315</v>
      </c>
      <c r="R4083" t="s">
        <v>8316</v>
      </c>
      <c r="S4083" s="12">
        <f t="shared" si="254"/>
        <v>42041.581307870365</v>
      </c>
      <c r="T4083" s="14">
        <v>42041</v>
      </c>
      <c r="U4083" s="12">
        <f t="shared" si="255"/>
        <v>42071.206307870372</v>
      </c>
    </row>
    <row r="4084" spans="1:21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4">
        <v>42307</v>
      </c>
      <c r="U4084" s="12">
        <f t="shared" si="255"/>
        <v>42322.624999999993</v>
      </c>
    </row>
    <row r="4085" spans="1:21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4">
        <v>42353</v>
      </c>
      <c r="U4085" s="12">
        <f t="shared" si="255"/>
        <v>42383.428425925922</v>
      </c>
    </row>
    <row r="4086" spans="1:21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4">
        <v>42622</v>
      </c>
      <c r="U4086" s="12">
        <f t="shared" si="255"/>
        <v>42652.103078703702</v>
      </c>
    </row>
    <row r="4087" spans="1:21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4">
        <v>42058</v>
      </c>
      <c r="U4087" s="12">
        <f t="shared" si="255"/>
        <v>42086.832638888889</v>
      </c>
    </row>
    <row r="4088" spans="1:21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4">
        <v>42304</v>
      </c>
      <c r="U4088" s="12">
        <f t="shared" si="255"/>
        <v>42328.833333333336</v>
      </c>
    </row>
    <row r="4089" spans="1:2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2">
        <f t="shared" si="254"/>
        <v>42538.742893518516</v>
      </c>
      <c r="T4089" s="14">
        <v>42538</v>
      </c>
      <c r="U4089" s="12">
        <f t="shared" si="255"/>
        <v>42568.40956018518</v>
      </c>
    </row>
    <row r="4090" spans="1:21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4">
        <v>41990</v>
      </c>
      <c r="U4090" s="12">
        <f t="shared" si="255"/>
        <v>42020.101388888892</v>
      </c>
    </row>
    <row r="4091" spans="1:21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4">
        <v>42122</v>
      </c>
      <c r="U4091" s="12">
        <f t="shared" si="255"/>
        <v>42155.399305555555</v>
      </c>
    </row>
    <row r="4092" spans="1:21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>
        <f t="shared" si="253"/>
        <v>10.666666666666666</v>
      </c>
      <c r="Q4092" t="s">
        <v>8315</v>
      </c>
      <c r="R4092" t="s">
        <v>8316</v>
      </c>
      <c r="S4092" s="12">
        <f t="shared" si="254"/>
        <v>42209.67288194444</v>
      </c>
      <c r="T4092" s="14">
        <v>42209</v>
      </c>
      <c r="U4092" s="12">
        <f t="shared" si="255"/>
        <v>42223.291666666664</v>
      </c>
    </row>
    <row r="4093" spans="1:21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4">
        <v>41990</v>
      </c>
      <c r="U4093" s="12">
        <f t="shared" si="255"/>
        <v>42020.173043981478</v>
      </c>
    </row>
    <row r="4094" spans="1:21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4">
        <v>42039</v>
      </c>
      <c r="U4094" s="12">
        <f t="shared" si="255"/>
        <v>42098.81998842593</v>
      </c>
    </row>
    <row r="4095" spans="1:21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4">
        <v>42178</v>
      </c>
      <c r="U4095" s="12">
        <f t="shared" si="255"/>
        <v>42238.482557870368</v>
      </c>
    </row>
    <row r="4096" spans="1:21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4">
        <v>41890</v>
      </c>
      <c r="U4096" s="12">
        <f t="shared" si="255"/>
        <v>41933.874305555553</v>
      </c>
    </row>
    <row r="4097" spans="1:21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4">
        <v>42693</v>
      </c>
      <c r="U4097" s="12">
        <f t="shared" si="255"/>
        <v>42722.698495370372</v>
      </c>
    </row>
    <row r="4098" spans="1:21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4">
        <v>42750</v>
      </c>
      <c r="U4098" s="12">
        <f t="shared" si="255"/>
        <v>42794.035416666658</v>
      </c>
    </row>
    <row r="4099" spans="1:21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>
        <f t="shared" ref="P4099:P4115" si="257">IF(L4099,E4099/L4099,0)</f>
        <v>0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4">
        <v>42344</v>
      </c>
      <c r="U4099" s="12">
        <f t="shared" ref="U4099:U4115" si="259">(((I4099/60)/60)/24)+DATE(1970,1,1)+(-8/24)</f>
        <v>42400.663194444445</v>
      </c>
    </row>
    <row r="4100" spans="1:21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2">
        <f t="shared" si="258"/>
        <v>42495.722187499996</v>
      </c>
      <c r="T4100" s="14">
        <v>42495</v>
      </c>
      <c r="U4100" s="12">
        <f t="shared" si="259"/>
        <v>42525.38885416666</v>
      </c>
    </row>
    <row r="4101" spans="1:21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4">
        <v>42570</v>
      </c>
      <c r="U4101" s="12">
        <f t="shared" si="259"/>
        <v>42615.517048611109</v>
      </c>
    </row>
    <row r="4102" spans="1:21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2">
        <f t="shared" si="258"/>
        <v>41927.124884259261</v>
      </c>
      <c r="T4102" s="14">
        <v>41927</v>
      </c>
      <c r="U4102" s="12">
        <f t="shared" si="259"/>
        <v>41936.791550925926</v>
      </c>
    </row>
    <row r="4103" spans="1:21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2">
        <f t="shared" si="258"/>
        <v>42730.903726851851</v>
      </c>
      <c r="T4103" s="14">
        <v>42730</v>
      </c>
      <c r="U4103" s="12">
        <f t="shared" si="259"/>
        <v>42760.570393518516</v>
      </c>
    </row>
    <row r="4104" spans="1:21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>
        <f t="shared" si="257"/>
        <v>22.833333333333332</v>
      </c>
      <c r="Q4104" t="s">
        <v>8315</v>
      </c>
      <c r="R4104" t="s">
        <v>8316</v>
      </c>
      <c r="S4104" s="12">
        <f t="shared" si="258"/>
        <v>42475.848067129627</v>
      </c>
      <c r="T4104" s="14">
        <v>42475</v>
      </c>
      <c r="U4104" s="12">
        <f t="shared" si="259"/>
        <v>42505.514733796292</v>
      </c>
    </row>
    <row r="4105" spans="1:21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>
        <f t="shared" si="257"/>
        <v>16.666666666666668</v>
      </c>
      <c r="Q4105" t="s">
        <v>8315</v>
      </c>
      <c r="R4105" t="s">
        <v>8316</v>
      </c>
      <c r="S4105" s="12">
        <f t="shared" si="258"/>
        <v>42188.83293981482</v>
      </c>
      <c r="T4105" s="14">
        <v>42188</v>
      </c>
      <c r="U4105" s="12">
        <f t="shared" si="259"/>
        <v>42242.438888888886</v>
      </c>
    </row>
    <row r="4106" spans="1:21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>
        <f t="shared" si="257"/>
        <v>45.785714285714285</v>
      </c>
      <c r="Q4106" t="s">
        <v>8315</v>
      </c>
      <c r="R4106" t="s">
        <v>8316</v>
      </c>
      <c r="S4106" s="12">
        <f t="shared" si="258"/>
        <v>42640.278171296297</v>
      </c>
      <c r="T4106" s="14">
        <v>42640</v>
      </c>
      <c r="U4106" s="12">
        <f t="shared" si="259"/>
        <v>42669.944837962961</v>
      </c>
    </row>
    <row r="4107" spans="1:21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>
        <f t="shared" si="257"/>
        <v>383.33333333333331</v>
      </c>
      <c r="Q4107" t="s">
        <v>8315</v>
      </c>
      <c r="R4107" t="s">
        <v>8316</v>
      </c>
      <c r="S4107" s="12">
        <f t="shared" si="258"/>
        <v>42697.010520833333</v>
      </c>
      <c r="T4107" s="14">
        <v>42697</v>
      </c>
      <c r="U4107" s="12">
        <f t="shared" si="259"/>
        <v>42729.677187499998</v>
      </c>
    </row>
    <row r="4108" spans="1:21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>
        <f t="shared" si="257"/>
        <v>106.96969696969697</v>
      </c>
      <c r="Q4108" t="s">
        <v>8315</v>
      </c>
      <c r="R4108" t="s">
        <v>8316</v>
      </c>
      <c r="S4108" s="12">
        <f t="shared" si="258"/>
        <v>42053.049375000002</v>
      </c>
      <c r="T4108" s="14">
        <v>42053</v>
      </c>
      <c r="U4108" s="12">
        <f t="shared" si="259"/>
        <v>42095.708333333336</v>
      </c>
    </row>
    <row r="4109" spans="1:21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4">
        <v>41883</v>
      </c>
      <c r="U4109" s="12">
        <f t="shared" si="259"/>
        <v>41906.583344907405</v>
      </c>
    </row>
    <row r="4110" spans="1:21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4">
        <v>42767</v>
      </c>
      <c r="U4110" s="12">
        <f t="shared" si="259"/>
        <v>42796.874999999993</v>
      </c>
    </row>
    <row r="4111" spans="1:21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2">
        <f t="shared" si="258"/>
        <v>42307.539398148147</v>
      </c>
      <c r="T4111" s="14">
        <v>42307</v>
      </c>
      <c r="U4111" s="12">
        <f t="shared" si="259"/>
        <v>42337.247731481482</v>
      </c>
    </row>
    <row r="4112" spans="1:21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>
        <f t="shared" si="257"/>
        <v>14.333333333333334</v>
      </c>
      <c r="Q4112" t="s">
        <v>8315</v>
      </c>
      <c r="R4112" t="s">
        <v>8316</v>
      </c>
      <c r="S4112" s="12">
        <f t="shared" si="258"/>
        <v>42512.626747685179</v>
      </c>
      <c r="T4112" s="14">
        <v>42512</v>
      </c>
      <c r="U4112" s="12">
        <f t="shared" si="259"/>
        <v>42572.293414351843</v>
      </c>
    </row>
    <row r="4113" spans="1:21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>
        <f t="shared" si="257"/>
        <v>15.666666666666666</v>
      </c>
      <c r="Q4113" t="s">
        <v>8315</v>
      </c>
      <c r="R4113" t="s">
        <v>8316</v>
      </c>
      <c r="S4113" s="12">
        <f t="shared" si="258"/>
        <v>42029.135879629626</v>
      </c>
      <c r="T4113" s="14">
        <v>42029</v>
      </c>
      <c r="U4113" s="12">
        <f t="shared" si="259"/>
        <v>42058.802546296291</v>
      </c>
    </row>
    <row r="4114" spans="1:21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4">
        <v>42400</v>
      </c>
      <c r="U4114" s="12">
        <f t="shared" si="259"/>
        <v>42427.666666666664</v>
      </c>
    </row>
    <row r="4115" spans="1:21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4">
        <v>42358</v>
      </c>
      <c r="U4115" s="12">
        <f t="shared" si="259"/>
        <v>42376.94027777778</v>
      </c>
    </row>
  </sheetData>
  <dataConsolidate/>
  <conditionalFormatting sqref="N1:N1048576 O1:P1 S1:U1">
    <cfRule type="cellIs" dxfId="5" priority="24" operator="equal">
      <formula>$F$4</formula>
    </cfRule>
  </conditionalFormatting>
  <conditionalFormatting sqref="F1:F1048576">
    <cfRule type="cellIs" dxfId="4" priority="19" operator="equal">
      <formula>$F$1689</formula>
    </cfRule>
    <cfRule type="cellIs" dxfId="3" priority="20" operator="equal">
      <formula>$F$165</formula>
    </cfRule>
    <cfRule type="cellIs" dxfId="2" priority="21" operator="equal">
      <formula>$F$124</formula>
    </cfRule>
    <cfRule type="cellIs" dxfId="1" priority="22" operator="equal">
      <formula>$F$5</formula>
    </cfRule>
  </conditionalFormatting>
  <conditionalFormatting sqref="Q1:Q1048576">
    <cfRule type="cellIs" dxfId="0" priority="13" operator="equal">
      <formula>$F$4</formula>
    </cfRule>
  </conditionalFormatting>
  <conditionalFormatting sqref="O1:O1048576 U1 P1 S1">
    <cfRule type="colorScale" priority="32">
      <colorScale>
        <cfvo type="num" val="0"/>
        <cfvo type="num" val="100"/>
        <cfvo type="num" val="200"/>
        <color rgb="FFC00000"/>
        <color theme="9" tint="0.39997558519241921"/>
        <color theme="4"/>
      </colorScale>
    </cfRule>
    <cfRule type="colorScale" priority="33">
      <colorScale>
        <cfvo type="num" val="0"/>
        <cfvo type="num" val="100"/>
        <cfvo type="num" val="200"/>
        <color rgb="FFC00000"/>
        <color theme="9"/>
        <color theme="4"/>
      </colorScale>
    </cfRule>
    <cfRule type="colorScale" priority="34">
      <colorScale>
        <cfvo type="min"/>
        <cfvo type="max"/>
        <color rgb="FF63BE7B"/>
        <color rgb="FFFCFCFF"/>
      </colorScale>
    </cfRule>
    <cfRule type="colorScale" priority="35">
      <colorScale>
        <cfvo type="min"/>
        <cfvo type="percentile" val="100"/>
        <cfvo type="max"/>
        <color rgb="FFC00000"/>
        <color theme="9"/>
        <color theme="4"/>
      </colorScale>
    </cfRule>
    <cfRule type="colorScale" priority="36">
      <colorScale>
        <cfvo type="min"/>
        <cfvo type="percentile" val="100"/>
        <cfvo type="max"/>
        <color rgb="FFC00000"/>
        <color theme="9"/>
        <color theme="4"/>
      </colorScale>
    </cfRule>
  </conditionalFormatting>
  <conditionalFormatting sqref="T1">
    <cfRule type="colorScale" priority="2">
      <colorScale>
        <cfvo type="num" val="0"/>
        <cfvo type="num" val="100"/>
        <cfvo type="num" val="200"/>
        <color rgb="FFC00000"/>
        <color theme="9" tint="0.39997558519241921"/>
        <color theme="4"/>
      </colorScale>
    </cfRule>
    <cfRule type="colorScale" priority="3">
      <colorScale>
        <cfvo type="num" val="0"/>
        <cfvo type="num" val="100"/>
        <cfvo type="num" val="200"/>
        <color rgb="FFC00000"/>
        <color theme="9"/>
        <color theme="4"/>
      </colorScale>
    </cfRule>
    <cfRule type="colorScale" priority="4">
      <colorScale>
        <cfvo type="min"/>
        <cfvo type="max"/>
        <color rgb="FF63BE7B"/>
        <color rgb="FFFCFCFF"/>
      </colorScale>
    </cfRule>
    <cfRule type="colorScale" priority="5">
      <colorScale>
        <cfvo type="min"/>
        <cfvo type="percentile" val="100"/>
        <cfvo type="max"/>
        <color rgb="FFC00000"/>
        <color theme="9"/>
        <color theme="4"/>
      </colorScale>
    </cfRule>
    <cfRule type="colorScale" priority="6">
      <colorScale>
        <cfvo type="min"/>
        <cfvo type="percentile" val="100"/>
        <cfvo type="max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country</vt:lpstr>
      <vt:lpstr>country.category</vt:lpstr>
      <vt:lpstr>Category.years</vt:lpstr>
      <vt:lpstr>Bonus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2017-11-11T08:42:10Z</dcterms:modified>
</cp:coreProperties>
</file>