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780" windowHeight="4755"/>
  </bookViews>
  <sheets>
    <sheet name="Replicate" sheetId="1" r:id="rId1"/>
    <sheet name="Lecture 9" sheetId="2" r:id="rId2"/>
    <sheet name="Feasib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19" i="2"/>
  <c r="C21" i="3"/>
  <c r="C18" i="2"/>
  <c r="C19" i="3"/>
  <c r="C18" i="1"/>
  <c r="C14" i="3"/>
  <c r="C12" i="1"/>
  <c r="C4" i="3"/>
  <c r="C20" i="1"/>
  <c r="C21" i="1" s="1"/>
  <c r="C9" i="2"/>
  <c r="C4" i="2"/>
  <c r="C11" i="2" s="1"/>
  <c r="C16" i="2" s="1"/>
  <c r="C10" i="1"/>
  <c r="C4" i="1"/>
</calcChain>
</file>

<file path=xl/sharedStrings.xml><?xml version="1.0" encoding="utf-8"?>
<sst xmlns="http://schemas.openxmlformats.org/spreadsheetml/2006/main" count="45" uniqueCount="31">
  <si>
    <t>Revenue</t>
  </si>
  <si>
    <t>Cost of Goods Sold</t>
  </si>
  <si>
    <t>Gross Margin</t>
  </si>
  <si>
    <t>Selling Expenses</t>
  </si>
  <si>
    <t>Administrative Expenses</t>
  </si>
  <si>
    <t>Amortization Expense</t>
  </si>
  <si>
    <t>Total Operating Expenses</t>
  </si>
  <si>
    <t>Operating Income</t>
  </si>
  <si>
    <t>Other Expenses</t>
  </si>
  <si>
    <t>Interest Expense</t>
  </si>
  <si>
    <t>Income Tax Expense</t>
  </si>
  <si>
    <t>Net Income (Loss)</t>
  </si>
  <si>
    <t>EBIT</t>
  </si>
  <si>
    <t>EBITDA</t>
  </si>
  <si>
    <t>Depreciation Expense</t>
  </si>
  <si>
    <t>Sales</t>
  </si>
  <si>
    <t>COGS</t>
  </si>
  <si>
    <t>Gross Profit</t>
  </si>
  <si>
    <t>Selling Expense</t>
  </si>
  <si>
    <t>Advertising Expense</t>
  </si>
  <si>
    <t>Pre-Operating Expense</t>
  </si>
  <si>
    <t>Repair and Maintenance</t>
  </si>
  <si>
    <t>Rent Expense</t>
  </si>
  <si>
    <t>Utilities Expense</t>
  </si>
  <si>
    <t>Salary Expense</t>
  </si>
  <si>
    <t>Clothing Expense</t>
  </si>
  <si>
    <t>Percentage Tax Expense</t>
  </si>
  <si>
    <t>Total Operating Expense</t>
  </si>
  <si>
    <t>Administrative Expense</t>
  </si>
  <si>
    <t>Net Income Before Taxes</t>
  </si>
  <si>
    <t>Net Income After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</si>
</sst>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Border="1"/>
    <xf numFmtId="4" fontId="2" fillId="0" borderId="0" xfId="1" applyNumberFormat="1" applyFont="1" applyAlignment="1">
      <alignment horizontal="center"/>
    </xf>
    <xf numFmtId="0" fontId="3" fillId="0" borderId="0" xfId="0" applyFont="1"/>
    <xf numFmtId="4" fontId="3" fillId="0" borderId="0" xfId="1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4" fontId="3" fillId="0" borderId="2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4" fontId="3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165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165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9" xfId="0" applyFont="1" applyBorder="1" applyAlignment="1">
      <alignment wrapText="1"/>
    </xf>
    <xf numFmtId="4" fontId="3" fillId="0" borderId="9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165" fontId="3" fillId="0" borderId="0" xfId="0" applyNumberFormat="1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12" sqref="F12:F13"/>
    </sheetView>
  </sheetViews>
  <sheetFormatPr defaultRowHeight="15" x14ac:dyDescent="0.25"/>
  <cols>
    <col min="2" max="2" width="23.85546875" bestFit="1" customWidth="1"/>
  </cols>
  <sheetData>
    <row r="1" spans="1:3" ht="15.75" x14ac:dyDescent="0.25">
      <c r="A1" s="5"/>
      <c r="B1" s="5"/>
      <c r="C1" s="5"/>
    </row>
    <row r="2" spans="1:3" ht="15.75" x14ac:dyDescent="0.25">
      <c r="A2" s="5"/>
      <c r="B2" s="5" t="s">
        <v>0</v>
      </c>
      <c r="C2" s="24">
        <v>56524</v>
      </c>
    </row>
    <row r="3" spans="1:3" ht="15.75" x14ac:dyDescent="0.25">
      <c r="A3" s="5"/>
      <c r="B3" s="5" t="s">
        <v>1</v>
      </c>
      <c r="C3" s="5">
        <v>29147</v>
      </c>
    </row>
    <row r="4" spans="1:3" ht="15.75" x14ac:dyDescent="0.25">
      <c r="A4" s="5"/>
      <c r="B4" s="5" t="s">
        <v>2</v>
      </c>
      <c r="C4" s="24">
        <f>C2-C3</f>
        <v>27377</v>
      </c>
    </row>
    <row r="5" spans="1:3" ht="15.75" x14ac:dyDescent="0.25">
      <c r="A5" s="5"/>
      <c r="B5" s="5"/>
      <c r="C5" s="5"/>
    </row>
    <row r="6" spans="1:3" ht="15.75" x14ac:dyDescent="0.25">
      <c r="A6" s="5"/>
      <c r="B6" s="5" t="s">
        <v>3</v>
      </c>
      <c r="C6" s="5"/>
    </row>
    <row r="7" spans="1:3" ht="15.75" x14ac:dyDescent="0.25">
      <c r="A7" s="5"/>
      <c r="B7" s="5" t="s">
        <v>4</v>
      </c>
      <c r="C7" s="5">
        <v>7213</v>
      </c>
    </row>
    <row r="8" spans="1:3" ht="15.75" x14ac:dyDescent="0.25">
      <c r="A8" s="5"/>
      <c r="B8" s="5" t="s">
        <v>14</v>
      </c>
      <c r="C8" s="5">
        <v>6245</v>
      </c>
    </row>
    <row r="9" spans="1:3" ht="15.75" x14ac:dyDescent="0.25">
      <c r="A9" s="5"/>
      <c r="B9" s="5" t="s">
        <v>5</v>
      </c>
      <c r="C9" s="5">
        <v>3444</v>
      </c>
    </row>
    <row r="10" spans="1:3" ht="15.75" x14ac:dyDescent="0.25">
      <c r="A10" s="5"/>
      <c r="B10" s="5" t="s">
        <v>6</v>
      </c>
      <c r="C10" s="5">
        <f>SUM(C7:C9)</f>
        <v>16902</v>
      </c>
    </row>
    <row r="11" spans="1:3" ht="15.75" x14ac:dyDescent="0.25">
      <c r="A11" s="5"/>
      <c r="B11" s="5"/>
      <c r="C11" s="5"/>
    </row>
    <row r="12" spans="1:3" ht="15.75" x14ac:dyDescent="0.25">
      <c r="A12" s="5"/>
      <c r="B12" s="5" t="s">
        <v>7</v>
      </c>
      <c r="C12" s="24">
        <f>C4-C10</f>
        <v>10475</v>
      </c>
    </row>
    <row r="13" spans="1:3" ht="15.75" x14ac:dyDescent="0.25">
      <c r="A13" s="5"/>
      <c r="B13" s="5"/>
      <c r="C13" s="5"/>
    </row>
    <row r="14" spans="1:3" ht="15.75" x14ac:dyDescent="0.25">
      <c r="A14" s="5"/>
      <c r="B14" s="5" t="s">
        <v>8</v>
      </c>
      <c r="C14" s="5">
        <v>1654</v>
      </c>
    </row>
    <row r="15" spans="1:3" ht="15.75" x14ac:dyDescent="0.25">
      <c r="A15" s="5"/>
      <c r="B15" s="5" t="s">
        <v>9</v>
      </c>
      <c r="C15" s="5">
        <v>6215</v>
      </c>
    </row>
    <row r="16" spans="1:3" ht="15.75" x14ac:dyDescent="0.25">
      <c r="A16" s="5"/>
      <c r="B16" s="5" t="s">
        <v>10</v>
      </c>
      <c r="C16" s="5">
        <v>3215</v>
      </c>
    </row>
    <row r="17" spans="1:3" ht="15.75" x14ac:dyDescent="0.25">
      <c r="A17" s="5"/>
      <c r="B17" s="5"/>
      <c r="C17" s="5"/>
    </row>
    <row r="18" spans="1:3" ht="15.75" x14ac:dyDescent="0.25">
      <c r="A18" s="5"/>
      <c r="B18" s="5" t="s">
        <v>11</v>
      </c>
      <c r="C18" s="24">
        <f>C12-SUM(C14:C16)</f>
        <v>-609</v>
      </c>
    </row>
    <row r="19" spans="1:3" ht="15.75" x14ac:dyDescent="0.25">
      <c r="A19" s="5"/>
      <c r="B19" s="5"/>
      <c r="C19" s="5"/>
    </row>
    <row r="20" spans="1:3" ht="15.75" x14ac:dyDescent="0.25">
      <c r="A20" s="5"/>
      <c r="B20" s="5" t="s">
        <v>12</v>
      </c>
      <c r="C20" s="24">
        <f>C18+VLOOKUP("Interest Expense",$B$2:$C$18,2,FALSE)+VLOOKUP("Income Tax Expense",$B$2:$C$18,2,FALSE)</f>
        <v>8821</v>
      </c>
    </row>
    <row r="21" spans="1:3" ht="15.75" x14ac:dyDescent="0.25">
      <c r="A21" s="5"/>
      <c r="B21" s="5" t="s">
        <v>13</v>
      </c>
      <c r="C21" s="24">
        <f>C20+VLOOKUP("Depreciation Expense",$B$2:$C$18,2,FALSE)+VLOOKUP("Amortization Expense",$B$2:$C$18,2,FALSE)</f>
        <v>18510</v>
      </c>
    </row>
    <row r="22" spans="1:3" ht="15.75" x14ac:dyDescent="0.25">
      <c r="A22" s="5"/>
      <c r="B22" s="5"/>
      <c r="C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3" sqref="E13"/>
    </sheetView>
  </sheetViews>
  <sheetFormatPr defaultRowHeight="15.75" x14ac:dyDescent="0.25"/>
  <cols>
    <col min="1" max="1" width="9.140625" style="1"/>
    <col min="2" max="2" width="26.5703125" style="1" customWidth="1"/>
    <col min="3" max="3" width="14" style="1" bestFit="1" customWidth="1"/>
    <col min="4" max="4" width="9.140625" style="1"/>
    <col min="5" max="5" width="14.5703125" style="1" bestFit="1" customWidth="1"/>
    <col min="6" max="16384" width="9.140625" style="1"/>
  </cols>
  <sheetData>
    <row r="1" spans="1:5" ht="16.5" thickBot="1" x14ac:dyDescent="0.3">
      <c r="A1" s="5"/>
      <c r="B1" s="5"/>
      <c r="C1" s="5"/>
    </row>
    <row r="2" spans="1:5" ht="16.5" thickBot="1" x14ac:dyDescent="0.3">
      <c r="A2" s="5"/>
      <c r="B2" s="7" t="s">
        <v>15</v>
      </c>
      <c r="C2" s="13">
        <v>1509508.82</v>
      </c>
    </row>
    <row r="3" spans="1:5" ht="16.5" thickBot="1" x14ac:dyDescent="0.3">
      <c r="A3" s="5"/>
      <c r="B3" s="9" t="s">
        <v>16</v>
      </c>
      <c r="C3" s="13">
        <v>257921.66</v>
      </c>
    </row>
    <row r="4" spans="1:5" ht="16.5" thickBot="1" x14ac:dyDescent="0.3">
      <c r="A4" s="5"/>
      <c r="B4" s="9" t="s">
        <v>17</v>
      </c>
      <c r="C4" s="13">
        <f>C2-C3</f>
        <v>1251587.1600000001</v>
      </c>
    </row>
    <row r="5" spans="1:5" x14ac:dyDescent="0.25">
      <c r="A5" s="5"/>
      <c r="B5" s="5"/>
      <c r="C5" s="5"/>
    </row>
    <row r="6" spans="1:5" ht="16.5" thickBot="1" x14ac:dyDescent="0.3">
      <c r="A6" s="5"/>
      <c r="B6" s="12" t="s">
        <v>18</v>
      </c>
      <c r="C6" s="5"/>
    </row>
    <row r="7" spans="1:5" ht="16.5" thickBot="1" x14ac:dyDescent="0.3">
      <c r="A7" s="5"/>
      <c r="B7" s="11" t="s">
        <v>28</v>
      </c>
      <c r="C7" s="14">
        <v>1088143.1000000001</v>
      </c>
      <c r="E7" s="2"/>
    </row>
    <row r="8" spans="1:5" x14ac:dyDescent="0.25">
      <c r="A8" s="5"/>
      <c r="B8" s="15" t="s">
        <v>14</v>
      </c>
      <c r="C8" s="16">
        <v>26510.91</v>
      </c>
    </row>
    <row r="9" spans="1:5" x14ac:dyDescent="0.25">
      <c r="A9" s="5"/>
      <c r="B9" s="17" t="s">
        <v>27</v>
      </c>
      <c r="C9" s="18">
        <f>SUM(C7:C8)</f>
        <v>1114654.01</v>
      </c>
    </row>
    <row r="10" spans="1:5" x14ac:dyDescent="0.25">
      <c r="A10" s="5"/>
      <c r="B10" s="17"/>
      <c r="C10" s="18"/>
    </row>
    <row r="11" spans="1:5" x14ac:dyDescent="0.25">
      <c r="A11" s="5"/>
      <c r="B11" s="17" t="s">
        <v>7</v>
      </c>
      <c r="C11" s="18">
        <f>C4-C9</f>
        <v>136933.15000000014</v>
      </c>
    </row>
    <row r="12" spans="1:5" s="3" customFormat="1" x14ac:dyDescent="0.25">
      <c r="A12" s="19"/>
      <c r="B12" s="17"/>
      <c r="C12" s="18"/>
    </row>
    <row r="13" spans="1:5" x14ac:dyDescent="0.25">
      <c r="A13" s="5"/>
      <c r="B13" s="20" t="s">
        <v>10</v>
      </c>
      <c r="C13" s="21">
        <v>56050.44</v>
      </c>
    </row>
    <row r="14" spans="1:5" ht="16.5" thickBot="1" x14ac:dyDescent="0.3">
      <c r="A14" s="5"/>
      <c r="B14" s="10" t="s">
        <v>26</v>
      </c>
      <c r="C14" s="22">
        <v>13949.06</v>
      </c>
    </row>
    <row r="15" spans="1:5" x14ac:dyDescent="0.25">
      <c r="A15" s="5"/>
      <c r="B15" s="5"/>
      <c r="C15" s="5"/>
    </row>
    <row r="16" spans="1:5" x14ac:dyDescent="0.25">
      <c r="A16" s="5"/>
      <c r="B16" s="12" t="s">
        <v>11</v>
      </c>
      <c r="C16" s="23">
        <f>C11-SUM(C13:C14)</f>
        <v>66933.65000000014</v>
      </c>
    </row>
    <row r="17" spans="1:3" x14ac:dyDescent="0.25">
      <c r="A17" s="5"/>
      <c r="B17" s="5"/>
      <c r="C17" s="5"/>
    </row>
    <row r="18" spans="1:3" x14ac:dyDescent="0.25">
      <c r="A18" s="5"/>
      <c r="B18" s="12" t="s">
        <v>12</v>
      </c>
      <c r="C18" s="23">
        <f>C16+VLOOKUP("Income Tax Expense",$B$2:$C$16,2,FALSE)+VLOOKUP("Percentage Tax Expense",$B$2:$C$16,2,FALSE)</f>
        <v>136933.15000000014</v>
      </c>
    </row>
    <row r="19" spans="1:3" x14ac:dyDescent="0.25">
      <c r="A19" s="5"/>
      <c r="B19" s="5" t="s">
        <v>13</v>
      </c>
      <c r="C19" s="23">
        <f>C16+VLOOKUP("Depreciation Expense",$B$2:$C$14,2,FALSE)</f>
        <v>93444.560000000143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4" workbookViewId="0">
      <selection activeCell="D8" sqref="D8"/>
    </sheetView>
  </sheetViews>
  <sheetFormatPr defaultRowHeight="15.75" x14ac:dyDescent="0.25"/>
  <cols>
    <col min="1" max="1" width="9.140625" style="1"/>
    <col min="2" max="2" width="24" style="1" customWidth="1"/>
    <col min="3" max="3" width="21.7109375" style="4" customWidth="1"/>
    <col min="4" max="16384" width="9.140625" style="1"/>
  </cols>
  <sheetData>
    <row r="1" spans="1:3" ht="16.5" thickBot="1" x14ac:dyDescent="0.3">
      <c r="A1" s="5"/>
      <c r="B1" s="5"/>
      <c r="C1" s="6"/>
    </row>
    <row r="2" spans="1:3" ht="16.5" thickBot="1" x14ac:dyDescent="0.3">
      <c r="A2" s="5"/>
      <c r="B2" s="7" t="s">
        <v>15</v>
      </c>
      <c r="C2" s="8">
        <v>1509508.82</v>
      </c>
    </row>
    <row r="3" spans="1:3" ht="16.5" thickBot="1" x14ac:dyDescent="0.3">
      <c r="A3" s="5"/>
      <c r="B3" s="9" t="s">
        <v>1</v>
      </c>
      <c r="C3" s="8">
        <v>257921.66</v>
      </c>
    </row>
    <row r="4" spans="1:3" ht="16.5" thickBot="1" x14ac:dyDescent="0.3">
      <c r="A4" s="5"/>
      <c r="B4" s="9" t="s">
        <v>17</v>
      </c>
      <c r="C4" s="8">
        <f>C2-C3</f>
        <v>1251587.1600000001</v>
      </c>
    </row>
    <row r="5" spans="1:3" ht="16.5" thickBot="1" x14ac:dyDescent="0.3">
      <c r="A5" s="5"/>
      <c r="B5" s="10"/>
      <c r="C5" s="8"/>
    </row>
    <row r="6" spans="1:3" ht="16.5" thickBot="1" x14ac:dyDescent="0.3">
      <c r="A6" s="5"/>
      <c r="B6" s="11" t="s">
        <v>19</v>
      </c>
      <c r="C6" s="8">
        <v>15600</v>
      </c>
    </row>
    <row r="7" spans="1:3" ht="16.5" thickBot="1" x14ac:dyDescent="0.3">
      <c r="A7" s="5"/>
      <c r="B7" s="9" t="s">
        <v>20</v>
      </c>
      <c r="C7" s="8">
        <v>10370</v>
      </c>
    </row>
    <row r="8" spans="1:3" ht="32.25" thickBot="1" x14ac:dyDescent="0.3">
      <c r="A8" s="5"/>
      <c r="B8" s="9" t="s">
        <v>21</v>
      </c>
      <c r="C8" s="8">
        <v>12000</v>
      </c>
    </row>
    <row r="9" spans="1:3" ht="16.5" thickBot="1" x14ac:dyDescent="0.3">
      <c r="A9" s="5"/>
      <c r="B9" s="9" t="s">
        <v>22</v>
      </c>
      <c r="C9" s="8">
        <v>144000</v>
      </c>
    </row>
    <row r="10" spans="1:3" ht="16.5" thickBot="1" x14ac:dyDescent="0.3">
      <c r="A10" s="5"/>
      <c r="B10" s="9" t="s">
        <v>23</v>
      </c>
      <c r="C10" s="8">
        <v>226993.1</v>
      </c>
    </row>
    <row r="11" spans="1:3" ht="16.5" thickBot="1" x14ac:dyDescent="0.3">
      <c r="A11" s="5"/>
      <c r="B11" s="9" t="s">
        <v>24</v>
      </c>
      <c r="C11" s="8">
        <v>669180</v>
      </c>
    </row>
    <row r="12" spans="1:3" ht="16.5" thickBot="1" x14ac:dyDescent="0.3">
      <c r="A12" s="5"/>
      <c r="B12" s="9" t="s">
        <v>25</v>
      </c>
      <c r="C12" s="8">
        <v>10000</v>
      </c>
    </row>
    <row r="13" spans="1:3" ht="16.5" thickBot="1" x14ac:dyDescent="0.3">
      <c r="A13" s="5"/>
      <c r="B13" s="9" t="s">
        <v>14</v>
      </c>
      <c r="C13" s="8">
        <v>26510.91</v>
      </c>
    </row>
    <row r="14" spans="1:3" ht="32.25" thickBot="1" x14ac:dyDescent="0.3">
      <c r="A14" s="5"/>
      <c r="B14" s="9" t="s">
        <v>29</v>
      </c>
      <c r="C14" s="8">
        <f>C4-SUM(C6:C13)</f>
        <v>136933.15000000014</v>
      </c>
    </row>
    <row r="15" spans="1:3" ht="16.5" thickBot="1" x14ac:dyDescent="0.3">
      <c r="A15" s="5"/>
      <c r="B15" s="9"/>
      <c r="C15" s="8"/>
    </row>
    <row r="16" spans="1:3" ht="16.5" thickBot="1" x14ac:dyDescent="0.3">
      <c r="A16" s="5"/>
      <c r="B16" s="9" t="s">
        <v>10</v>
      </c>
      <c r="C16" s="8">
        <v>56050.44</v>
      </c>
    </row>
    <row r="17" spans="1:3" ht="16.5" thickBot="1" x14ac:dyDescent="0.3">
      <c r="A17" s="5"/>
      <c r="B17" s="9" t="s">
        <v>26</v>
      </c>
      <c r="C17" s="8">
        <v>13949.06</v>
      </c>
    </row>
    <row r="18" spans="1:3" x14ac:dyDescent="0.25">
      <c r="A18" s="5"/>
      <c r="B18" s="5"/>
      <c r="C18" s="6"/>
    </row>
    <row r="19" spans="1:3" x14ac:dyDescent="0.25">
      <c r="A19" s="5"/>
      <c r="B19" s="12" t="s">
        <v>30</v>
      </c>
      <c r="C19" s="6">
        <f>C14-SUM(C16:C17)</f>
        <v>66933.65000000014</v>
      </c>
    </row>
    <row r="20" spans="1:3" x14ac:dyDescent="0.25">
      <c r="A20" s="5"/>
      <c r="B20" s="5"/>
      <c r="C20" s="6"/>
    </row>
    <row r="21" spans="1:3" x14ac:dyDescent="0.25">
      <c r="A21" s="5"/>
      <c r="B21" s="12" t="s">
        <v>12</v>
      </c>
      <c r="C21" s="6">
        <f>C19+VLOOKUP("Income Tax Expense",$B$2:$C$17,2,FALSE)+VLOOKUP("Percentage Tax Expense",$B$2:$C$17,2,FALSE)</f>
        <v>136933.15000000014</v>
      </c>
    </row>
    <row r="22" spans="1:3" x14ac:dyDescent="0.25">
      <c r="A22" s="5"/>
      <c r="B22" s="5" t="s">
        <v>13</v>
      </c>
      <c r="C22" s="6">
        <f>C19+VLOOKUP("Depreciation Expense",$B$2:$C$14,2,FALSE)</f>
        <v>93444.560000000143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Replicate</vt:lpstr>
      <vt:lpstr>Lecture 9</vt:lpstr>
      <vt:lpstr>Feasib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Windows User</cp:lastModifiedBy>
  <dcterms:created xsi:type="dcterms:W3CDTF">2022-03-23T07:18:51Z</dcterms:created>
  <dcterms:modified xsi:type="dcterms:W3CDTF">2022-03-24T14:08:29Z</dcterms:modified>
</cp:coreProperties>
</file>