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N 3\control_3\IRCS3_local\IRCS2_build\Input File Q1\"/>
    </mc:Choice>
  </mc:AlternateContent>
  <xr:revisionPtr revIDLastSave="0" documentId="13_ncr:1_{14781E7F-5A3F-49ED-9ED4-E475F34EF98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mmary_Checking_UL" sheetId="1" r:id="rId1"/>
    <sheet name="Summary_Checking_TRAD" sheetId="2" r:id="rId2"/>
    <sheet name="SUMMARY_CAMPAIGN" sheetId="3" r:id="rId3"/>
    <sheet name="CONTROL_2_SUMMARY" sheetId="4" r:id="rId4"/>
    <sheet name="Summary BS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I7" i="4"/>
  <c r="H7" i="4"/>
  <c r="G7" i="4"/>
  <c r="F7" i="4"/>
  <c r="N7" i="4" s="1"/>
  <c r="R7" i="4" s="1"/>
  <c r="E7" i="4"/>
  <c r="M7" i="4" s="1"/>
  <c r="Q7" i="4" s="1"/>
  <c r="D7" i="4"/>
  <c r="L7" i="4" s="1"/>
  <c r="P7" i="4" s="1"/>
  <c r="C7" i="4"/>
  <c r="K7" i="4" s="1"/>
  <c r="O7" i="4" s="1"/>
  <c r="J6" i="4"/>
  <c r="I6" i="4"/>
  <c r="H6" i="4"/>
  <c r="G6" i="4"/>
  <c r="F6" i="4"/>
  <c r="N6" i="4" s="1"/>
  <c r="R6" i="4" s="1"/>
  <c r="E6" i="4"/>
  <c r="M6" i="4" s="1"/>
  <c r="Q6" i="4" s="1"/>
  <c r="D6" i="4"/>
  <c r="L6" i="4" s="1"/>
  <c r="P6" i="4" s="1"/>
  <c r="C6" i="4"/>
  <c r="K6" i="4" s="1"/>
  <c r="O6" i="4" s="1"/>
  <c r="N5" i="4"/>
  <c r="R5" i="4" s="1"/>
  <c r="J5" i="4"/>
  <c r="I5" i="4"/>
  <c r="H5" i="4"/>
  <c r="G5" i="4"/>
  <c r="F5" i="4"/>
  <c r="E5" i="4"/>
  <c r="M5" i="4" s="1"/>
  <c r="Q5" i="4" s="1"/>
  <c r="D5" i="4"/>
  <c r="L5" i="4" s="1"/>
  <c r="P5" i="4" s="1"/>
  <c r="C5" i="4"/>
  <c r="K5" i="4" s="1"/>
  <c r="O5" i="4" s="1"/>
  <c r="M4" i="4"/>
  <c r="Q4" i="4" s="1"/>
  <c r="J4" i="4"/>
  <c r="I4" i="4"/>
  <c r="H4" i="4"/>
  <c r="G4" i="4"/>
  <c r="F4" i="4"/>
  <c r="N4" i="4" s="1"/>
  <c r="R4" i="4" s="1"/>
  <c r="E4" i="4"/>
  <c r="D4" i="4"/>
  <c r="L4" i="4" s="1"/>
  <c r="P4" i="4" s="1"/>
  <c r="C4" i="4"/>
  <c r="K4" i="4" s="1"/>
  <c r="O4" i="4" s="1"/>
  <c r="T139" i="2"/>
  <c r="P139" i="2"/>
  <c r="O139" i="2"/>
  <c r="S139" i="2" s="1"/>
  <c r="N139" i="2"/>
  <c r="R139" i="2" s="1"/>
  <c r="M139" i="2"/>
  <c r="Q139" i="2" s="1"/>
  <c r="S138" i="2"/>
  <c r="P138" i="2"/>
  <c r="T138" i="2" s="1"/>
  <c r="O138" i="2"/>
  <c r="N138" i="2"/>
  <c r="R138" i="2" s="1"/>
  <c r="M138" i="2"/>
  <c r="Q138" i="2" s="1"/>
  <c r="T137" i="2"/>
  <c r="P137" i="2"/>
  <c r="O137" i="2"/>
  <c r="S137" i="2" s="1"/>
  <c r="N137" i="2"/>
  <c r="R137" i="2" s="1"/>
  <c r="M137" i="2"/>
  <c r="Q137" i="2" s="1"/>
  <c r="S136" i="2"/>
  <c r="P136" i="2"/>
  <c r="T136" i="2" s="1"/>
  <c r="O136" i="2"/>
  <c r="N136" i="2"/>
  <c r="R136" i="2" s="1"/>
  <c r="M136" i="2"/>
  <c r="Q136" i="2" s="1"/>
  <c r="T135" i="2"/>
  <c r="P135" i="2"/>
  <c r="O135" i="2"/>
  <c r="S135" i="2" s="1"/>
  <c r="N135" i="2"/>
  <c r="R135" i="2" s="1"/>
  <c r="M135" i="2"/>
  <c r="Q135" i="2" s="1"/>
  <c r="P134" i="2"/>
  <c r="T134" i="2" s="1"/>
  <c r="O134" i="2"/>
  <c r="S134" i="2" s="1"/>
  <c r="N134" i="2"/>
  <c r="R134" i="2" s="1"/>
  <c r="M134" i="2"/>
  <c r="Q134" i="2" s="1"/>
  <c r="T133" i="2"/>
  <c r="S133" i="2"/>
  <c r="P133" i="2"/>
  <c r="O133" i="2"/>
  <c r="N133" i="2"/>
  <c r="R133" i="2" s="1"/>
  <c r="M133" i="2"/>
  <c r="Q133" i="2" s="1"/>
  <c r="P132" i="2"/>
  <c r="T132" i="2" s="1"/>
  <c r="O132" i="2"/>
  <c r="S132" i="2" s="1"/>
  <c r="N132" i="2"/>
  <c r="R132" i="2" s="1"/>
  <c r="M132" i="2"/>
  <c r="Q132" i="2" s="1"/>
  <c r="T131" i="2"/>
  <c r="S131" i="2"/>
  <c r="P131" i="2"/>
  <c r="O131" i="2"/>
  <c r="N131" i="2"/>
  <c r="R131" i="2" s="1"/>
  <c r="M131" i="2"/>
  <c r="Q131" i="2" s="1"/>
  <c r="S130" i="2"/>
  <c r="P130" i="2"/>
  <c r="T130" i="2" s="1"/>
  <c r="O130" i="2"/>
  <c r="N130" i="2"/>
  <c r="R130" i="2" s="1"/>
  <c r="M130" i="2"/>
  <c r="Q130" i="2" s="1"/>
  <c r="T129" i="2"/>
  <c r="P129" i="2"/>
  <c r="O129" i="2"/>
  <c r="S129" i="2" s="1"/>
  <c r="N129" i="2"/>
  <c r="R129" i="2" s="1"/>
  <c r="M129" i="2"/>
  <c r="Q129" i="2" s="1"/>
  <c r="S128" i="2"/>
  <c r="P128" i="2"/>
  <c r="T128" i="2" s="1"/>
  <c r="O128" i="2"/>
  <c r="N128" i="2"/>
  <c r="R128" i="2" s="1"/>
  <c r="M128" i="2"/>
  <c r="Q128" i="2" s="1"/>
  <c r="T127" i="2"/>
  <c r="P127" i="2"/>
  <c r="O127" i="2"/>
  <c r="S127" i="2" s="1"/>
  <c r="N127" i="2"/>
  <c r="R127" i="2" s="1"/>
  <c r="M127" i="2"/>
  <c r="Q127" i="2" s="1"/>
  <c r="P126" i="2"/>
  <c r="T126" i="2" s="1"/>
  <c r="O126" i="2"/>
  <c r="S126" i="2" s="1"/>
  <c r="N126" i="2"/>
  <c r="R126" i="2" s="1"/>
  <c r="M126" i="2"/>
  <c r="Q126" i="2" s="1"/>
  <c r="T125" i="2"/>
  <c r="S125" i="2"/>
  <c r="P125" i="2"/>
  <c r="O125" i="2"/>
  <c r="N125" i="2"/>
  <c r="R125" i="2" s="1"/>
  <c r="M125" i="2"/>
  <c r="Q125" i="2" s="1"/>
  <c r="P124" i="2"/>
  <c r="T124" i="2" s="1"/>
  <c r="O124" i="2"/>
  <c r="S124" i="2" s="1"/>
  <c r="N124" i="2"/>
  <c r="R124" i="2" s="1"/>
  <c r="M124" i="2"/>
  <c r="Q124" i="2" s="1"/>
  <c r="S123" i="2"/>
  <c r="P123" i="2"/>
  <c r="T123" i="2" s="1"/>
  <c r="O123" i="2"/>
  <c r="N123" i="2"/>
  <c r="R123" i="2" s="1"/>
  <c r="M123" i="2"/>
  <c r="Q123" i="2" s="1"/>
  <c r="T122" i="2"/>
  <c r="R122" i="2"/>
  <c r="P122" i="2"/>
  <c r="O122" i="2"/>
  <c r="S122" i="2" s="1"/>
  <c r="N122" i="2"/>
  <c r="M122" i="2"/>
  <c r="Q122" i="2" s="1"/>
  <c r="S121" i="2"/>
  <c r="R121" i="2"/>
  <c r="P121" i="2"/>
  <c r="T121" i="2" s="1"/>
  <c r="O121" i="2"/>
  <c r="N121" i="2"/>
  <c r="M121" i="2"/>
  <c r="Q121" i="2" s="1"/>
  <c r="R120" i="2"/>
  <c r="P120" i="2"/>
  <c r="T120" i="2" s="1"/>
  <c r="O120" i="2"/>
  <c r="S120" i="2" s="1"/>
  <c r="N120" i="2"/>
  <c r="M120" i="2"/>
  <c r="Q120" i="2" s="1"/>
  <c r="T119" i="2"/>
  <c r="S119" i="2"/>
  <c r="P119" i="2"/>
  <c r="O119" i="2"/>
  <c r="N119" i="2"/>
  <c r="R119" i="2" s="1"/>
  <c r="M119" i="2"/>
  <c r="Q119" i="2" s="1"/>
  <c r="T118" i="2"/>
  <c r="S118" i="2"/>
  <c r="R118" i="2"/>
  <c r="P118" i="2"/>
  <c r="O118" i="2"/>
  <c r="N118" i="2"/>
  <c r="M118" i="2"/>
  <c r="Q118" i="2" s="1"/>
  <c r="S117" i="2"/>
  <c r="P117" i="2"/>
  <c r="T117" i="2" s="1"/>
  <c r="O117" i="2"/>
  <c r="N117" i="2"/>
  <c r="R117" i="2" s="1"/>
  <c r="M117" i="2"/>
  <c r="Q117" i="2" s="1"/>
  <c r="R116" i="2"/>
  <c r="P116" i="2"/>
  <c r="T116" i="2" s="1"/>
  <c r="O116" i="2"/>
  <c r="S116" i="2" s="1"/>
  <c r="N116" i="2"/>
  <c r="M116" i="2"/>
  <c r="Q116" i="2" s="1"/>
  <c r="T115" i="2"/>
  <c r="P115" i="2"/>
  <c r="O115" i="2"/>
  <c r="S115" i="2" s="1"/>
  <c r="N115" i="2"/>
  <c r="R115" i="2" s="1"/>
  <c r="M115" i="2"/>
  <c r="Q115" i="2" s="1"/>
  <c r="T114" i="2"/>
  <c r="S114" i="2"/>
  <c r="R114" i="2"/>
  <c r="P114" i="2"/>
  <c r="O114" i="2"/>
  <c r="N114" i="2"/>
  <c r="M114" i="2"/>
  <c r="Q114" i="2" s="1"/>
  <c r="S113" i="2"/>
  <c r="R113" i="2"/>
  <c r="P113" i="2"/>
  <c r="T113" i="2" s="1"/>
  <c r="O113" i="2"/>
  <c r="N113" i="2"/>
  <c r="M113" i="2"/>
  <c r="Q113" i="2" s="1"/>
  <c r="T112" i="2"/>
  <c r="R112" i="2"/>
  <c r="P112" i="2"/>
  <c r="O112" i="2"/>
  <c r="S112" i="2" s="1"/>
  <c r="N112" i="2"/>
  <c r="M112" i="2"/>
  <c r="Q112" i="2" s="1"/>
  <c r="P111" i="2"/>
  <c r="T111" i="2" s="1"/>
  <c r="O111" i="2"/>
  <c r="S111" i="2" s="1"/>
  <c r="N111" i="2"/>
  <c r="R111" i="2" s="1"/>
  <c r="M111" i="2"/>
  <c r="Q111" i="2" s="1"/>
  <c r="T110" i="2"/>
  <c r="S110" i="2"/>
  <c r="P110" i="2"/>
  <c r="O110" i="2"/>
  <c r="N110" i="2"/>
  <c r="R110" i="2" s="1"/>
  <c r="M110" i="2"/>
  <c r="Q110" i="2" s="1"/>
  <c r="S109" i="2"/>
  <c r="R109" i="2"/>
  <c r="P109" i="2"/>
  <c r="T109" i="2" s="1"/>
  <c r="O109" i="2"/>
  <c r="N109" i="2"/>
  <c r="M109" i="2"/>
  <c r="Q109" i="2" s="1"/>
  <c r="T108" i="2"/>
  <c r="R108" i="2"/>
  <c r="P108" i="2"/>
  <c r="O108" i="2"/>
  <c r="S108" i="2" s="1"/>
  <c r="N108" i="2"/>
  <c r="M108" i="2"/>
  <c r="Q108" i="2" s="1"/>
  <c r="S107" i="2"/>
  <c r="P107" i="2"/>
  <c r="T107" i="2" s="1"/>
  <c r="O107" i="2"/>
  <c r="N107" i="2"/>
  <c r="R107" i="2" s="1"/>
  <c r="M107" i="2"/>
  <c r="Q107" i="2" s="1"/>
  <c r="T106" i="2"/>
  <c r="R106" i="2"/>
  <c r="P106" i="2"/>
  <c r="O106" i="2"/>
  <c r="S106" i="2" s="1"/>
  <c r="N106" i="2"/>
  <c r="M106" i="2"/>
  <c r="Q106" i="2" s="1"/>
  <c r="S105" i="2"/>
  <c r="R105" i="2"/>
  <c r="P105" i="2"/>
  <c r="T105" i="2" s="1"/>
  <c r="O105" i="2"/>
  <c r="N105" i="2"/>
  <c r="M105" i="2"/>
  <c r="Q105" i="2" s="1"/>
  <c r="R104" i="2"/>
  <c r="P104" i="2"/>
  <c r="T104" i="2" s="1"/>
  <c r="O104" i="2"/>
  <c r="S104" i="2" s="1"/>
  <c r="N104" i="2"/>
  <c r="M104" i="2"/>
  <c r="Q104" i="2" s="1"/>
  <c r="T103" i="2"/>
  <c r="S103" i="2"/>
  <c r="P103" i="2"/>
  <c r="O103" i="2"/>
  <c r="N103" i="2"/>
  <c r="R103" i="2" s="1"/>
  <c r="M103" i="2"/>
  <c r="Q103" i="2" s="1"/>
  <c r="T102" i="2"/>
  <c r="S102" i="2"/>
  <c r="R102" i="2"/>
  <c r="P102" i="2"/>
  <c r="O102" i="2"/>
  <c r="N102" i="2"/>
  <c r="M102" i="2"/>
  <c r="Q102" i="2" s="1"/>
  <c r="S101" i="2"/>
  <c r="P101" i="2"/>
  <c r="T101" i="2" s="1"/>
  <c r="O101" i="2"/>
  <c r="N101" i="2"/>
  <c r="R101" i="2" s="1"/>
  <c r="M101" i="2"/>
  <c r="Q101" i="2" s="1"/>
  <c r="R100" i="2"/>
  <c r="P100" i="2"/>
  <c r="T100" i="2" s="1"/>
  <c r="O100" i="2"/>
  <c r="S100" i="2" s="1"/>
  <c r="N100" i="2"/>
  <c r="M100" i="2"/>
  <c r="Q100" i="2" s="1"/>
  <c r="T99" i="2"/>
  <c r="P99" i="2"/>
  <c r="O99" i="2"/>
  <c r="S99" i="2" s="1"/>
  <c r="N99" i="2"/>
  <c r="R99" i="2" s="1"/>
  <c r="M99" i="2"/>
  <c r="Q99" i="2" s="1"/>
  <c r="T98" i="2"/>
  <c r="S98" i="2"/>
  <c r="R98" i="2"/>
  <c r="P98" i="2"/>
  <c r="O98" i="2"/>
  <c r="N98" i="2"/>
  <c r="M98" i="2"/>
  <c r="Q98" i="2" s="1"/>
  <c r="S97" i="2"/>
  <c r="R97" i="2"/>
  <c r="P97" i="2"/>
  <c r="T97" i="2" s="1"/>
  <c r="O97" i="2"/>
  <c r="N97" i="2"/>
  <c r="M97" i="2"/>
  <c r="Q97" i="2" s="1"/>
  <c r="T96" i="2"/>
  <c r="R96" i="2"/>
  <c r="P96" i="2"/>
  <c r="O96" i="2"/>
  <c r="S96" i="2" s="1"/>
  <c r="N96" i="2"/>
  <c r="M96" i="2"/>
  <c r="Q96" i="2" s="1"/>
  <c r="P95" i="2"/>
  <c r="T95" i="2" s="1"/>
  <c r="O95" i="2"/>
  <c r="S95" i="2" s="1"/>
  <c r="N95" i="2"/>
  <c r="R95" i="2" s="1"/>
  <c r="M95" i="2"/>
  <c r="Q95" i="2" s="1"/>
  <c r="T94" i="2"/>
  <c r="S94" i="2"/>
  <c r="P94" i="2"/>
  <c r="O94" i="2"/>
  <c r="N94" i="2"/>
  <c r="R94" i="2" s="1"/>
  <c r="M94" i="2"/>
  <c r="Q94" i="2" s="1"/>
  <c r="S93" i="2"/>
  <c r="R93" i="2"/>
  <c r="P93" i="2"/>
  <c r="T93" i="2" s="1"/>
  <c r="O93" i="2"/>
  <c r="N93" i="2"/>
  <c r="M93" i="2"/>
  <c r="Q93" i="2" s="1"/>
  <c r="T92" i="2"/>
  <c r="R92" i="2"/>
  <c r="P92" i="2"/>
  <c r="O92" i="2"/>
  <c r="S92" i="2" s="1"/>
  <c r="N92" i="2"/>
  <c r="M92" i="2"/>
  <c r="Q92" i="2" s="1"/>
  <c r="S91" i="2"/>
  <c r="P91" i="2"/>
  <c r="T91" i="2" s="1"/>
  <c r="O91" i="2"/>
  <c r="N91" i="2"/>
  <c r="R91" i="2" s="1"/>
  <c r="M91" i="2"/>
  <c r="Q91" i="2" s="1"/>
  <c r="T90" i="2"/>
  <c r="R90" i="2"/>
  <c r="P90" i="2"/>
  <c r="O90" i="2"/>
  <c r="S90" i="2" s="1"/>
  <c r="N90" i="2"/>
  <c r="M90" i="2"/>
  <c r="Q90" i="2" s="1"/>
  <c r="S89" i="2"/>
  <c r="R89" i="2"/>
  <c r="P89" i="2"/>
  <c r="T89" i="2" s="1"/>
  <c r="O89" i="2"/>
  <c r="N89" i="2"/>
  <c r="M89" i="2"/>
  <c r="Q89" i="2" s="1"/>
  <c r="R88" i="2"/>
  <c r="P88" i="2"/>
  <c r="T88" i="2" s="1"/>
  <c r="O88" i="2"/>
  <c r="S88" i="2" s="1"/>
  <c r="N88" i="2"/>
  <c r="M88" i="2"/>
  <c r="Q88" i="2" s="1"/>
  <c r="T87" i="2"/>
  <c r="S87" i="2"/>
  <c r="P87" i="2"/>
  <c r="O87" i="2"/>
  <c r="N87" i="2"/>
  <c r="R87" i="2" s="1"/>
  <c r="M87" i="2"/>
  <c r="Q87" i="2" s="1"/>
  <c r="T86" i="2"/>
  <c r="S86" i="2"/>
  <c r="R86" i="2"/>
  <c r="P86" i="2"/>
  <c r="O86" i="2"/>
  <c r="N86" i="2"/>
  <c r="M86" i="2"/>
  <c r="Q86" i="2" s="1"/>
  <c r="S85" i="2"/>
  <c r="P85" i="2"/>
  <c r="T85" i="2" s="1"/>
  <c r="O85" i="2"/>
  <c r="N85" i="2"/>
  <c r="R85" i="2" s="1"/>
  <c r="M85" i="2"/>
  <c r="Q85" i="2" s="1"/>
  <c r="R84" i="2"/>
  <c r="P84" i="2"/>
  <c r="T84" i="2" s="1"/>
  <c r="O84" i="2"/>
  <c r="S84" i="2" s="1"/>
  <c r="N84" i="2"/>
  <c r="M84" i="2"/>
  <c r="Q84" i="2" s="1"/>
  <c r="T83" i="2"/>
  <c r="P83" i="2"/>
  <c r="O83" i="2"/>
  <c r="S83" i="2" s="1"/>
  <c r="N83" i="2"/>
  <c r="R83" i="2" s="1"/>
  <c r="M83" i="2"/>
  <c r="Q83" i="2" s="1"/>
  <c r="T82" i="2"/>
  <c r="S82" i="2"/>
  <c r="R82" i="2"/>
  <c r="P82" i="2"/>
  <c r="O82" i="2"/>
  <c r="N82" i="2"/>
  <c r="M82" i="2"/>
  <c r="Q82" i="2" s="1"/>
  <c r="S81" i="2"/>
  <c r="R81" i="2"/>
  <c r="P81" i="2"/>
  <c r="T81" i="2" s="1"/>
  <c r="O81" i="2"/>
  <c r="N81" i="2"/>
  <c r="M81" i="2"/>
  <c r="Q81" i="2" s="1"/>
  <c r="T80" i="2"/>
  <c r="R80" i="2"/>
  <c r="P80" i="2"/>
  <c r="O80" i="2"/>
  <c r="S80" i="2" s="1"/>
  <c r="N80" i="2"/>
  <c r="M80" i="2"/>
  <c r="Q80" i="2" s="1"/>
  <c r="P79" i="2"/>
  <c r="T79" i="2" s="1"/>
  <c r="O79" i="2"/>
  <c r="S79" i="2" s="1"/>
  <c r="N79" i="2"/>
  <c r="R79" i="2" s="1"/>
  <c r="M79" i="2"/>
  <c r="Q79" i="2" s="1"/>
  <c r="T78" i="2"/>
  <c r="S78" i="2"/>
  <c r="P78" i="2"/>
  <c r="O78" i="2"/>
  <c r="N78" i="2"/>
  <c r="R78" i="2" s="1"/>
  <c r="M78" i="2"/>
  <c r="Q78" i="2" s="1"/>
  <c r="S77" i="2"/>
  <c r="R77" i="2"/>
  <c r="P77" i="2"/>
  <c r="T77" i="2" s="1"/>
  <c r="O77" i="2"/>
  <c r="N77" i="2"/>
  <c r="M77" i="2"/>
  <c r="Q77" i="2" s="1"/>
  <c r="T76" i="2"/>
  <c r="R76" i="2"/>
  <c r="P76" i="2"/>
  <c r="O76" i="2"/>
  <c r="S76" i="2" s="1"/>
  <c r="N76" i="2"/>
  <c r="M76" i="2"/>
  <c r="Q76" i="2" s="1"/>
  <c r="S75" i="2"/>
  <c r="P75" i="2"/>
  <c r="T75" i="2" s="1"/>
  <c r="O75" i="2"/>
  <c r="N75" i="2"/>
  <c r="R75" i="2" s="1"/>
  <c r="M75" i="2"/>
  <c r="Q75" i="2" s="1"/>
  <c r="T74" i="2"/>
  <c r="R74" i="2"/>
  <c r="P74" i="2"/>
  <c r="O74" i="2"/>
  <c r="S74" i="2" s="1"/>
  <c r="N74" i="2"/>
  <c r="M74" i="2"/>
  <c r="Q74" i="2" s="1"/>
  <c r="S73" i="2"/>
  <c r="R73" i="2"/>
  <c r="P73" i="2"/>
  <c r="T73" i="2" s="1"/>
  <c r="O73" i="2"/>
  <c r="N73" i="2"/>
  <c r="M73" i="2"/>
  <c r="Q73" i="2" s="1"/>
  <c r="R72" i="2"/>
  <c r="P72" i="2"/>
  <c r="T72" i="2" s="1"/>
  <c r="O72" i="2"/>
  <c r="S72" i="2" s="1"/>
  <c r="N72" i="2"/>
  <c r="M72" i="2"/>
  <c r="Q72" i="2" s="1"/>
  <c r="T71" i="2"/>
  <c r="S71" i="2"/>
  <c r="P71" i="2"/>
  <c r="O71" i="2"/>
  <c r="N71" i="2"/>
  <c r="R71" i="2" s="1"/>
  <c r="M71" i="2"/>
  <c r="Q71" i="2" s="1"/>
  <c r="T70" i="2"/>
  <c r="S70" i="2"/>
  <c r="R70" i="2"/>
  <c r="P70" i="2"/>
  <c r="O70" i="2"/>
  <c r="N70" i="2"/>
  <c r="M70" i="2"/>
  <c r="Q70" i="2" s="1"/>
  <c r="S69" i="2"/>
  <c r="P69" i="2"/>
  <c r="T69" i="2" s="1"/>
  <c r="O69" i="2"/>
  <c r="N69" i="2"/>
  <c r="R69" i="2" s="1"/>
  <c r="M69" i="2"/>
  <c r="Q69" i="2" s="1"/>
  <c r="R68" i="2"/>
  <c r="P68" i="2"/>
  <c r="T68" i="2" s="1"/>
  <c r="O68" i="2"/>
  <c r="S68" i="2" s="1"/>
  <c r="N68" i="2"/>
  <c r="M68" i="2"/>
  <c r="Q68" i="2" s="1"/>
  <c r="T67" i="2"/>
  <c r="P67" i="2"/>
  <c r="O67" i="2"/>
  <c r="S67" i="2" s="1"/>
  <c r="N67" i="2"/>
  <c r="R67" i="2" s="1"/>
  <c r="M67" i="2"/>
  <c r="Q67" i="2" s="1"/>
  <c r="T66" i="2"/>
  <c r="S66" i="2"/>
  <c r="R66" i="2"/>
  <c r="P66" i="2"/>
  <c r="O66" i="2"/>
  <c r="N66" i="2"/>
  <c r="M66" i="2"/>
  <c r="Q66" i="2" s="1"/>
  <c r="S65" i="2"/>
  <c r="P65" i="2"/>
  <c r="T65" i="2" s="1"/>
  <c r="O65" i="2"/>
  <c r="N65" i="2"/>
  <c r="R65" i="2" s="1"/>
  <c r="M65" i="2"/>
  <c r="Q65" i="2" s="1"/>
  <c r="T64" i="2"/>
  <c r="R64" i="2"/>
  <c r="P64" i="2"/>
  <c r="O64" i="2"/>
  <c r="S64" i="2" s="1"/>
  <c r="N64" i="2"/>
  <c r="M64" i="2"/>
  <c r="Q64" i="2" s="1"/>
  <c r="P63" i="2"/>
  <c r="T63" i="2" s="1"/>
  <c r="O63" i="2"/>
  <c r="S63" i="2" s="1"/>
  <c r="N63" i="2"/>
  <c r="R63" i="2" s="1"/>
  <c r="M63" i="2"/>
  <c r="Q63" i="2" s="1"/>
  <c r="T62" i="2"/>
  <c r="S62" i="2"/>
  <c r="P62" i="2"/>
  <c r="O62" i="2"/>
  <c r="N62" i="2"/>
  <c r="R62" i="2" s="1"/>
  <c r="M62" i="2"/>
  <c r="Q62" i="2" s="1"/>
  <c r="T61" i="2"/>
  <c r="S61" i="2"/>
  <c r="R61" i="2"/>
  <c r="P61" i="2"/>
  <c r="O61" i="2"/>
  <c r="N61" i="2"/>
  <c r="M61" i="2"/>
  <c r="Q61" i="2" s="1"/>
  <c r="S60" i="2"/>
  <c r="R60" i="2"/>
  <c r="P60" i="2"/>
  <c r="T60" i="2" s="1"/>
  <c r="O60" i="2"/>
  <c r="N60" i="2"/>
  <c r="M60" i="2"/>
  <c r="Q60" i="2" s="1"/>
  <c r="T59" i="2"/>
  <c r="R59" i="2"/>
  <c r="P59" i="2"/>
  <c r="O59" i="2"/>
  <c r="S59" i="2" s="1"/>
  <c r="N59" i="2"/>
  <c r="M59" i="2"/>
  <c r="Q59" i="2" s="1"/>
  <c r="S58" i="2"/>
  <c r="P58" i="2"/>
  <c r="T58" i="2" s="1"/>
  <c r="O58" i="2"/>
  <c r="N58" i="2"/>
  <c r="R58" i="2" s="1"/>
  <c r="M58" i="2"/>
  <c r="Q58" i="2" s="1"/>
  <c r="T57" i="2"/>
  <c r="R57" i="2"/>
  <c r="P57" i="2"/>
  <c r="O57" i="2"/>
  <c r="S57" i="2" s="1"/>
  <c r="N57" i="2"/>
  <c r="M57" i="2"/>
  <c r="Q57" i="2" s="1"/>
  <c r="S56" i="2"/>
  <c r="P56" i="2"/>
  <c r="T56" i="2" s="1"/>
  <c r="O56" i="2"/>
  <c r="N56" i="2"/>
  <c r="R56" i="2" s="1"/>
  <c r="M56" i="2"/>
  <c r="Q56" i="2" s="1"/>
  <c r="T55" i="2"/>
  <c r="R55" i="2"/>
  <c r="P55" i="2"/>
  <c r="O55" i="2"/>
  <c r="S55" i="2" s="1"/>
  <c r="N55" i="2"/>
  <c r="M55" i="2"/>
  <c r="Q55" i="2" s="1"/>
  <c r="S54" i="2"/>
  <c r="P54" i="2"/>
  <c r="T54" i="2" s="1"/>
  <c r="O54" i="2"/>
  <c r="N54" i="2"/>
  <c r="R54" i="2" s="1"/>
  <c r="M54" i="2"/>
  <c r="Q54" i="2" s="1"/>
  <c r="T53" i="2"/>
  <c r="R53" i="2"/>
  <c r="P53" i="2"/>
  <c r="O53" i="2"/>
  <c r="S53" i="2" s="1"/>
  <c r="N53" i="2"/>
  <c r="M53" i="2"/>
  <c r="Q53" i="2" s="1"/>
  <c r="S52" i="2"/>
  <c r="P52" i="2"/>
  <c r="T52" i="2" s="1"/>
  <c r="O52" i="2"/>
  <c r="N52" i="2"/>
  <c r="R52" i="2" s="1"/>
  <c r="M52" i="2"/>
  <c r="Q52" i="2" s="1"/>
  <c r="T51" i="2"/>
  <c r="R51" i="2"/>
  <c r="P51" i="2"/>
  <c r="O51" i="2"/>
  <c r="S51" i="2" s="1"/>
  <c r="N51" i="2"/>
  <c r="M51" i="2"/>
  <c r="Q51" i="2" s="1"/>
  <c r="S50" i="2"/>
  <c r="P50" i="2"/>
  <c r="T50" i="2" s="1"/>
  <c r="O50" i="2"/>
  <c r="N50" i="2"/>
  <c r="R50" i="2" s="1"/>
  <c r="M50" i="2"/>
  <c r="Q50" i="2" s="1"/>
  <c r="T49" i="2"/>
  <c r="R49" i="2"/>
  <c r="P49" i="2"/>
  <c r="O49" i="2"/>
  <c r="S49" i="2" s="1"/>
  <c r="N49" i="2"/>
  <c r="M49" i="2"/>
  <c r="Q49" i="2" s="1"/>
  <c r="S48" i="2"/>
  <c r="P48" i="2"/>
  <c r="T48" i="2" s="1"/>
  <c r="O48" i="2"/>
  <c r="N48" i="2"/>
  <c r="R48" i="2" s="1"/>
  <c r="M48" i="2"/>
  <c r="Q48" i="2" s="1"/>
  <c r="T47" i="2"/>
  <c r="P47" i="2"/>
  <c r="O47" i="2"/>
  <c r="S47" i="2" s="1"/>
  <c r="N47" i="2"/>
  <c r="R47" i="2" s="1"/>
  <c r="M47" i="2"/>
  <c r="Q47" i="2" s="1"/>
  <c r="S46" i="2"/>
  <c r="P46" i="2"/>
  <c r="T46" i="2" s="1"/>
  <c r="O46" i="2"/>
  <c r="N46" i="2"/>
  <c r="R46" i="2" s="1"/>
  <c r="M46" i="2"/>
  <c r="Q46" i="2" s="1"/>
  <c r="R45" i="2"/>
  <c r="P45" i="2"/>
  <c r="T45" i="2" s="1"/>
  <c r="O45" i="2"/>
  <c r="S45" i="2" s="1"/>
  <c r="N45" i="2"/>
  <c r="M45" i="2"/>
  <c r="Q45" i="2" s="1"/>
  <c r="P44" i="2"/>
  <c r="T44" i="2" s="1"/>
  <c r="O44" i="2"/>
  <c r="S44" i="2" s="1"/>
  <c r="N44" i="2"/>
  <c r="R44" i="2" s="1"/>
  <c r="M44" i="2"/>
  <c r="Q44" i="2" s="1"/>
  <c r="T43" i="2"/>
  <c r="P43" i="2"/>
  <c r="O43" i="2"/>
  <c r="S43" i="2" s="1"/>
  <c r="N43" i="2"/>
  <c r="R43" i="2" s="1"/>
  <c r="M43" i="2"/>
  <c r="Q43" i="2" s="1"/>
  <c r="S42" i="2"/>
  <c r="R42" i="2"/>
  <c r="P42" i="2"/>
  <c r="T42" i="2" s="1"/>
  <c r="O42" i="2"/>
  <c r="N42" i="2"/>
  <c r="M42" i="2"/>
  <c r="Q42" i="2" s="1"/>
  <c r="T41" i="2"/>
  <c r="R41" i="2"/>
  <c r="P41" i="2"/>
  <c r="O41" i="2"/>
  <c r="S41" i="2" s="1"/>
  <c r="N41" i="2"/>
  <c r="M41" i="2"/>
  <c r="Q41" i="2" s="1"/>
  <c r="S40" i="2"/>
  <c r="P40" i="2"/>
  <c r="T40" i="2" s="1"/>
  <c r="O40" i="2"/>
  <c r="N40" i="2"/>
  <c r="R40" i="2" s="1"/>
  <c r="M40" i="2"/>
  <c r="Q40" i="2" s="1"/>
  <c r="T39" i="2"/>
  <c r="P39" i="2"/>
  <c r="O39" i="2"/>
  <c r="S39" i="2" s="1"/>
  <c r="N39" i="2"/>
  <c r="R39" i="2" s="1"/>
  <c r="M39" i="2"/>
  <c r="Q39" i="2" s="1"/>
  <c r="S38" i="2"/>
  <c r="P38" i="2"/>
  <c r="T38" i="2" s="1"/>
  <c r="O38" i="2"/>
  <c r="N38" i="2"/>
  <c r="R38" i="2" s="1"/>
  <c r="M38" i="2"/>
  <c r="Q38" i="2" s="1"/>
  <c r="R37" i="2"/>
  <c r="P37" i="2"/>
  <c r="T37" i="2" s="1"/>
  <c r="O37" i="2"/>
  <c r="S37" i="2" s="1"/>
  <c r="N37" i="2"/>
  <c r="M37" i="2"/>
  <c r="Q37" i="2" s="1"/>
  <c r="T36" i="2"/>
  <c r="S36" i="2"/>
  <c r="P36" i="2"/>
  <c r="O36" i="2"/>
  <c r="N36" i="2"/>
  <c r="R36" i="2" s="1"/>
  <c r="M36" i="2"/>
  <c r="Q36" i="2" s="1"/>
  <c r="T35" i="2"/>
  <c r="R35" i="2"/>
  <c r="P35" i="2"/>
  <c r="O35" i="2"/>
  <c r="O6" i="2" s="1"/>
  <c r="S3" i="2" s="1"/>
  <c r="N35" i="2"/>
  <c r="M35" i="2"/>
  <c r="Q35" i="2" s="1"/>
  <c r="S34" i="2"/>
  <c r="R34" i="2"/>
  <c r="P34" i="2"/>
  <c r="T34" i="2" s="1"/>
  <c r="O34" i="2"/>
  <c r="N34" i="2"/>
  <c r="M34" i="2"/>
  <c r="Q34" i="2" s="1"/>
  <c r="P33" i="2"/>
  <c r="T33" i="2" s="1"/>
  <c r="O33" i="2"/>
  <c r="S33" i="2" s="1"/>
  <c r="N33" i="2"/>
  <c r="R33" i="2" s="1"/>
  <c r="M33" i="2"/>
  <c r="Q33" i="2" s="1"/>
  <c r="T32" i="2"/>
  <c r="P32" i="2"/>
  <c r="O32" i="2"/>
  <c r="S32" i="2" s="1"/>
  <c r="N32" i="2"/>
  <c r="R32" i="2" s="1"/>
  <c r="M32" i="2"/>
  <c r="Q32" i="2" s="1"/>
  <c r="P31" i="2"/>
  <c r="T31" i="2" s="1"/>
  <c r="O31" i="2"/>
  <c r="S31" i="2" s="1"/>
  <c r="N31" i="2"/>
  <c r="R31" i="2" s="1"/>
  <c r="M31" i="2"/>
  <c r="Q31" i="2" s="1"/>
  <c r="T30" i="2"/>
  <c r="P30" i="2"/>
  <c r="O30" i="2"/>
  <c r="S30" i="2" s="1"/>
  <c r="N30" i="2"/>
  <c r="R30" i="2" s="1"/>
  <c r="M30" i="2"/>
  <c r="Q30" i="2" s="1"/>
  <c r="P29" i="2"/>
  <c r="T29" i="2" s="1"/>
  <c r="O29" i="2"/>
  <c r="S29" i="2" s="1"/>
  <c r="N29" i="2"/>
  <c r="R29" i="2" s="1"/>
  <c r="M29" i="2"/>
  <c r="Q29" i="2" s="1"/>
  <c r="T28" i="2"/>
  <c r="P28" i="2"/>
  <c r="O28" i="2"/>
  <c r="S28" i="2" s="1"/>
  <c r="N28" i="2"/>
  <c r="R28" i="2" s="1"/>
  <c r="M28" i="2"/>
  <c r="Q28" i="2" s="1"/>
  <c r="P27" i="2"/>
  <c r="T27" i="2" s="1"/>
  <c r="O27" i="2"/>
  <c r="S27" i="2" s="1"/>
  <c r="N27" i="2"/>
  <c r="R27" i="2" s="1"/>
  <c r="M27" i="2"/>
  <c r="Q27" i="2" s="1"/>
  <c r="T26" i="2"/>
  <c r="P26" i="2"/>
  <c r="O26" i="2"/>
  <c r="S26" i="2" s="1"/>
  <c r="N26" i="2"/>
  <c r="R26" i="2" s="1"/>
  <c r="M26" i="2"/>
  <c r="Q26" i="2" s="1"/>
  <c r="P25" i="2"/>
  <c r="T25" i="2" s="1"/>
  <c r="O25" i="2"/>
  <c r="S25" i="2" s="1"/>
  <c r="N25" i="2"/>
  <c r="R25" i="2" s="1"/>
  <c r="M25" i="2"/>
  <c r="Q25" i="2" s="1"/>
  <c r="T24" i="2"/>
  <c r="P24" i="2"/>
  <c r="O24" i="2"/>
  <c r="S24" i="2" s="1"/>
  <c r="N24" i="2"/>
  <c r="R24" i="2" s="1"/>
  <c r="M24" i="2"/>
  <c r="Q24" i="2" s="1"/>
  <c r="P23" i="2"/>
  <c r="T23" i="2" s="1"/>
  <c r="O23" i="2"/>
  <c r="S23" i="2" s="1"/>
  <c r="N23" i="2"/>
  <c r="R23" i="2" s="1"/>
  <c r="M23" i="2"/>
  <c r="Q23" i="2" s="1"/>
  <c r="T22" i="2"/>
  <c r="P22" i="2"/>
  <c r="O22" i="2"/>
  <c r="S22" i="2" s="1"/>
  <c r="N22" i="2"/>
  <c r="R22" i="2" s="1"/>
  <c r="M22" i="2"/>
  <c r="Q22" i="2" s="1"/>
  <c r="P21" i="2"/>
  <c r="T21" i="2" s="1"/>
  <c r="O21" i="2"/>
  <c r="S21" i="2" s="1"/>
  <c r="N21" i="2"/>
  <c r="R21" i="2" s="1"/>
  <c r="M21" i="2"/>
  <c r="Q21" i="2" s="1"/>
  <c r="T20" i="2"/>
  <c r="P20" i="2"/>
  <c r="O20" i="2"/>
  <c r="S20" i="2" s="1"/>
  <c r="N20" i="2"/>
  <c r="R20" i="2" s="1"/>
  <c r="M20" i="2"/>
  <c r="Q20" i="2" s="1"/>
  <c r="P19" i="2"/>
  <c r="T19" i="2" s="1"/>
  <c r="O19" i="2"/>
  <c r="S19" i="2" s="1"/>
  <c r="N19" i="2"/>
  <c r="R19" i="2" s="1"/>
  <c r="M19" i="2"/>
  <c r="Q19" i="2" s="1"/>
  <c r="T18" i="2"/>
  <c r="P18" i="2"/>
  <c r="O18" i="2"/>
  <c r="S18" i="2" s="1"/>
  <c r="N18" i="2"/>
  <c r="R18" i="2" s="1"/>
  <c r="M18" i="2"/>
  <c r="Q18" i="2" s="1"/>
  <c r="P17" i="2"/>
  <c r="T17" i="2" s="1"/>
  <c r="O17" i="2"/>
  <c r="S17" i="2" s="1"/>
  <c r="N17" i="2"/>
  <c r="R17" i="2" s="1"/>
  <c r="M17" i="2"/>
  <c r="Q17" i="2" s="1"/>
  <c r="P16" i="2"/>
  <c r="T16" i="2" s="1"/>
  <c r="O16" i="2"/>
  <c r="S16" i="2" s="1"/>
  <c r="N16" i="2"/>
  <c r="R16" i="2" s="1"/>
  <c r="M16" i="2"/>
  <c r="Q16" i="2" s="1"/>
  <c r="P15" i="2"/>
  <c r="T15" i="2" s="1"/>
  <c r="O15" i="2"/>
  <c r="S15" i="2" s="1"/>
  <c r="N15" i="2"/>
  <c r="R15" i="2" s="1"/>
  <c r="M15" i="2"/>
  <c r="Q15" i="2" s="1"/>
  <c r="T14" i="2"/>
  <c r="P14" i="2"/>
  <c r="O14" i="2"/>
  <c r="S14" i="2" s="1"/>
  <c r="N14" i="2"/>
  <c r="R14" i="2" s="1"/>
  <c r="M14" i="2"/>
  <c r="Q14" i="2" s="1"/>
  <c r="P13" i="2"/>
  <c r="T13" i="2" s="1"/>
  <c r="O13" i="2"/>
  <c r="S13" i="2" s="1"/>
  <c r="N13" i="2"/>
  <c r="R13" i="2" s="1"/>
  <c r="M13" i="2"/>
  <c r="Q13" i="2" s="1"/>
  <c r="P12" i="2"/>
  <c r="T12" i="2" s="1"/>
  <c r="O12" i="2"/>
  <c r="S12" i="2" s="1"/>
  <c r="N12" i="2"/>
  <c r="R12" i="2" s="1"/>
  <c r="M12" i="2"/>
  <c r="Q12" i="2" s="1"/>
  <c r="P11" i="2"/>
  <c r="T11" i="2" s="1"/>
  <c r="O11" i="2"/>
  <c r="S11" i="2" s="1"/>
  <c r="N11" i="2"/>
  <c r="R11" i="2" s="1"/>
  <c r="M11" i="2"/>
  <c r="Q11" i="2" s="1"/>
  <c r="P6" i="2"/>
  <c r="L6" i="2"/>
  <c r="K6" i="2"/>
  <c r="J6" i="2"/>
  <c r="I6" i="2"/>
  <c r="H6" i="2"/>
  <c r="G6" i="2"/>
  <c r="F6" i="2"/>
  <c r="E6" i="2"/>
  <c r="H5" i="2"/>
  <c r="L4" i="2"/>
  <c r="L5" i="2" s="1"/>
  <c r="K4" i="2"/>
  <c r="K5" i="2" s="1"/>
  <c r="J4" i="2"/>
  <c r="J5" i="2" s="1"/>
  <c r="I4" i="2"/>
  <c r="I5" i="2" s="1"/>
  <c r="H4" i="2"/>
  <c r="P4" i="2" s="1"/>
  <c r="P5" i="2" s="1"/>
  <c r="G4" i="2"/>
  <c r="G5" i="2" s="1"/>
  <c r="F4" i="2"/>
  <c r="F5" i="2" s="1"/>
  <c r="E4" i="2"/>
  <c r="M4" i="2" s="1"/>
  <c r="M5" i="2" s="1"/>
  <c r="T3" i="2"/>
  <c r="R185" i="1"/>
  <c r="P185" i="1"/>
  <c r="T185" i="1" s="1"/>
  <c r="O185" i="1"/>
  <c r="S185" i="1" s="1"/>
  <c r="N185" i="1"/>
  <c r="M185" i="1"/>
  <c r="Q185" i="1" s="1"/>
  <c r="T184" i="1"/>
  <c r="P184" i="1"/>
  <c r="O184" i="1"/>
  <c r="S184" i="1" s="1"/>
  <c r="N184" i="1"/>
  <c r="R184" i="1" s="1"/>
  <c r="M184" i="1"/>
  <c r="Q184" i="1" s="1"/>
  <c r="P183" i="1"/>
  <c r="T183" i="1" s="1"/>
  <c r="O183" i="1"/>
  <c r="S183" i="1" s="1"/>
  <c r="N183" i="1"/>
  <c r="R183" i="1" s="1"/>
  <c r="M183" i="1"/>
  <c r="Q183" i="1" s="1"/>
  <c r="P182" i="1"/>
  <c r="T182" i="1" s="1"/>
  <c r="O182" i="1"/>
  <c r="S182" i="1" s="1"/>
  <c r="N182" i="1"/>
  <c r="R182" i="1" s="1"/>
  <c r="M182" i="1"/>
  <c r="Q182" i="1" s="1"/>
  <c r="T181" i="1"/>
  <c r="P181" i="1"/>
  <c r="O181" i="1"/>
  <c r="S181" i="1" s="1"/>
  <c r="N181" i="1"/>
  <c r="R181" i="1" s="1"/>
  <c r="M181" i="1"/>
  <c r="Q181" i="1" s="1"/>
  <c r="T180" i="1"/>
  <c r="P180" i="1"/>
  <c r="O180" i="1"/>
  <c r="S180" i="1" s="1"/>
  <c r="N180" i="1"/>
  <c r="R180" i="1" s="1"/>
  <c r="M180" i="1"/>
  <c r="Q180" i="1" s="1"/>
  <c r="P179" i="1"/>
  <c r="T179" i="1" s="1"/>
  <c r="O179" i="1"/>
  <c r="S179" i="1" s="1"/>
  <c r="N179" i="1"/>
  <c r="R179" i="1" s="1"/>
  <c r="M179" i="1"/>
  <c r="Q179" i="1" s="1"/>
  <c r="P178" i="1"/>
  <c r="T178" i="1" s="1"/>
  <c r="O178" i="1"/>
  <c r="S178" i="1" s="1"/>
  <c r="N178" i="1"/>
  <c r="R178" i="1" s="1"/>
  <c r="M178" i="1"/>
  <c r="Q178" i="1" s="1"/>
  <c r="R177" i="1"/>
  <c r="P177" i="1"/>
  <c r="T177" i="1" s="1"/>
  <c r="O177" i="1"/>
  <c r="S177" i="1" s="1"/>
  <c r="N177" i="1"/>
  <c r="M177" i="1"/>
  <c r="Q177" i="1" s="1"/>
  <c r="T176" i="1"/>
  <c r="P176" i="1"/>
  <c r="O176" i="1"/>
  <c r="S176" i="1" s="1"/>
  <c r="N176" i="1"/>
  <c r="R176" i="1" s="1"/>
  <c r="M176" i="1"/>
  <c r="Q176" i="1" s="1"/>
  <c r="P175" i="1"/>
  <c r="T175" i="1" s="1"/>
  <c r="O175" i="1"/>
  <c r="S175" i="1" s="1"/>
  <c r="N175" i="1"/>
  <c r="R175" i="1" s="1"/>
  <c r="M175" i="1"/>
  <c r="Q175" i="1" s="1"/>
  <c r="T174" i="1"/>
  <c r="P174" i="1"/>
  <c r="O174" i="1"/>
  <c r="S174" i="1" s="1"/>
  <c r="N174" i="1"/>
  <c r="R174" i="1" s="1"/>
  <c r="M174" i="1"/>
  <c r="Q174" i="1" s="1"/>
  <c r="P173" i="1"/>
  <c r="T173" i="1" s="1"/>
  <c r="O173" i="1"/>
  <c r="S173" i="1" s="1"/>
  <c r="N173" i="1"/>
  <c r="R173" i="1" s="1"/>
  <c r="M173" i="1"/>
  <c r="Q173" i="1" s="1"/>
  <c r="T172" i="1"/>
  <c r="P172" i="1"/>
  <c r="O172" i="1"/>
  <c r="S172" i="1" s="1"/>
  <c r="N172" i="1"/>
  <c r="R172" i="1" s="1"/>
  <c r="M172" i="1"/>
  <c r="Q172" i="1" s="1"/>
  <c r="P171" i="1"/>
  <c r="T171" i="1" s="1"/>
  <c r="O171" i="1"/>
  <c r="S171" i="1" s="1"/>
  <c r="N171" i="1"/>
  <c r="R171" i="1" s="1"/>
  <c r="M171" i="1"/>
  <c r="Q171" i="1" s="1"/>
  <c r="P170" i="1"/>
  <c r="T170" i="1" s="1"/>
  <c r="O170" i="1"/>
  <c r="S170" i="1" s="1"/>
  <c r="N170" i="1"/>
  <c r="R170" i="1" s="1"/>
  <c r="M170" i="1"/>
  <c r="Q170" i="1" s="1"/>
  <c r="R169" i="1"/>
  <c r="P169" i="1"/>
  <c r="T169" i="1" s="1"/>
  <c r="O169" i="1"/>
  <c r="S169" i="1" s="1"/>
  <c r="N169" i="1"/>
  <c r="M169" i="1"/>
  <c r="Q169" i="1" s="1"/>
  <c r="T168" i="1"/>
  <c r="P168" i="1"/>
  <c r="O168" i="1"/>
  <c r="S168" i="1" s="1"/>
  <c r="N168" i="1"/>
  <c r="R168" i="1" s="1"/>
  <c r="M168" i="1"/>
  <c r="Q168" i="1" s="1"/>
  <c r="P167" i="1"/>
  <c r="T167" i="1" s="1"/>
  <c r="O167" i="1"/>
  <c r="S167" i="1" s="1"/>
  <c r="N167" i="1"/>
  <c r="R167" i="1" s="1"/>
  <c r="M167" i="1"/>
  <c r="Q167" i="1" s="1"/>
  <c r="P166" i="1"/>
  <c r="T166" i="1" s="1"/>
  <c r="O166" i="1"/>
  <c r="S166" i="1" s="1"/>
  <c r="N166" i="1"/>
  <c r="R166" i="1" s="1"/>
  <c r="M166" i="1"/>
  <c r="Q166" i="1" s="1"/>
  <c r="T165" i="1"/>
  <c r="P165" i="1"/>
  <c r="O165" i="1"/>
  <c r="S165" i="1" s="1"/>
  <c r="N165" i="1"/>
  <c r="R165" i="1" s="1"/>
  <c r="M165" i="1"/>
  <c r="Q165" i="1" s="1"/>
  <c r="T164" i="1"/>
  <c r="P164" i="1"/>
  <c r="O164" i="1"/>
  <c r="S164" i="1" s="1"/>
  <c r="N164" i="1"/>
  <c r="R164" i="1" s="1"/>
  <c r="M164" i="1"/>
  <c r="Q164" i="1" s="1"/>
  <c r="P163" i="1"/>
  <c r="T163" i="1" s="1"/>
  <c r="O163" i="1"/>
  <c r="S163" i="1" s="1"/>
  <c r="N163" i="1"/>
  <c r="R163" i="1" s="1"/>
  <c r="M163" i="1"/>
  <c r="Q163" i="1" s="1"/>
  <c r="P162" i="1"/>
  <c r="T162" i="1" s="1"/>
  <c r="O162" i="1"/>
  <c r="S162" i="1" s="1"/>
  <c r="N162" i="1"/>
  <c r="R162" i="1" s="1"/>
  <c r="M162" i="1"/>
  <c r="Q162" i="1" s="1"/>
  <c r="R161" i="1"/>
  <c r="P161" i="1"/>
  <c r="T161" i="1" s="1"/>
  <c r="O161" i="1"/>
  <c r="S161" i="1" s="1"/>
  <c r="N161" i="1"/>
  <c r="M161" i="1"/>
  <c r="Q161" i="1" s="1"/>
  <c r="T160" i="1"/>
  <c r="P160" i="1"/>
  <c r="O160" i="1"/>
  <c r="S160" i="1" s="1"/>
  <c r="N160" i="1"/>
  <c r="R160" i="1" s="1"/>
  <c r="M160" i="1"/>
  <c r="Q160" i="1" s="1"/>
  <c r="P159" i="1"/>
  <c r="T159" i="1" s="1"/>
  <c r="O159" i="1"/>
  <c r="S159" i="1" s="1"/>
  <c r="N159" i="1"/>
  <c r="R159" i="1" s="1"/>
  <c r="M159" i="1"/>
  <c r="Q159" i="1" s="1"/>
  <c r="T158" i="1"/>
  <c r="P158" i="1"/>
  <c r="O158" i="1"/>
  <c r="S158" i="1" s="1"/>
  <c r="N158" i="1"/>
  <c r="R158" i="1" s="1"/>
  <c r="M158" i="1"/>
  <c r="Q158" i="1" s="1"/>
  <c r="P157" i="1"/>
  <c r="T157" i="1" s="1"/>
  <c r="O157" i="1"/>
  <c r="S157" i="1" s="1"/>
  <c r="N157" i="1"/>
  <c r="R157" i="1" s="1"/>
  <c r="M157" i="1"/>
  <c r="Q157" i="1" s="1"/>
  <c r="T156" i="1"/>
  <c r="P156" i="1"/>
  <c r="O156" i="1"/>
  <c r="S156" i="1" s="1"/>
  <c r="N156" i="1"/>
  <c r="R156" i="1" s="1"/>
  <c r="M156" i="1"/>
  <c r="Q156" i="1" s="1"/>
  <c r="P155" i="1"/>
  <c r="T155" i="1" s="1"/>
  <c r="O155" i="1"/>
  <c r="S155" i="1" s="1"/>
  <c r="N155" i="1"/>
  <c r="R155" i="1" s="1"/>
  <c r="M155" i="1"/>
  <c r="Q155" i="1" s="1"/>
  <c r="P154" i="1"/>
  <c r="T154" i="1" s="1"/>
  <c r="O154" i="1"/>
  <c r="S154" i="1" s="1"/>
  <c r="N154" i="1"/>
  <c r="R154" i="1" s="1"/>
  <c r="M154" i="1"/>
  <c r="Q154" i="1" s="1"/>
  <c r="R153" i="1"/>
  <c r="P153" i="1"/>
  <c r="T153" i="1" s="1"/>
  <c r="O153" i="1"/>
  <c r="S153" i="1" s="1"/>
  <c r="N153" i="1"/>
  <c r="M153" i="1"/>
  <c r="Q153" i="1" s="1"/>
  <c r="T152" i="1"/>
  <c r="P152" i="1"/>
  <c r="O152" i="1"/>
  <c r="S152" i="1" s="1"/>
  <c r="N152" i="1"/>
  <c r="R152" i="1" s="1"/>
  <c r="M152" i="1"/>
  <c r="Q152" i="1" s="1"/>
  <c r="P151" i="1"/>
  <c r="T151" i="1" s="1"/>
  <c r="O151" i="1"/>
  <c r="S151" i="1" s="1"/>
  <c r="N151" i="1"/>
  <c r="R151" i="1" s="1"/>
  <c r="M151" i="1"/>
  <c r="Q151" i="1" s="1"/>
  <c r="P150" i="1"/>
  <c r="T150" i="1" s="1"/>
  <c r="O150" i="1"/>
  <c r="S150" i="1" s="1"/>
  <c r="N150" i="1"/>
  <c r="R150" i="1" s="1"/>
  <c r="M150" i="1"/>
  <c r="Q150" i="1" s="1"/>
  <c r="T149" i="1"/>
  <c r="P149" i="1"/>
  <c r="O149" i="1"/>
  <c r="S149" i="1" s="1"/>
  <c r="N149" i="1"/>
  <c r="R149" i="1" s="1"/>
  <c r="M149" i="1"/>
  <c r="Q149" i="1" s="1"/>
  <c r="T148" i="1"/>
  <c r="P148" i="1"/>
  <c r="O148" i="1"/>
  <c r="S148" i="1" s="1"/>
  <c r="N148" i="1"/>
  <c r="R148" i="1" s="1"/>
  <c r="M148" i="1"/>
  <c r="Q148" i="1" s="1"/>
  <c r="P147" i="1"/>
  <c r="T147" i="1" s="1"/>
  <c r="O147" i="1"/>
  <c r="S147" i="1" s="1"/>
  <c r="N147" i="1"/>
  <c r="R147" i="1" s="1"/>
  <c r="M147" i="1"/>
  <c r="Q147" i="1" s="1"/>
  <c r="P146" i="1"/>
  <c r="T146" i="1" s="1"/>
  <c r="O146" i="1"/>
  <c r="S146" i="1" s="1"/>
  <c r="N146" i="1"/>
  <c r="R146" i="1" s="1"/>
  <c r="M146" i="1"/>
  <c r="Q146" i="1" s="1"/>
  <c r="R145" i="1"/>
  <c r="P145" i="1"/>
  <c r="T145" i="1" s="1"/>
  <c r="O145" i="1"/>
  <c r="S145" i="1" s="1"/>
  <c r="N145" i="1"/>
  <c r="M145" i="1"/>
  <c r="Q145" i="1" s="1"/>
  <c r="T144" i="1"/>
  <c r="P144" i="1"/>
  <c r="O144" i="1"/>
  <c r="S144" i="1" s="1"/>
  <c r="N144" i="1"/>
  <c r="R144" i="1" s="1"/>
  <c r="M144" i="1"/>
  <c r="Q144" i="1" s="1"/>
  <c r="P143" i="1"/>
  <c r="T143" i="1" s="1"/>
  <c r="O143" i="1"/>
  <c r="S143" i="1" s="1"/>
  <c r="N143" i="1"/>
  <c r="R143" i="1" s="1"/>
  <c r="M143" i="1"/>
  <c r="Q143" i="1" s="1"/>
  <c r="T142" i="1"/>
  <c r="P142" i="1"/>
  <c r="O142" i="1"/>
  <c r="S142" i="1" s="1"/>
  <c r="N142" i="1"/>
  <c r="R142" i="1" s="1"/>
  <c r="M142" i="1"/>
  <c r="Q142" i="1" s="1"/>
  <c r="P141" i="1"/>
  <c r="T141" i="1" s="1"/>
  <c r="O141" i="1"/>
  <c r="S141" i="1" s="1"/>
  <c r="N141" i="1"/>
  <c r="R141" i="1" s="1"/>
  <c r="M141" i="1"/>
  <c r="Q141" i="1" s="1"/>
  <c r="T140" i="1"/>
  <c r="P140" i="1"/>
  <c r="O140" i="1"/>
  <c r="S140" i="1" s="1"/>
  <c r="N140" i="1"/>
  <c r="R140" i="1" s="1"/>
  <c r="M140" i="1"/>
  <c r="Q140" i="1" s="1"/>
  <c r="P139" i="1"/>
  <c r="T139" i="1" s="1"/>
  <c r="O139" i="1"/>
  <c r="S139" i="1" s="1"/>
  <c r="N139" i="1"/>
  <c r="R139" i="1" s="1"/>
  <c r="M139" i="1"/>
  <c r="Q139" i="1" s="1"/>
  <c r="P138" i="1"/>
  <c r="T138" i="1" s="1"/>
  <c r="O138" i="1"/>
  <c r="S138" i="1" s="1"/>
  <c r="N138" i="1"/>
  <c r="R138" i="1" s="1"/>
  <c r="M138" i="1"/>
  <c r="Q138" i="1" s="1"/>
  <c r="R137" i="1"/>
  <c r="P137" i="1"/>
  <c r="T137" i="1" s="1"/>
  <c r="O137" i="1"/>
  <c r="S137" i="1" s="1"/>
  <c r="N137" i="1"/>
  <c r="M137" i="1"/>
  <c r="Q137" i="1" s="1"/>
  <c r="T136" i="1"/>
  <c r="P136" i="1"/>
  <c r="O136" i="1"/>
  <c r="S136" i="1" s="1"/>
  <c r="N136" i="1"/>
  <c r="R136" i="1" s="1"/>
  <c r="M136" i="1"/>
  <c r="Q136" i="1" s="1"/>
  <c r="P135" i="1"/>
  <c r="T135" i="1" s="1"/>
  <c r="O135" i="1"/>
  <c r="S135" i="1" s="1"/>
  <c r="N135" i="1"/>
  <c r="R135" i="1" s="1"/>
  <c r="M135" i="1"/>
  <c r="Q135" i="1" s="1"/>
  <c r="P134" i="1"/>
  <c r="T134" i="1" s="1"/>
  <c r="O134" i="1"/>
  <c r="S134" i="1" s="1"/>
  <c r="N134" i="1"/>
  <c r="R134" i="1" s="1"/>
  <c r="M134" i="1"/>
  <c r="Q134" i="1" s="1"/>
  <c r="T133" i="1"/>
  <c r="P133" i="1"/>
  <c r="O133" i="1"/>
  <c r="S133" i="1" s="1"/>
  <c r="N133" i="1"/>
  <c r="R133" i="1" s="1"/>
  <c r="M133" i="1"/>
  <c r="Q133" i="1" s="1"/>
  <c r="T132" i="1"/>
  <c r="P132" i="1"/>
  <c r="O132" i="1"/>
  <c r="S132" i="1" s="1"/>
  <c r="N132" i="1"/>
  <c r="R132" i="1" s="1"/>
  <c r="M132" i="1"/>
  <c r="Q132" i="1" s="1"/>
  <c r="P131" i="1"/>
  <c r="T131" i="1" s="1"/>
  <c r="O131" i="1"/>
  <c r="S131" i="1" s="1"/>
  <c r="N131" i="1"/>
  <c r="R131" i="1" s="1"/>
  <c r="M131" i="1"/>
  <c r="Q131" i="1" s="1"/>
  <c r="P130" i="1"/>
  <c r="T130" i="1" s="1"/>
  <c r="O130" i="1"/>
  <c r="S130" i="1" s="1"/>
  <c r="N130" i="1"/>
  <c r="R130" i="1" s="1"/>
  <c r="M130" i="1"/>
  <c r="Q130" i="1" s="1"/>
  <c r="R129" i="1"/>
  <c r="P129" i="1"/>
  <c r="T129" i="1" s="1"/>
  <c r="O129" i="1"/>
  <c r="S129" i="1" s="1"/>
  <c r="N129" i="1"/>
  <c r="M129" i="1"/>
  <c r="Q129" i="1" s="1"/>
  <c r="T128" i="1"/>
  <c r="P128" i="1"/>
  <c r="O128" i="1"/>
  <c r="S128" i="1" s="1"/>
  <c r="N128" i="1"/>
  <c r="R128" i="1" s="1"/>
  <c r="M128" i="1"/>
  <c r="Q128" i="1" s="1"/>
  <c r="P127" i="1"/>
  <c r="T127" i="1" s="1"/>
  <c r="O127" i="1"/>
  <c r="S127" i="1" s="1"/>
  <c r="N127" i="1"/>
  <c r="R127" i="1" s="1"/>
  <c r="M127" i="1"/>
  <c r="Q127" i="1" s="1"/>
  <c r="T126" i="1"/>
  <c r="P126" i="1"/>
  <c r="O126" i="1"/>
  <c r="S126" i="1" s="1"/>
  <c r="N126" i="1"/>
  <c r="R126" i="1" s="1"/>
  <c r="M126" i="1"/>
  <c r="Q126" i="1" s="1"/>
  <c r="P125" i="1"/>
  <c r="T125" i="1" s="1"/>
  <c r="O125" i="1"/>
  <c r="S125" i="1" s="1"/>
  <c r="N125" i="1"/>
  <c r="R125" i="1" s="1"/>
  <c r="M125" i="1"/>
  <c r="Q125" i="1" s="1"/>
  <c r="T124" i="1"/>
  <c r="P124" i="1"/>
  <c r="O124" i="1"/>
  <c r="S124" i="1" s="1"/>
  <c r="N124" i="1"/>
  <c r="R124" i="1" s="1"/>
  <c r="M124" i="1"/>
  <c r="Q124" i="1" s="1"/>
  <c r="P123" i="1"/>
  <c r="T123" i="1" s="1"/>
  <c r="O123" i="1"/>
  <c r="S123" i="1" s="1"/>
  <c r="N123" i="1"/>
  <c r="R123" i="1" s="1"/>
  <c r="M123" i="1"/>
  <c r="Q123" i="1" s="1"/>
  <c r="P122" i="1"/>
  <c r="T122" i="1" s="1"/>
  <c r="O122" i="1"/>
  <c r="S122" i="1" s="1"/>
  <c r="N122" i="1"/>
  <c r="R122" i="1" s="1"/>
  <c r="M122" i="1"/>
  <c r="Q122" i="1" s="1"/>
  <c r="R121" i="1"/>
  <c r="P121" i="1"/>
  <c r="T121" i="1" s="1"/>
  <c r="O121" i="1"/>
  <c r="S121" i="1" s="1"/>
  <c r="N121" i="1"/>
  <c r="M121" i="1"/>
  <c r="Q121" i="1" s="1"/>
  <c r="T120" i="1"/>
  <c r="P120" i="1"/>
  <c r="O120" i="1"/>
  <c r="S120" i="1" s="1"/>
  <c r="N120" i="1"/>
  <c r="R120" i="1" s="1"/>
  <c r="M120" i="1"/>
  <c r="Q120" i="1" s="1"/>
  <c r="P119" i="1"/>
  <c r="T119" i="1" s="1"/>
  <c r="O119" i="1"/>
  <c r="S119" i="1" s="1"/>
  <c r="N119" i="1"/>
  <c r="R119" i="1" s="1"/>
  <c r="M119" i="1"/>
  <c r="Q119" i="1" s="1"/>
  <c r="P118" i="1"/>
  <c r="T118" i="1" s="1"/>
  <c r="O118" i="1"/>
  <c r="S118" i="1" s="1"/>
  <c r="N118" i="1"/>
  <c r="R118" i="1" s="1"/>
  <c r="M118" i="1"/>
  <c r="Q118" i="1" s="1"/>
  <c r="T117" i="1"/>
  <c r="P117" i="1"/>
  <c r="O117" i="1"/>
  <c r="S117" i="1" s="1"/>
  <c r="N117" i="1"/>
  <c r="R117" i="1" s="1"/>
  <c r="M117" i="1"/>
  <c r="Q117" i="1" s="1"/>
  <c r="T116" i="1"/>
  <c r="P116" i="1"/>
  <c r="O116" i="1"/>
  <c r="S116" i="1" s="1"/>
  <c r="N116" i="1"/>
  <c r="R116" i="1" s="1"/>
  <c r="M116" i="1"/>
  <c r="Q116" i="1" s="1"/>
  <c r="P115" i="1"/>
  <c r="T115" i="1" s="1"/>
  <c r="O115" i="1"/>
  <c r="S115" i="1" s="1"/>
  <c r="N115" i="1"/>
  <c r="R115" i="1" s="1"/>
  <c r="M115" i="1"/>
  <c r="Q115" i="1" s="1"/>
  <c r="P114" i="1"/>
  <c r="T114" i="1" s="1"/>
  <c r="O114" i="1"/>
  <c r="S114" i="1" s="1"/>
  <c r="N114" i="1"/>
  <c r="R114" i="1" s="1"/>
  <c r="M114" i="1"/>
  <c r="Q114" i="1" s="1"/>
  <c r="R113" i="1"/>
  <c r="P113" i="1"/>
  <c r="T113" i="1" s="1"/>
  <c r="O113" i="1"/>
  <c r="S113" i="1" s="1"/>
  <c r="N113" i="1"/>
  <c r="M113" i="1"/>
  <c r="Q113" i="1" s="1"/>
  <c r="T112" i="1"/>
  <c r="P112" i="1"/>
  <c r="O112" i="1"/>
  <c r="S112" i="1" s="1"/>
  <c r="N112" i="1"/>
  <c r="R112" i="1" s="1"/>
  <c r="M112" i="1"/>
  <c r="Q112" i="1" s="1"/>
  <c r="P111" i="1"/>
  <c r="T111" i="1" s="1"/>
  <c r="O111" i="1"/>
  <c r="S111" i="1" s="1"/>
  <c r="N111" i="1"/>
  <c r="R111" i="1" s="1"/>
  <c r="M111" i="1"/>
  <c r="Q111" i="1" s="1"/>
  <c r="T110" i="1"/>
  <c r="P110" i="1"/>
  <c r="O110" i="1"/>
  <c r="S110" i="1" s="1"/>
  <c r="N110" i="1"/>
  <c r="R110" i="1" s="1"/>
  <c r="M110" i="1"/>
  <c r="Q110" i="1" s="1"/>
  <c r="P109" i="1"/>
  <c r="T109" i="1" s="1"/>
  <c r="O109" i="1"/>
  <c r="S109" i="1" s="1"/>
  <c r="N109" i="1"/>
  <c r="R109" i="1" s="1"/>
  <c r="M109" i="1"/>
  <c r="Q109" i="1" s="1"/>
  <c r="T108" i="1"/>
  <c r="P108" i="1"/>
  <c r="O108" i="1"/>
  <c r="S108" i="1" s="1"/>
  <c r="N108" i="1"/>
  <c r="R108" i="1" s="1"/>
  <c r="M108" i="1"/>
  <c r="Q108" i="1" s="1"/>
  <c r="P107" i="1"/>
  <c r="T107" i="1" s="1"/>
  <c r="O107" i="1"/>
  <c r="S107" i="1" s="1"/>
  <c r="N107" i="1"/>
  <c r="R107" i="1" s="1"/>
  <c r="M107" i="1"/>
  <c r="Q107" i="1" s="1"/>
  <c r="P106" i="1"/>
  <c r="T106" i="1" s="1"/>
  <c r="O106" i="1"/>
  <c r="S106" i="1" s="1"/>
  <c r="N106" i="1"/>
  <c r="R106" i="1" s="1"/>
  <c r="M106" i="1"/>
  <c r="Q106" i="1" s="1"/>
  <c r="R105" i="1"/>
  <c r="P105" i="1"/>
  <c r="T105" i="1" s="1"/>
  <c r="O105" i="1"/>
  <c r="S105" i="1" s="1"/>
  <c r="N105" i="1"/>
  <c r="M105" i="1"/>
  <c r="Q105" i="1" s="1"/>
  <c r="T104" i="1"/>
  <c r="P104" i="1"/>
  <c r="O104" i="1"/>
  <c r="S104" i="1" s="1"/>
  <c r="N104" i="1"/>
  <c r="R104" i="1" s="1"/>
  <c r="M104" i="1"/>
  <c r="Q104" i="1" s="1"/>
  <c r="P103" i="1"/>
  <c r="T103" i="1" s="1"/>
  <c r="O103" i="1"/>
  <c r="S103" i="1" s="1"/>
  <c r="N103" i="1"/>
  <c r="R103" i="1" s="1"/>
  <c r="M103" i="1"/>
  <c r="Q103" i="1" s="1"/>
  <c r="P102" i="1"/>
  <c r="T102" i="1" s="1"/>
  <c r="O102" i="1"/>
  <c r="S102" i="1" s="1"/>
  <c r="N102" i="1"/>
  <c r="R102" i="1" s="1"/>
  <c r="M102" i="1"/>
  <c r="Q102" i="1" s="1"/>
  <c r="T101" i="1"/>
  <c r="P101" i="1"/>
  <c r="O101" i="1"/>
  <c r="S101" i="1" s="1"/>
  <c r="N101" i="1"/>
  <c r="R101" i="1" s="1"/>
  <c r="M101" i="1"/>
  <c r="Q101" i="1" s="1"/>
  <c r="T100" i="1"/>
  <c r="P100" i="1"/>
  <c r="O100" i="1"/>
  <c r="S100" i="1" s="1"/>
  <c r="N100" i="1"/>
  <c r="R100" i="1" s="1"/>
  <c r="M100" i="1"/>
  <c r="Q100" i="1" s="1"/>
  <c r="P99" i="1"/>
  <c r="T99" i="1" s="1"/>
  <c r="O99" i="1"/>
  <c r="S99" i="1" s="1"/>
  <c r="N99" i="1"/>
  <c r="R99" i="1" s="1"/>
  <c r="M99" i="1"/>
  <c r="Q99" i="1" s="1"/>
  <c r="P98" i="1"/>
  <c r="T98" i="1" s="1"/>
  <c r="O98" i="1"/>
  <c r="S98" i="1" s="1"/>
  <c r="N98" i="1"/>
  <c r="R98" i="1" s="1"/>
  <c r="M98" i="1"/>
  <c r="Q98" i="1" s="1"/>
  <c r="R97" i="1"/>
  <c r="P97" i="1"/>
  <c r="T97" i="1" s="1"/>
  <c r="O97" i="1"/>
  <c r="S97" i="1" s="1"/>
  <c r="N97" i="1"/>
  <c r="M97" i="1"/>
  <c r="Q97" i="1" s="1"/>
  <c r="T96" i="1"/>
  <c r="P96" i="1"/>
  <c r="O96" i="1"/>
  <c r="S96" i="1" s="1"/>
  <c r="N96" i="1"/>
  <c r="R96" i="1" s="1"/>
  <c r="M96" i="1"/>
  <c r="Q96" i="1" s="1"/>
  <c r="P95" i="1"/>
  <c r="T95" i="1" s="1"/>
  <c r="O95" i="1"/>
  <c r="S95" i="1" s="1"/>
  <c r="N95" i="1"/>
  <c r="R95" i="1" s="1"/>
  <c r="M95" i="1"/>
  <c r="Q95" i="1" s="1"/>
  <c r="T94" i="1"/>
  <c r="P94" i="1"/>
  <c r="O94" i="1"/>
  <c r="S94" i="1" s="1"/>
  <c r="N94" i="1"/>
  <c r="R94" i="1" s="1"/>
  <c r="M94" i="1"/>
  <c r="Q94" i="1" s="1"/>
  <c r="T93" i="1"/>
  <c r="P93" i="1"/>
  <c r="O93" i="1"/>
  <c r="S93" i="1" s="1"/>
  <c r="N93" i="1"/>
  <c r="R93" i="1" s="1"/>
  <c r="M93" i="1"/>
  <c r="Q93" i="1" s="1"/>
  <c r="P92" i="1"/>
  <c r="T92" i="1" s="1"/>
  <c r="O92" i="1"/>
  <c r="S92" i="1" s="1"/>
  <c r="N92" i="1"/>
  <c r="R92" i="1" s="1"/>
  <c r="M92" i="1"/>
  <c r="Q92" i="1" s="1"/>
  <c r="T91" i="1"/>
  <c r="P91" i="1"/>
  <c r="O91" i="1"/>
  <c r="S91" i="1" s="1"/>
  <c r="N91" i="1"/>
  <c r="R91" i="1" s="1"/>
  <c r="M91" i="1"/>
  <c r="Q91" i="1" s="1"/>
  <c r="P90" i="1"/>
  <c r="T90" i="1" s="1"/>
  <c r="O90" i="1"/>
  <c r="S90" i="1" s="1"/>
  <c r="N90" i="1"/>
  <c r="R90" i="1" s="1"/>
  <c r="M90" i="1"/>
  <c r="Q90" i="1" s="1"/>
  <c r="T89" i="1"/>
  <c r="P89" i="1"/>
  <c r="O89" i="1"/>
  <c r="S89" i="1" s="1"/>
  <c r="N89" i="1"/>
  <c r="R89" i="1" s="1"/>
  <c r="M89" i="1"/>
  <c r="Q89" i="1" s="1"/>
  <c r="P88" i="1"/>
  <c r="T88" i="1" s="1"/>
  <c r="O88" i="1"/>
  <c r="S88" i="1" s="1"/>
  <c r="N88" i="1"/>
  <c r="R88" i="1" s="1"/>
  <c r="M88" i="1"/>
  <c r="Q88" i="1" s="1"/>
  <c r="T87" i="1"/>
  <c r="P87" i="1"/>
  <c r="O87" i="1"/>
  <c r="S87" i="1" s="1"/>
  <c r="N87" i="1"/>
  <c r="R87" i="1" s="1"/>
  <c r="M87" i="1"/>
  <c r="Q87" i="1" s="1"/>
  <c r="P86" i="1"/>
  <c r="T86" i="1" s="1"/>
  <c r="O86" i="1"/>
  <c r="S86" i="1" s="1"/>
  <c r="N86" i="1"/>
  <c r="R86" i="1" s="1"/>
  <c r="M86" i="1"/>
  <c r="Q86" i="1" s="1"/>
  <c r="T85" i="1"/>
  <c r="P85" i="1"/>
  <c r="O85" i="1"/>
  <c r="S85" i="1" s="1"/>
  <c r="N85" i="1"/>
  <c r="R85" i="1" s="1"/>
  <c r="M85" i="1"/>
  <c r="Q85" i="1" s="1"/>
  <c r="P84" i="1"/>
  <c r="T84" i="1" s="1"/>
  <c r="O84" i="1"/>
  <c r="S84" i="1" s="1"/>
  <c r="N84" i="1"/>
  <c r="R84" i="1" s="1"/>
  <c r="M84" i="1"/>
  <c r="Q84" i="1" s="1"/>
  <c r="T83" i="1"/>
  <c r="P83" i="1"/>
  <c r="O83" i="1"/>
  <c r="S83" i="1" s="1"/>
  <c r="N83" i="1"/>
  <c r="R83" i="1" s="1"/>
  <c r="M83" i="1"/>
  <c r="Q83" i="1" s="1"/>
  <c r="P82" i="1"/>
  <c r="T82" i="1" s="1"/>
  <c r="O82" i="1"/>
  <c r="S82" i="1" s="1"/>
  <c r="N82" i="1"/>
  <c r="R82" i="1" s="1"/>
  <c r="M82" i="1"/>
  <c r="Q82" i="1" s="1"/>
  <c r="T81" i="1"/>
  <c r="P81" i="1"/>
  <c r="O81" i="1"/>
  <c r="S81" i="1" s="1"/>
  <c r="N81" i="1"/>
  <c r="R81" i="1" s="1"/>
  <c r="M81" i="1"/>
  <c r="Q81" i="1" s="1"/>
  <c r="P80" i="1"/>
  <c r="T80" i="1" s="1"/>
  <c r="O80" i="1"/>
  <c r="S80" i="1" s="1"/>
  <c r="N80" i="1"/>
  <c r="R80" i="1" s="1"/>
  <c r="M80" i="1"/>
  <c r="Q80" i="1" s="1"/>
  <c r="T79" i="1"/>
  <c r="P79" i="1"/>
  <c r="O79" i="1"/>
  <c r="S79" i="1" s="1"/>
  <c r="N79" i="1"/>
  <c r="R79" i="1" s="1"/>
  <c r="M79" i="1"/>
  <c r="Q79" i="1" s="1"/>
  <c r="R78" i="1"/>
  <c r="P78" i="1"/>
  <c r="T78" i="1" s="1"/>
  <c r="O78" i="1"/>
  <c r="S78" i="1" s="1"/>
  <c r="N78" i="1"/>
  <c r="M78" i="1"/>
  <c r="Q78" i="1" s="1"/>
  <c r="T77" i="1"/>
  <c r="P77" i="1"/>
  <c r="O77" i="1"/>
  <c r="S77" i="1" s="1"/>
  <c r="N77" i="1"/>
  <c r="R77" i="1" s="1"/>
  <c r="M77" i="1"/>
  <c r="Q77" i="1" s="1"/>
  <c r="P76" i="1"/>
  <c r="T76" i="1" s="1"/>
  <c r="O76" i="1"/>
  <c r="S76" i="1" s="1"/>
  <c r="N76" i="1"/>
  <c r="R76" i="1" s="1"/>
  <c r="M76" i="1"/>
  <c r="Q76" i="1" s="1"/>
  <c r="T75" i="1"/>
  <c r="P75" i="1"/>
  <c r="O75" i="1"/>
  <c r="S75" i="1" s="1"/>
  <c r="N75" i="1"/>
  <c r="R75" i="1" s="1"/>
  <c r="M75" i="1"/>
  <c r="Q75" i="1" s="1"/>
  <c r="P74" i="1"/>
  <c r="T74" i="1" s="1"/>
  <c r="O74" i="1"/>
  <c r="S74" i="1" s="1"/>
  <c r="N74" i="1"/>
  <c r="R74" i="1" s="1"/>
  <c r="M74" i="1"/>
  <c r="Q74" i="1" s="1"/>
  <c r="T73" i="1"/>
  <c r="P73" i="1"/>
  <c r="O73" i="1"/>
  <c r="S73" i="1" s="1"/>
  <c r="N73" i="1"/>
  <c r="R73" i="1" s="1"/>
  <c r="M73" i="1"/>
  <c r="Q73" i="1" s="1"/>
  <c r="P72" i="1"/>
  <c r="T72" i="1" s="1"/>
  <c r="O72" i="1"/>
  <c r="S72" i="1" s="1"/>
  <c r="N72" i="1"/>
  <c r="R72" i="1" s="1"/>
  <c r="M72" i="1"/>
  <c r="Q72" i="1" s="1"/>
  <c r="T71" i="1"/>
  <c r="P71" i="1"/>
  <c r="O71" i="1"/>
  <c r="S71" i="1" s="1"/>
  <c r="N71" i="1"/>
  <c r="R71" i="1" s="1"/>
  <c r="M71" i="1"/>
  <c r="Q71" i="1" s="1"/>
  <c r="R70" i="1"/>
  <c r="P70" i="1"/>
  <c r="T70" i="1" s="1"/>
  <c r="O70" i="1"/>
  <c r="S70" i="1" s="1"/>
  <c r="N70" i="1"/>
  <c r="M70" i="1"/>
  <c r="Q70" i="1" s="1"/>
  <c r="T69" i="1"/>
  <c r="P69" i="1"/>
  <c r="O69" i="1"/>
  <c r="S69" i="1" s="1"/>
  <c r="N69" i="1"/>
  <c r="R69" i="1" s="1"/>
  <c r="M69" i="1"/>
  <c r="Q69" i="1" s="1"/>
  <c r="P68" i="1"/>
  <c r="T68" i="1" s="1"/>
  <c r="O68" i="1"/>
  <c r="S68" i="1" s="1"/>
  <c r="N68" i="1"/>
  <c r="R68" i="1" s="1"/>
  <c r="M68" i="1"/>
  <c r="Q68" i="1" s="1"/>
  <c r="T67" i="1"/>
  <c r="P67" i="1"/>
  <c r="O67" i="1"/>
  <c r="S67" i="1" s="1"/>
  <c r="N67" i="1"/>
  <c r="R67" i="1" s="1"/>
  <c r="M67" i="1"/>
  <c r="Q67" i="1" s="1"/>
  <c r="P66" i="1"/>
  <c r="T66" i="1" s="1"/>
  <c r="O66" i="1"/>
  <c r="S66" i="1" s="1"/>
  <c r="N66" i="1"/>
  <c r="R66" i="1" s="1"/>
  <c r="M66" i="1"/>
  <c r="Q66" i="1" s="1"/>
  <c r="T65" i="1"/>
  <c r="P65" i="1"/>
  <c r="O65" i="1"/>
  <c r="S65" i="1" s="1"/>
  <c r="N65" i="1"/>
  <c r="R65" i="1" s="1"/>
  <c r="M65" i="1"/>
  <c r="Q65" i="1" s="1"/>
  <c r="P64" i="1"/>
  <c r="T64" i="1" s="1"/>
  <c r="O64" i="1"/>
  <c r="S64" i="1" s="1"/>
  <c r="N64" i="1"/>
  <c r="R64" i="1" s="1"/>
  <c r="M64" i="1"/>
  <c r="Q64" i="1" s="1"/>
  <c r="P63" i="1"/>
  <c r="T63" i="1" s="1"/>
  <c r="O63" i="1"/>
  <c r="S63" i="1" s="1"/>
  <c r="N63" i="1"/>
  <c r="R63" i="1" s="1"/>
  <c r="M63" i="1"/>
  <c r="Q63" i="1" s="1"/>
  <c r="T62" i="1"/>
  <c r="P62" i="1"/>
  <c r="O62" i="1"/>
  <c r="S62" i="1" s="1"/>
  <c r="N62" i="1"/>
  <c r="R62" i="1" s="1"/>
  <c r="M62" i="1"/>
  <c r="Q62" i="1" s="1"/>
  <c r="P61" i="1"/>
  <c r="T61" i="1" s="1"/>
  <c r="O61" i="1"/>
  <c r="S61" i="1" s="1"/>
  <c r="N61" i="1"/>
  <c r="R61" i="1" s="1"/>
  <c r="M61" i="1"/>
  <c r="Q61" i="1" s="1"/>
  <c r="T60" i="1"/>
  <c r="P60" i="1"/>
  <c r="O60" i="1"/>
  <c r="S60" i="1" s="1"/>
  <c r="N60" i="1"/>
  <c r="R60" i="1" s="1"/>
  <c r="M60" i="1"/>
  <c r="Q60" i="1" s="1"/>
  <c r="P59" i="1"/>
  <c r="T59" i="1" s="1"/>
  <c r="O59" i="1"/>
  <c r="S59" i="1" s="1"/>
  <c r="N59" i="1"/>
  <c r="R59" i="1" s="1"/>
  <c r="M59" i="1"/>
  <c r="Q59" i="1" s="1"/>
  <c r="T58" i="1"/>
  <c r="P58" i="1"/>
  <c r="O58" i="1"/>
  <c r="S58" i="1" s="1"/>
  <c r="N58" i="1"/>
  <c r="R58" i="1" s="1"/>
  <c r="M58" i="1"/>
  <c r="Q58" i="1" s="1"/>
  <c r="P57" i="1"/>
  <c r="T57" i="1" s="1"/>
  <c r="O57" i="1"/>
  <c r="S57" i="1" s="1"/>
  <c r="N57" i="1"/>
  <c r="R57" i="1" s="1"/>
  <c r="M57" i="1"/>
  <c r="Q57" i="1" s="1"/>
  <c r="T56" i="1"/>
  <c r="P56" i="1"/>
  <c r="O56" i="1"/>
  <c r="S56" i="1" s="1"/>
  <c r="N56" i="1"/>
  <c r="R56" i="1" s="1"/>
  <c r="M56" i="1"/>
  <c r="Q56" i="1" s="1"/>
  <c r="P55" i="1"/>
  <c r="T55" i="1" s="1"/>
  <c r="O55" i="1"/>
  <c r="S55" i="1" s="1"/>
  <c r="N55" i="1"/>
  <c r="R55" i="1" s="1"/>
  <c r="M55" i="1"/>
  <c r="Q55" i="1" s="1"/>
  <c r="T54" i="1"/>
  <c r="P54" i="1"/>
  <c r="O54" i="1"/>
  <c r="S54" i="1" s="1"/>
  <c r="N54" i="1"/>
  <c r="R54" i="1" s="1"/>
  <c r="M54" i="1"/>
  <c r="Q54" i="1" s="1"/>
  <c r="P53" i="1"/>
  <c r="T53" i="1" s="1"/>
  <c r="O53" i="1"/>
  <c r="S53" i="1" s="1"/>
  <c r="N53" i="1"/>
  <c r="R53" i="1" s="1"/>
  <c r="M53" i="1"/>
  <c r="Q53" i="1" s="1"/>
  <c r="T52" i="1"/>
  <c r="P52" i="1"/>
  <c r="O52" i="1"/>
  <c r="S52" i="1" s="1"/>
  <c r="N52" i="1"/>
  <c r="R52" i="1" s="1"/>
  <c r="M52" i="1"/>
  <c r="Q52" i="1" s="1"/>
  <c r="P51" i="1"/>
  <c r="T51" i="1" s="1"/>
  <c r="O51" i="1"/>
  <c r="S51" i="1" s="1"/>
  <c r="N51" i="1"/>
  <c r="R51" i="1" s="1"/>
  <c r="M51" i="1"/>
  <c r="Q51" i="1" s="1"/>
  <c r="T50" i="1"/>
  <c r="P50" i="1"/>
  <c r="O50" i="1"/>
  <c r="S50" i="1" s="1"/>
  <c r="N50" i="1"/>
  <c r="R50" i="1" s="1"/>
  <c r="M50" i="1"/>
  <c r="Q50" i="1" s="1"/>
  <c r="P49" i="1"/>
  <c r="T49" i="1" s="1"/>
  <c r="O49" i="1"/>
  <c r="S49" i="1" s="1"/>
  <c r="N49" i="1"/>
  <c r="R49" i="1" s="1"/>
  <c r="M49" i="1"/>
  <c r="Q49" i="1" s="1"/>
  <c r="T48" i="1"/>
  <c r="P48" i="1"/>
  <c r="O48" i="1"/>
  <c r="S48" i="1" s="1"/>
  <c r="N48" i="1"/>
  <c r="R48" i="1" s="1"/>
  <c r="M48" i="1"/>
  <c r="Q48" i="1" s="1"/>
  <c r="P47" i="1"/>
  <c r="T47" i="1" s="1"/>
  <c r="O47" i="1"/>
  <c r="S47" i="1" s="1"/>
  <c r="N47" i="1"/>
  <c r="R47" i="1" s="1"/>
  <c r="M47" i="1"/>
  <c r="Q47" i="1" s="1"/>
  <c r="P46" i="1"/>
  <c r="T46" i="1" s="1"/>
  <c r="O46" i="1"/>
  <c r="S46" i="1" s="1"/>
  <c r="N46" i="1"/>
  <c r="R46" i="1" s="1"/>
  <c r="M46" i="1"/>
  <c r="Q46" i="1" s="1"/>
  <c r="P45" i="1"/>
  <c r="T45" i="1" s="1"/>
  <c r="O45" i="1"/>
  <c r="S45" i="1" s="1"/>
  <c r="N45" i="1"/>
  <c r="R45" i="1" s="1"/>
  <c r="M45" i="1"/>
  <c r="Q45" i="1" s="1"/>
  <c r="P44" i="1"/>
  <c r="T44" i="1" s="1"/>
  <c r="O44" i="1"/>
  <c r="S44" i="1" s="1"/>
  <c r="N44" i="1"/>
  <c r="R44" i="1" s="1"/>
  <c r="M44" i="1"/>
  <c r="Q44" i="1" s="1"/>
  <c r="P43" i="1"/>
  <c r="T43" i="1" s="1"/>
  <c r="O43" i="1"/>
  <c r="S43" i="1" s="1"/>
  <c r="N43" i="1"/>
  <c r="R43" i="1" s="1"/>
  <c r="M43" i="1"/>
  <c r="Q43" i="1" s="1"/>
  <c r="P42" i="1"/>
  <c r="T42" i="1" s="1"/>
  <c r="O42" i="1"/>
  <c r="S42" i="1" s="1"/>
  <c r="N42" i="1"/>
  <c r="R42" i="1" s="1"/>
  <c r="M42" i="1"/>
  <c r="Q42" i="1" s="1"/>
  <c r="P41" i="1"/>
  <c r="T41" i="1" s="1"/>
  <c r="O41" i="1"/>
  <c r="S41" i="1" s="1"/>
  <c r="N41" i="1"/>
  <c r="R41" i="1" s="1"/>
  <c r="M41" i="1"/>
  <c r="Q41" i="1" s="1"/>
  <c r="P40" i="1"/>
  <c r="T40" i="1" s="1"/>
  <c r="O40" i="1"/>
  <c r="S40" i="1" s="1"/>
  <c r="N40" i="1"/>
  <c r="R40" i="1" s="1"/>
  <c r="M40" i="1"/>
  <c r="Q40" i="1" s="1"/>
  <c r="P39" i="1"/>
  <c r="T39" i="1" s="1"/>
  <c r="O39" i="1"/>
  <c r="S39" i="1" s="1"/>
  <c r="N39" i="1"/>
  <c r="R39" i="1" s="1"/>
  <c r="M39" i="1"/>
  <c r="Q39" i="1" s="1"/>
  <c r="P38" i="1"/>
  <c r="T38" i="1" s="1"/>
  <c r="O38" i="1"/>
  <c r="S38" i="1" s="1"/>
  <c r="N38" i="1"/>
  <c r="R38" i="1" s="1"/>
  <c r="M38" i="1"/>
  <c r="Q38" i="1" s="1"/>
  <c r="P37" i="1"/>
  <c r="T37" i="1" s="1"/>
  <c r="O37" i="1"/>
  <c r="S37" i="1" s="1"/>
  <c r="N37" i="1"/>
  <c r="R37" i="1" s="1"/>
  <c r="M37" i="1"/>
  <c r="Q37" i="1" s="1"/>
  <c r="P36" i="1"/>
  <c r="T36" i="1" s="1"/>
  <c r="O36" i="1"/>
  <c r="S36" i="1" s="1"/>
  <c r="N36" i="1"/>
  <c r="R36" i="1" s="1"/>
  <c r="M36" i="1"/>
  <c r="Q36" i="1" s="1"/>
  <c r="P35" i="1"/>
  <c r="T35" i="1" s="1"/>
  <c r="O35" i="1"/>
  <c r="S35" i="1" s="1"/>
  <c r="N35" i="1"/>
  <c r="R35" i="1" s="1"/>
  <c r="M35" i="1"/>
  <c r="Q35" i="1" s="1"/>
  <c r="P34" i="1"/>
  <c r="T34" i="1" s="1"/>
  <c r="O34" i="1"/>
  <c r="S34" i="1" s="1"/>
  <c r="N34" i="1"/>
  <c r="R34" i="1" s="1"/>
  <c r="M34" i="1"/>
  <c r="Q34" i="1" s="1"/>
  <c r="P33" i="1"/>
  <c r="T33" i="1" s="1"/>
  <c r="O33" i="1"/>
  <c r="S33" i="1" s="1"/>
  <c r="N33" i="1"/>
  <c r="R33" i="1" s="1"/>
  <c r="M33" i="1"/>
  <c r="Q33" i="1" s="1"/>
  <c r="P32" i="1"/>
  <c r="T32" i="1" s="1"/>
  <c r="O32" i="1"/>
  <c r="S32" i="1" s="1"/>
  <c r="N32" i="1"/>
  <c r="R32" i="1" s="1"/>
  <c r="M32" i="1"/>
  <c r="Q32" i="1" s="1"/>
  <c r="P31" i="1"/>
  <c r="T31" i="1" s="1"/>
  <c r="O31" i="1"/>
  <c r="S31" i="1" s="1"/>
  <c r="N31" i="1"/>
  <c r="R31" i="1" s="1"/>
  <c r="M31" i="1"/>
  <c r="Q31" i="1" s="1"/>
  <c r="P30" i="1"/>
  <c r="T30" i="1" s="1"/>
  <c r="O30" i="1"/>
  <c r="S30" i="1" s="1"/>
  <c r="N30" i="1"/>
  <c r="R30" i="1" s="1"/>
  <c r="M30" i="1"/>
  <c r="Q30" i="1" s="1"/>
  <c r="P29" i="1"/>
  <c r="T29" i="1" s="1"/>
  <c r="O29" i="1"/>
  <c r="S29" i="1" s="1"/>
  <c r="N29" i="1"/>
  <c r="R29" i="1" s="1"/>
  <c r="M29" i="1"/>
  <c r="Q29" i="1" s="1"/>
  <c r="P28" i="1"/>
  <c r="T28" i="1" s="1"/>
  <c r="O28" i="1"/>
  <c r="S28" i="1" s="1"/>
  <c r="N28" i="1"/>
  <c r="R28" i="1" s="1"/>
  <c r="M28" i="1"/>
  <c r="Q28" i="1" s="1"/>
  <c r="P27" i="1"/>
  <c r="T27" i="1" s="1"/>
  <c r="O27" i="1"/>
  <c r="S27" i="1" s="1"/>
  <c r="N27" i="1"/>
  <c r="R27" i="1" s="1"/>
  <c r="M27" i="1"/>
  <c r="Q27" i="1" s="1"/>
  <c r="P26" i="1"/>
  <c r="T26" i="1" s="1"/>
  <c r="O26" i="1"/>
  <c r="S26" i="1" s="1"/>
  <c r="N26" i="1"/>
  <c r="R26" i="1" s="1"/>
  <c r="M26" i="1"/>
  <c r="Q26" i="1" s="1"/>
  <c r="P25" i="1"/>
  <c r="T25" i="1" s="1"/>
  <c r="O25" i="1"/>
  <c r="S25" i="1" s="1"/>
  <c r="N25" i="1"/>
  <c r="R25" i="1" s="1"/>
  <c r="M25" i="1"/>
  <c r="Q25" i="1" s="1"/>
  <c r="P24" i="1"/>
  <c r="T24" i="1" s="1"/>
  <c r="O24" i="1"/>
  <c r="S24" i="1" s="1"/>
  <c r="N24" i="1"/>
  <c r="R24" i="1" s="1"/>
  <c r="M24" i="1"/>
  <c r="Q24" i="1" s="1"/>
  <c r="P23" i="1"/>
  <c r="T23" i="1" s="1"/>
  <c r="O23" i="1"/>
  <c r="S23" i="1" s="1"/>
  <c r="N23" i="1"/>
  <c r="R23" i="1" s="1"/>
  <c r="M23" i="1"/>
  <c r="Q23" i="1" s="1"/>
  <c r="P22" i="1"/>
  <c r="T22" i="1" s="1"/>
  <c r="O22" i="1"/>
  <c r="S22" i="1" s="1"/>
  <c r="N22" i="1"/>
  <c r="R22" i="1" s="1"/>
  <c r="M22" i="1"/>
  <c r="Q22" i="1" s="1"/>
  <c r="P21" i="1"/>
  <c r="T21" i="1" s="1"/>
  <c r="O21" i="1"/>
  <c r="S21" i="1" s="1"/>
  <c r="N21" i="1"/>
  <c r="R21" i="1" s="1"/>
  <c r="M21" i="1"/>
  <c r="Q21" i="1" s="1"/>
  <c r="P20" i="1"/>
  <c r="T20" i="1" s="1"/>
  <c r="O20" i="1"/>
  <c r="S20" i="1" s="1"/>
  <c r="N20" i="1"/>
  <c r="R20" i="1" s="1"/>
  <c r="M20" i="1"/>
  <c r="Q20" i="1" s="1"/>
  <c r="P19" i="1"/>
  <c r="T19" i="1" s="1"/>
  <c r="O19" i="1"/>
  <c r="S19" i="1" s="1"/>
  <c r="N19" i="1"/>
  <c r="R19" i="1" s="1"/>
  <c r="M19" i="1"/>
  <c r="Q19" i="1" s="1"/>
  <c r="P18" i="1"/>
  <c r="T18" i="1" s="1"/>
  <c r="O18" i="1"/>
  <c r="S18" i="1" s="1"/>
  <c r="N18" i="1"/>
  <c r="R18" i="1" s="1"/>
  <c r="M18" i="1"/>
  <c r="Q18" i="1" s="1"/>
  <c r="P17" i="1"/>
  <c r="T17" i="1" s="1"/>
  <c r="O17" i="1"/>
  <c r="S17" i="1" s="1"/>
  <c r="N17" i="1"/>
  <c r="R17" i="1" s="1"/>
  <c r="M17" i="1"/>
  <c r="Q17" i="1" s="1"/>
  <c r="P16" i="1"/>
  <c r="T16" i="1" s="1"/>
  <c r="O16" i="1"/>
  <c r="S16" i="1" s="1"/>
  <c r="N16" i="1"/>
  <c r="R16" i="1" s="1"/>
  <c r="M16" i="1"/>
  <c r="Q16" i="1" s="1"/>
  <c r="P15" i="1"/>
  <c r="T15" i="1" s="1"/>
  <c r="O15" i="1"/>
  <c r="S15" i="1" s="1"/>
  <c r="N15" i="1"/>
  <c r="R15" i="1" s="1"/>
  <c r="M15" i="1"/>
  <c r="Q15" i="1" s="1"/>
  <c r="P14" i="1"/>
  <c r="T14" i="1" s="1"/>
  <c r="O14" i="1"/>
  <c r="S14" i="1" s="1"/>
  <c r="N14" i="1"/>
  <c r="R14" i="1" s="1"/>
  <c r="M14" i="1"/>
  <c r="Q14" i="1" s="1"/>
  <c r="P13" i="1"/>
  <c r="T13" i="1" s="1"/>
  <c r="O13" i="1"/>
  <c r="S13" i="1" s="1"/>
  <c r="N13" i="1"/>
  <c r="R13" i="1" s="1"/>
  <c r="M13" i="1"/>
  <c r="Q13" i="1" s="1"/>
  <c r="P12" i="1"/>
  <c r="T12" i="1" s="1"/>
  <c r="O12" i="1"/>
  <c r="S12" i="1" s="1"/>
  <c r="N12" i="1"/>
  <c r="R12" i="1" s="1"/>
  <c r="M12" i="1"/>
  <c r="Q12" i="1" s="1"/>
  <c r="P11" i="1"/>
  <c r="T11" i="1" s="1"/>
  <c r="O11" i="1"/>
  <c r="S11" i="1" s="1"/>
  <c r="N11" i="1"/>
  <c r="R11" i="1" s="1"/>
  <c r="M11" i="1"/>
  <c r="Q11" i="1" s="1"/>
  <c r="P6" i="1"/>
  <c r="O6" i="1"/>
  <c r="N6" i="1"/>
  <c r="M6" i="1"/>
  <c r="L6" i="1"/>
  <c r="K6" i="1"/>
  <c r="J6" i="1"/>
  <c r="I6" i="1"/>
  <c r="H6" i="1"/>
  <c r="G6" i="1"/>
  <c r="F6" i="1"/>
  <c r="E6" i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P4" i="1" l="1"/>
  <c r="M4" i="1"/>
  <c r="N4" i="1"/>
  <c r="O4" i="1"/>
  <c r="N4" i="2"/>
  <c r="N5" i="2" s="1"/>
  <c r="E5" i="2"/>
  <c r="S35" i="2"/>
  <c r="M6" i="2"/>
  <c r="Q3" i="2" s="1"/>
  <c r="N6" i="2"/>
  <c r="R3" i="2" s="1"/>
  <c r="O4" i="2"/>
  <c r="O5" i="2" s="1"/>
  <c r="O5" i="1" l="1"/>
  <c r="S3" i="1"/>
  <c r="N5" i="1"/>
  <c r="R3" i="1"/>
  <c r="Q3" i="1"/>
  <c r="M5" i="1"/>
  <c r="T3" i="1"/>
  <c r="P5" i="1"/>
</calcChain>
</file>

<file path=xl/sharedStrings.xml><?xml version="1.0" encoding="utf-8"?>
<sst xmlns="http://schemas.openxmlformats.org/spreadsheetml/2006/main" count="1086" uniqueCount="832">
  <si>
    <t>Items</t>
  </si>
  <si>
    <t>Total Input from csv</t>
  </si>
  <si>
    <t>Total output in summary</t>
  </si>
  <si>
    <t>Diff</t>
  </si>
  <si>
    <t>AZUL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</si>
  <si>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</si>
  <si>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</si>
  <si>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</si>
  <si>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</si>
  <si>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</si>
  <si>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</si>
  <si>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</si>
  <si>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</si>
  <si>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</si>
  <si>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</si>
  <si>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</si>
  <si>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</si>
  <si>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</si>
  <si>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</si>
  <si>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</si>
  <si>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</si>
  <si>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</si>
  <si>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</si>
  <si>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</si>
  <si>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</si>
  <si>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</si>
  <si>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</si>
  <si>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</si>
  <si>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</si>
  <si>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</si>
  <si>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</si>
  <si>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</si>
  <si>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</si>
  <si>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</si>
  <si>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</si>
  <si>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</si>
  <si>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</si>
  <si>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</si>
  <si>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</si>
  <si>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</si>
  <si>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ULABA__IDR</t>
  </si>
  <si>
    <t>ASBA_IDR</t>
  </si>
  <si>
    <t>ULASFA</t>
  </si>
  <si>
    <t>ULASFA_IDR</t>
  </si>
  <si>
    <t>ASFA_IDR</t>
  </si>
  <si>
    <t>ULAI__</t>
  </si>
  <si>
    <t>ULAI___IDR</t>
  </si>
  <si>
    <t>ASI_IDR</t>
  </si>
  <si>
    <t>ULASS_</t>
  </si>
  <si>
    <t>ULASS__IDR</t>
  </si>
  <si>
    <t>ASLSS_IDR</t>
  </si>
  <si>
    <t>ULAMAP</t>
  </si>
  <si>
    <t>ULAMAP_IDR</t>
  </si>
  <si>
    <t>ASMAP_IDR</t>
  </si>
  <si>
    <t>ULAMF2</t>
  </si>
  <si>
    <t>ULAMF2_IDR</t>
  </si>
  <si>
    <t>ASMFP_IDR</t>
  </si>
  <si>
    <t>ULASLF</t>
  </si>
  <si>
    <t>ULASLF_IDR</t>
  </si>
  <si>
    <t>ASPLF_IDR</t>
  </si>
  <si>
    <t>ULAPO1</t>
  </si>
  <si>
    <t>ULAPO1_IDR</t>
  </si>
  <si>
    <t>ASPOA_IDR</t>
  </si>
  <si>
    <t>ULAP__</t>
  </si>
  <si>
    <t>ULAP___IDR</t>
  </si>
  <si>
    <t>ASP_IDR</t>
  </si>
  <si>
    <t>ULARK_</t>
  </si>
  <si>
    <t>ULARK__IDR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</si>
  <si>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</si>
  <si>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</si>
  <si>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</si>
  <si>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</si>
  <si>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</si>
  <si>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</si>
  <si>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</si>
  <si>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</t>
  </si>
  <si>
    <t>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</si>
  <si>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</si>
  <si>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</si>
  <si>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</si>
  <si>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</si>
  <si>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</si>
  <si>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</si>
  <si>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</si>
  <si>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</si>
  <si>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</si>
  <si>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</si>
  <si>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</si>
  <si>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</si>
  <si>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</si>
  <si>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</si>
  <si>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</si>
  <si>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</si>
  <si>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</si>
  <si>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</si>
  <si>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</si>
  <si>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</si>
  <si>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</si>
  <si>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</si>
  <si>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ULWSL__IDR</t>
  </si>
  <si>
    <t>AWSL_IDR</t>
  </si>
  <si>
    <t>ULWSL__USD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</si>
  <si>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</si>
  <si>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</si>
  <si>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</si>
  <si>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</si>
  <si>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</si>
  <si>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</si>
  <si>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</si>
  <si>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</si>
  <si>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</si>
  <si>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</si>
  <si>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</si>
  <si>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</si>
  <si>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</si>
  <si>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</si>
  <si>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</si>
  <si>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</si>
  <si>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</si>
  <si>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</si>
  <si>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</si>
  <si>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</si>
  <si>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</si>
  <si>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</si>
  <si>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</si>
  <si>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</si>
  <si>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</si>
  <si>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</si>
  <si>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</si>
  <si>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</si>
  <si>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</si>
  <si>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</si>
  <si>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</si>
  <si>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</si>
  <si>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</si>
  <si>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</si>
  <si>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</si>
  <si>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</si>
  <si>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</si>
  <si>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</si>
  <si>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</si>
  <si>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</si>
  <si>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</si>
  <si>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</si>
  <si>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ULGI1__IDR</t>
  </si>
  <si>
    <t>GI1B_IDR</t>
  </si>
  <si>
    <t>ULGSU_</t>
  </si>
  <si>
    <t>ULGSU__IDR</t>
  </si>
  <si>
    <t>GSL_IDR</t>
  </si>
  <si>
    <t>ULGSU__USD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</si>
  <si>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</si>
  <si>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</si>
  <si>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</si>
  <si>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</si>
  <si>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</si>
  <si>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</si>
  <si>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</si>
  <si>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</si>
  <si>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</si>
  <si>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</si>
  <si>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</si>
  <si>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</si>
  <si>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</si>
  <si>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</si>
  <si>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</si>
  <si>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</si>
  <si>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</si>
  <si>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ULGUP__IDR</t>
  </si>
  <si>
    <t>GUPR_IDR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</si>
  <si>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</si>
  <si>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</si>
  <si>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</si>
  <si>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</si>
  <si>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</si>
  <si>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</si>
  <si>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</si>
  <si>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</si>
  <si>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</si>
  <si>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</si>
  <si>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</si>
  <si>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ULGW___IDR</t>
  </si>
  <si>
    <t>GWL_IDR</t>
  </si>
  <si>
    <t>ULGW___USD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</si>
  <si>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</si>
  <si>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</si>
  <si>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</si>
  <si>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</si>
  <si>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</si>
  <si>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</si>
  <si>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</si>
  <si>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</si>
  <si>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</si>
  <si>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</si>
  <si>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</si>
  <si>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</si>
  <si>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</si>
  <si>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</si>
  <si>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</si>
  <si>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</si>
  <si>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</si>
  <si>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</si>
  <si>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</si>
  <si>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</si>
  <si>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ULCIP__IDR</t>
  </si>
  <si>
    <t>HSCIP_IDR</t>
  </si>
  <si>
    <t>ULCIP__USD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</si>
  <si>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</si>
  <si>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</si>
  <si>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</si>
  <si>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</si>
  <si>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</si>
  <si>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</si>
  <si>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</si>
  <si>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</si>
  <si>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</si>
  <si>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</si>
  <si>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</si>
  <si>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</si>
  <si>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</si>
  <si>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</si>
  <si>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</si>
  <si>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</si>
  <si>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</si>
  <si>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</si>
  <si>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</si>
  <si>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</si>
  <si>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</si>
  <si>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</si>
  <si>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</si>
  <si>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</si>
  <si>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</si>
  <si>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</si>
  <si>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</si>
  <si>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</si>
  <si>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</si>
  <si>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</si>
  <si>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</si>
  <si>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</si>
  <si>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</si>
  <si>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</si>
  <si>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</si>
  <si>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</si>
  <si>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</si>
  <si>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</si>
  <si>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</si>
  <si>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</si>
  <si>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</si>
  <si>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</si>
  <si>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</si>
  <si>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</si>
  <si>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</si>
  <si>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ULMPP__IDR</t>
  </si>
  <si>
    <t>MYMPP_IDR</t>
  </si>
  <si>
    <t>ULMPP__USD</t>
  </si>
  <si>
    <t>MYMPP_USD</t>
  </si>
  <si>
    <t>ULMPS_</t>
  </si>
  <si>
    <t>ULMPS__IDR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</si>
  <si>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</si>
  <si>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</si>
  <si>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</si>
  <si>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</si>
  <si>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</si>
  <si>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</si>
  <si>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</si>
  <si>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ULMPI__IDR</t>
  </si>
  <si>
    <t>MYPI_IDR</t>
  </si>
  <si>
    <t>ULMPI__USD</t>
  </si>
  <si>
    <t>MYPI_USD</t>
  </si>
  <si>
    <t>ULMSU2</t>
  </si>
  <si>
    <t>ULMSU2_IDR</t>
  </si>
  <si>
    <t>MYSU2_IDR</t>
  </si>
  <si>
    <t>ULMSU2_USD</t>
  </si>
  <si>
    <t>MYSU2_USD</t>
  </si>
  <si>
    <t>ULMSU_</t>
  </si>
  <si>
    <t>ULMSU__IDR</t>
  </si>
  <si>
    <t>MYSU_IDR</t>
  </si>
  <si>
    <t>ULMSU__USD</t>
  </si>
  <si>
    <t>MYSU_USD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</si>
  <si>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</si>
  <si>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</si>
  <si>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</si>
  <si>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</si>
  <si>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</si>
  <si>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</si>
  <si>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</si>
  <si>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</si>
  <si>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</si>
  <si>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</si>
  <si>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ULOC___IDR</t>
  </si>
  <si>
    <t>OPCI_IDR</t>
  </si>
  <si>
    <t>ULOC___USD</t>
  </si>
  <si>
    <t>OPCI_USD</t>
  </si>
  <si>
    <t>ULASPO</t>
  </si>
  <si>
    <t>ULASPO_IDR</t>
  </si>
  <si>
    <t>RAPOA_IDR</t>
  </si>
  <si>
    <t>ULAPR_</t>
  </si>
  <si>
    <t>ULAPR__IDR</t>
  </si>
  <si>
    <t>RASP_IDR</t>
  </si>
  <si>
    <t>ULSNFR</t>
  </si>
  <si>
    <t>ULSNFR_IDR</t>
  </si>
  <si>
    <t>RLNFA_IDR</t>
  </si>
  <si>
    <t>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</si>
  <si>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</si>
  <si>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</si>
  <si>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</si>
  <si>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</si>
  <si>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</si>
  <si>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</si>
  <si>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</si>
  <si>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</t>
  </si>
  <si>
    <t>ULASPP_IDR</t>
  </si>
  <si>
    <t>RNASPP_IDR</t>
  </si>
  <si>
    <t>ULRPOA</t>
  </si>
  <si>
    <t>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</si>
  <si>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</si>
  <si>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</si>
  <si>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</si>
  <si>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</si>
  <si>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</si>
  <si>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</si>
  <si>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</si>
  <si>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</si>
  <si>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</si>
  <si>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</si>
  <si>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ULPSR__IDR</t>
  </si>
  <si>
    <t>RSLPS_IDR</t>
  </si>
  <si>
    <t>ULSSR_</t>
  </si>
  <si>
    <t>ULSSR__IDR</t>
  </si>
  <si>
    <t>RSLSS_IDR</t>
  </si>
  <si>
    <t>ULSSR__USD</t>
  </si>
  <si>
    <t>RSLSS_USD</t>
  </si>
  <si>
    <t>ULFT__</t>
  </si>
  <si>
    <t>ULFT___IDR</t>
  </si>
  <si>
    <t>SCFT_IDR</t>
  </si>
  <si>
    <t>UVSG2_</t>
  </si>
  <si>
    <t>UVSG2__USD</t>
  </si>
  <si>
    <t>SG_USD</t>
  </si>
  <si>
    <t>ULCPK_</t>
  </si>
  <si>
    <t>ULCPK__IDR</t>
  </si>
  <si>
    <t>SHCP_IDR</t>
  </si>
  <si>
    <t>ULFCK_</t>
  </si>
  <si>
    <t>ULFCK__IDR</t>
  </si>
  <si>
    <t>SHFC_IDR</t>
  </si>
  <si>
    <t>ULFCK__USD</t>
  </si>
  <si>
    <t>SHFC_USD</t>
  </si>
  <si>
    <t>ULRCK_</t>
  </si>
  <si>
    <t>ULRCK__IDR</t>
  </si>
  <si>
    <t>SHRE_IDR</t>
  </si>
  <si>
    <t>ULSNWK</t>
  </si>
  <si>
    <t>ULSNWK_IDR</t>
  </si>
  <si>
    <t>SHSNW_IDR</t>
  </si>
  <si>
    <t>ULSNWK_USD</t>
  </si>
  <si>
    <t>SHSNW_USD</t>
  </si>
  <si>
    <t>ULSBA_</t>
  </si>
  <si>
    <t>ULSBA__IDR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</si>
  <si>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</si>
  <si>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</si>
  <si>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</si>
  <si>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</si>
  <si>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</si>
  <si>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</si>
  <si>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</si>
  <si>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</si>
  <si>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ULSFA__IDR</t>
  </si>
  <si>
    <t>SLFA_IDR</t>
  </si>
  <si>
    <t>ULFS__</t>
  </si>
  <si>
    <t>ULFS___IDR</t>
  </si>
  <si>
    <t>SLFS_IDR</t>
  </si>
  <si>
    <t>ULFS___USD</t>
  </si>
  <si>
    <t>SLFS_USD</t>
  </si>
  <si>
    <t>ULMAP_</t>
  </si>
  <si>
    <t>ULMAP__IDR</t>
  </si>
  <si>
    <t>SLMAP_IDR</t>
  </si>
  <si>
    <t>ULMAP__USD</t>
  </si>
  <si>
    <t>SLMAP_USD</t>
  </si>
  <si>
    <t>ULMA__</t>
  </si>
  <si>
    <t>ULMA___IDR</t>
  </si>
  <si>
    <t>SLMA_IDR</t>
  </si>
  <si>
    <t>ULMA___USD</t>
  </si>
  <si>
    <t>SLMA_USD</t>
  </si>
  <si>
    <t>ULME__</t>
  </si>
  <si>
    <t>ULME___IDR</t>
  </si>
  <si>
    <t>SLME_IDR</t>
  </si>
  <si>
    <t>ULSMFP</t>
  </si>
  <si>
    <t>ULSMFP_IDR</t>
  </si>
  <si>
    <t>SLMFP_IDR</t>
  </si>
  <si>
    <t>ULSMFP_USD</t>
  </si>
  <si>
    <t>SLMFP_USD</t>
  </si>
  <si>
    <t>ULML__</t>
  </si>
  <si>
    <t>ULML___IDR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</si>
  <si>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</si>
  <si>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</si>
  <si>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</si>
  <si>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</si>
  <si>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</si>
  <si>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</si>
  <si>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</si>
  <si>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</si>
  <si>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</si>
  <si>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</si>
  <si>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</si>
  <si>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</si>
  <si>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</si>
  <si>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</si>
  <si>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</si>
  <si>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</si>
  <si>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</si>
  <si>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</si>
  <si>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</si>
  <si>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</si>
  <si>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</si>
  <si>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</si>
  <si>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</si>
  <si>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</si>
  <si>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</si>
  <si>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</si>
  <si>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</t>
  </si>
  <si>
    <t>ULSPO1_IDR</t>
  </si>
  <si>
    <t>SLPOA_IDR</t>
  </si>
  <si>
    <t>ULPPN_</t>
  </si>
  <si>
    <t>ULPPN__IDR</t>
  </si>
  <si>
    <t>SLPPN_IDR</t>
  </si>
  <si>
    <t>ULSPP_</t>
  </si>
  <si>
    <t>ULSPP__IDR</t>
  </si>
  <si>
    <t>SLPP_IDR</t>
  </si>
  <si>
    <t>ULSPP__USD</t>
  </si>
  <si>
    <t>SLPP_USD</t>
  </si>
  <si>
    <t>ULPS__</t>
  </si>
  <si>
    <t>ULPS___IDR</t>
  </si>
  <si>
    <t>SLPS_IDR</t>
  </si>
  <si>
    <t>UVSG1_</t>
  </si>
  <si>
    <t>UVSG1__USD</t>
  </si>
  <si>
    <t>SLP_USD</t>
  </si>
  <si>
    <t>ULSSA2</t>
  </si>
  <si>
    <t>ULSSA2_IDR</t>
  </si>
  <si>
    <t>SLSA2_IDR</t>
  </si>
  <si>
    <t>ULSSA_</t>
  </si>
  <si>
    <t>ULSSA__IDR</t>
  </si>
  <si>
    <t>SLSA_IDR</t>
  </si>
  <si>
    <t>ULSSP_</t>
  </si>
  <si>
    <t>ULSSP__IDR</t>
  </si>
  <si>
    <t>SLSSP_IDR</t>
  </si>
  <si>
    <t>ULSS__</t>
  </si>
  <si>
    <t>ULSS___IDR</t>
  </si>
  <si>
    <t>SLSS_IDR</t>
  </si>
  <si>
    <t>ULSS___USD</t>
  </si>
  <si>
    <t>SLSS_USD</t>
  </si>
  <si>
    <t>ULSUS_</t>
  </si>
  <si>
    <t>ULSUS__IDR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</si>
  <si>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</si>
  <si>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</si>
  <si>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</si>
  <si>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</si>
  <si>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</si>
  <si>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</si>
  <si>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</si>
  <si>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</si>
  <si>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</si>
  <si>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</si>
  <si>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</si>
  <si>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</si>
  <si>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</si>
  <si>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</si>
  <si>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</si>
  <si>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</si>
  <si>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</si>
  <si>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</si>
  <si>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</si>
  <si>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</si>
  <si>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</si>
  <si>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</si>
  <si>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</si>
  <si>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</si>
  <si>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</si>
  <si>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</si>
  <si>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</si>
  <si>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</si>
  <si>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</si>
  <si>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</si>
  <si>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</si>
  <si>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ULUML__IDR</t>
  </si>
  <si>
    <t>UML_IDR</t>
  </si>
  <si>
    <t>GUREN</t>
  </si>
  <si>
    <t>GUREN_IDR</t>
  </si>
  <si>
    <t>MYREN</t>
  </si>
  <si>
    <t>MYREN_IDR</t>
  </si>
  <si>
    <t>MYWAR</t>
  </si>
  <si>
    <t>MYWAR_IDR</t>
  </si>
  <si>
    <t>AZTRAD</t>
  </si>
  <si>
    <t>CWLGCP</t>
  </si>
  <si>
    <t>CWLGCP_IDR</t>
  </si>
  <si>
    <t>ALGCP_IDR</t>
  </si>
  <si>
    <t>CWLGCP_USD</t>
  </si>
  <si>
    <t>ALGCP_USD</t>
  </si>
  <si>
    <t>CEALSP</t>
  </si>
  <si>
    <t>CEALSP_IDR</t>
  </si>
  <si>
    <t>ALSP_IDR</t>
  </si>
  <si>
    <t>CSAMAN</t>
  </si>
  <si>
    <t>CSAMAN_IDR</t>
  </si>
  <si>
    <t>CSHNDL</t>
  </si>
  <si>
    <t>CSHNDL_IDR</t>
  </si>
  <si>
    <t>ASHDL_IDR</t>
  </si>
  <si>
    <t>CSLGM_</t>
  </si>
  <si>
    <t>CSLGM__IDR</t>
  </si>
  <si>
    <t>ASLGM_IDR</t>
  </si>
  <si>
    <t>CWLGC_</t>
  </si>
  <si>
    <t>CWLGC__IDR</t>
  </si>
  <si>
    <t>AZLGC_IDR</t>
  </si>
  <si>
    <t>CWLGC__USD</t>
  </si>
  <si>
    <t>AZLGC_USD</t>
  </si>
  <si>
    <t>CEZPST</t>
  </si>
  <si>
    <t>CEZPST_IDR</t>
  </si>
  <si>
    <t>AZPST_IDR</t>
  </si>
  <si>
    <t>CEBEA_</t>
  </si>
  <si>
    <t>CEBEA__IDR</t>
  </si>
  <si>
    <t>BEA_IDR</t>
  </si>
  <si>
    <t>CEBEA__USD</t>
  </si>
  <si>
    <t>BEA_USD</t>
  </si>
  <si>
    <t>CEBSA_</t>
  </si>
  <si>
    <t>CEBSA__IDR</t>
  </si>
  <si>
    <t>BSA_IDR</t>
  </si>
  <si>
    <t>CEBSA__USD</t>
  </si>
  <si>
    <t>BSA_USD</t>
  </si>
  <si>
    <t>CALFM_</t>
  </si>
  <si>
    <t>CALFM__IDR</t>
  </si>
  <si>
    <t>CASFM_</t>
  </si>
  <si>
    <t>CASFM__IDR</t>
  </si>
  <si>
    <t>CCBKA_</t>
  </si>
  <si>
    <t>CCBKA__IDR</t>
  </si>
  <si>
    <t>CCBKP_</t>
  </si>
  <si>
    <t>CCBKP__IDR</t>
  </si>
  <si>
    <t>CCBKR_</t>
  </si>
  <si>
    <t>CCBKR__IDR</t>
  </si>
  <si>
    <t>CCBPC3</t>
  </si>
  <si>
    <t>CCBPC3_IDR</t>
  </si>
  <si>
    <t>CCBPCN</t>
  </si>
  <si>
    <t>CCBPCN_IDR</t>
  </si>
  <si>
    <t>CCMBSI</t>
  </si>
  <si>
    <t>CCMBSI_IDR</t>
  </si>
  <si>
    <t>CCMTA_</t>
  </si>
  <si>
    <t>CCMTA__IDR</t>
  </si>
  <si>
    <t>CCMTPC</t>
  </si>
  <si>
    <t>CCMTPC_IDR</t>
  </si>
  <si>
    <t>CCPBMT</t>
  </si>
  <si>
    <t>CCPBMT_IDR</t>
  </si>
  <si>
    <t>CCPBSI</t>
  </si>
  <si>
    <t>CCPBSI_IDR</t>
  </si>
  <si>
    <t>CCWSA_</t>
  </si>
  <si>
    <t>CCWSA__IDR</t>
  </si>
  <si>
    <t>CCWSR_</t>
  </si>
  <si>
    <t>CCWSR__IDR</t>
  </si>
  <si>
    <t>CHCPT_</t>
  </si>
  <si>
    <t>CHCPT__IDR</t>
  </si>
  <si>
    <t>CHEAZH</t>
  </si>
  <si>
    <t>CHEAZH_IDR</t>
  </si>
  <si>
    <t>CHEAZY</t>
  </si>
  <si>
    <t>CHEAZY_IDR</t>
  </si>
  <si>
    <t>CTCICP</t>
  </si>
  <si>
    <t>CTCICP_IDR</t>
  </si>
  <si>
    <t>CICP_IDR</t>
  </si>
  <si>
    <t>CECC__</t>
  </si>
  <si>
    <t>CECC___IDR</t>
  </si>
  <si>
    <t>CLLGC_IDR</t>
  </si>
  <si>
    <t>CSCI49</t>
  </si>
  <si>
    <t>CSCI49_IDR</t>
  </si>
  <si>
    <t>CSHCPP</t>
  </si>
  <si>
    <t>CSHCPP_IDR</t>
  </si>
  <si>
    <t>CEECP_</t>
  </si>
  <si>
    <t>CEECP__IDR</t>
  </si>
  <si>
    <t>ECP_IDR</t>
  </si>
  <si>
    <t>CEECP__USD</t>
  </si>
  <si>
    <t>ECP_USD</t>
  </si>
  <si>
    <t>CEEDU_</t>
  </si>
  <si>
    <t>CEEDU__IDR</t>
  </si>
  <si>
    <t>EDU_IDR</t>
  </si>
  <si>
    <t>CEEEP_</t>
  </si>
  <si>
    <t>CEEEP__IDR</t>
  </si>
  <si>
    <t>EEP_IDR</t>
  </si>
  <si>
    <t>CEEFP_</t>
  </si>
  <si>
    <t>CEEFP__IDR</t>
  </si>
  <si>
    <t>EFP_IDR</t>
  </si>
  <si>
    <t>CEEFP__USD</t>
  </si>
  <si>
    <t>EFP_USD</t>
  </si>
  <si>
    <t>CEESP_</t>
  </si>
  <si>
    <t>CEESP__IDR</t>
  </si>
  <si>
    <t>ESP_IDR</t>
  </si>
  <si>
    <t>CEESP__USD</t>
  </si>
  <si>
    <t>ESP_USD</t>
  </si>
  <si>
    <t>CEEUP_</t>
  </si>
  <si>
    <t>CEEUP__IDR</t>
  </si>
  <si>
    <t>EUP_IDR</t>
  </si>
  <si>
    <t>CEEUP__USD</t>
  </si>
  <si>
    <t>EUP_USD</t>
  </si>
  <si>
    <t>CWEWP_</t>
  </si>
  <si>
    <t>CWEWP__IDR</t>
  </si>
  <si>
    <t>EWP_IDR</t>
  </si>
  <si>
    <t>CWEWP__USD</t>
  </si>
  <si>
    <t>EWP_USD</t>
  </si>
  <si>
    <t>CWEXP_</t>
  </si>
  <si>
    <t>CWEXP__IDR</t>
  </si>
  <si>
    <t>EXP_IDR</t>
  </si>
  <si>
    <t>CWEXP__USD</t>
  </si>
  <si>
    <t>EXP_USD</t>
  </si>
  <si>
    <t>CTEZPL</t>
  </si>
  <si>
    <t>CTEZPL_IDR</t>
  </si>
  <si>
    <t>EZPL_IDR</t>
  </si>
  <si>
    <t>CEFPST</t>
  </si>
  <si>
    <t>CEFPST_IDR</t>
  </si>
  <si>
    <t>FLPST_IDR</t>
  </si>
  <si>
    <t>CEFR50</t>
  </si>
  <si>
    <t>CEFR50_IDR</t>
  </si>
  <si>
    <t>FR50_IDR</t>
  </si>
  <si>
    <t>CEFR50_USD</t>
  </si>
  <si>
    <t>FR50_USD</t>
  </si>
  <si>
    <t>CEFR55</t>
  </si>
  <si>
    <t>CEFR55_IDR</t>
  </si>
  <si>
    <t>FR55_IDR</t>
  </si>
  <si>
    <t>CEFR55_USD</t>
  </si>
  <si>
    <t>FR55_USD</t>
  </si>
  <si>
    <t>CEFR60</t>
  </si>
  <si>
    <t>CEFR60_IDR</t>
  </si>
  <si>
    <t>FR60_IDR</t>
  </si>
  <si>
    <t>CEFR60_USD</t>
  </si>
  <si>
    <t>FR60_USD</t>
  </si>
  <si>
    <t>CEFC50</t>
  </si>
  <si>
    <t>CEFC50_IDR</t>
  </si>
  <si>
    <t>FRC50_IDR</t>
  </si>
  <si>
    <t>CEFC55</t>
  </si>
  <si>
    <t>CEFC55_IDR</t>
  </si>
  <si>
    <t>FRC55_IDR</t>
  </si>
  <si>
    <t>CEFC60</t>
  </si>
  <si>
    <t>CEFC60_IDR</t>
  </si>
  <si>
    <t>FRC60_IDR</t>
  </si>
  <si>
    <t>CWGLGC</t>
  </si>
  <si>
    <t>CWGLGC_IDR</t>
  </si>
  <si>
    <t>GLGC_IDR</t>
  </si>
  <si>
    <t>CWGLGC_USD</t>
  </si>
  <si>
    <t>GLGC_USD</t>
  </si>
  <si>
    <t>CEPNTR</t>
  </si>
  <si>
    <t>CEPNTR_IDR</t>
  </si>
  <si>
    <t>GPINS_IDR</t>
  </si>
  <si>
    <t>CEPNTR_USD</t>
  </si>
  <si>
    <t>GPINS_USD</t>
  </si>
  <si>
    <t>CEGPST</t>
  </si>
  <si>
    <t>CEGPST_IDR</t>
  </si>
  <si>
    <t>GUPST_IDR</t>
  </si>
  <si>
    <t>CSGREN</t>
  </si>
  <si>
    <t>CSGREN_IDR</t>
  </si>
  <si>
    <t>CWHIPP</t>
  </si>
  <si>
    <t>CWHIPP_IDR</t>
  </si>
  <si>
    <t>HIPP_IDR</t>
  </si>
  <si>
    <t>CTPLA_</t>
  </si>
  <si>
    <t>CTPLA__IDR</t>
  </si>
  <si>
    <t>HPLA_IDR</t>
  </si>
  <si>
    <t>CWPRLA</t>
  </si>
  <si>
    <t>CWPRLA_IDR</t>
  </si>
  <si>
    <t>HPRLA_IDR</t>
  </si>
  <si>
    <t>CEHPST</t>
  </si>
  <si>
    <t>CEHPST_IDR</t>
  </si>
  <si>
    <t>HPST_IDR</t>
  </si>
  <si>
    <t>CEHT__</t>
  </si>
  <si>
    <t>CEHT___IDR</t>
  </si>
  <si>
    <t>HT_IDR</t>
  </si>
  <si>
    <t>CJLIFE</t>
  </si>
  <si>
    <t>CJLIFE_IDR</t>
  </si>
  <si>
    <t>JLIFE_IDR</t>
  </si>
  <si>
    <t>CEMFP1</t>
  </si>
  <si>
    <t>CEMFP1_IDR</t>
  </si>
  <si>
    <t>MFP50_IDR</t>
  </si>
  <si>
    <t>CEMFP2</t>
  </si>
  <si>
    <t>CEMFP2_IDR</t>
  </si>
  <si>
    <t>MFP55_IDR</t>
  </si>
  <si>
    <t>CEMFP3</t>
  </si>
  <si>
    <t>CEMFP3_IDR</t>
  </si>
  <si>
    <t>MFP60_IDR</t>
  </si>
  <si>
    <t>CTMPJG</t>
  </si>
  <si>
    <t>CTMPJG_IDR</t>
  </si>
  <si>
    <t>MJG_IDR</t>
  </si>
  <si>
    <t>CTMPJS</t>
  </si>
  <si>
    <t>CTMPJS_IDR</t>
  </si>
  <si>
    <t>MJS1_IDR</t>
  </si>
  <si>
    <t>CWMLGC</t>
  </si>
  <si>
    <t>CWMLGC_IDR</t>
  </si>
  <si>
    <t>MLGC_IDR</t>
  </si>
  <si>
    <t>CWMLGC_USD</t>
  </si>
  <si>
    <t>MLGC_USD</t>
  </si>
  <si>
    <t>CTMPSL</t>
  </si>
  <si>
    <t>CTMPSL_IDR</t>
  </si>
  <si>
    <t>MPSPL_IDR</t>
  </si>
  <si>
    <t>CWMWKU</t>
  </si>
  <si>
    <t>CWMWKU_IDR</t>
  </si>
  <si>
    <t>MWKU_IDR</t>
  </si>
  <si>
    <t>CEME__</t>
  </si>
  <si>
    <t>CEME___IDR</t>
  </si>
  <si>
    <t>MYEDU_IDR</t>
  </si>
  <si>
    <t>CEME___USD</t>
  </si>
  <si>
    <t>MYEDU_USD</t>
  </si>
  <si>
    <t>CEMF50</t>
  </si>
  <si>
    <t>CEMF50_IDR</t>
  </si>
  <si>
    <t>MYF50_IDR</t>
  </si>
  <si>
    <t>CEMF50_USD</t>
  </si>
  <si>
    <t>MYF50_USD</t>
  </si>
  <si>
    <t>CEMF55</t>
  </si>
  <si>
    <t>CEMF55_IDR</t>
  </si>
  <si>
    <t>MYF55_IDR</t>
  </si>
  <si>
    <t>CEMF55_USD</t>
  </si>
  <si>
    <t>MYF55_USD</t>
  </si>
  <si>
    <t>CEMF60</t>
  </si>
  <si>
    <t>CEMF60_IDR</t>
  </si>
  <si>
    <t>MYF60_IDR</t>
  </si>
  <si>
    <t>CEMF60_USD</t>
  </si>
  <si>
    <t>MYF60_USD</t>
  </si>
  <si>
    <t>CWFUTR</t>
  </si>
  <si>
    <t>CWFUTR_IDR</t>
  </si>
  <si>
    <t>MYFUT_IDR</t>
  </si>
  <si>
    <t>CWMP__</t>
  </si>
  <si>
    <t>CWMP___IDR</t>
  </si>
  <si>
    <t>MYPRO_IDR</t>
  </si>
  <si>
    <t>CWMP___USD</t>
  </si>
  <si>
    <t>MYPRO_USD</t>
  </si>
  <si>
    <t>CEMPST</t>
  </si>
  <si>
    <t>CEMPST_IDR</t>
  </si>
  <si>
    <t>MYPST_IDR</t>
  </si>
  <si>
    <t>CSREN_</t>
  </si>
  <si>
    <t>CSREN__IDR</t>
  </si>
  <si>
    <t>CEPLA_</t>
  </si>
  <si>
    <t>CEPLA__IDR</t>
  </si>
  <si>
    <t>PLA_IDR</t>
  </si>
  <si>
    <t>CEPL__</t>
  </si>
  <si>
    <t>CEPL___IDR</t>
  </si>
  <si>
    <t>PL_IDR</t>
  </si>
  <si>
    <t>CEPL___USD</t>
  </si>
  <si>
    <t>PL_USD</t>
  </si>
  <si>
    <t>CESCP_</t>
  </si>
  <si>
    <t>CESCP__IDR</t>
  </si>
  <si>
    <t>PSC_IDR</t>
  </si>
  <si>
    <t>CESEP_</t>
  </si>
  <si>
    <t>CESEP__IDR</t>
  </si>
  <si>
    <t>PSE_IDR</t>
  </si>
  <si>
    <t>CESFP_</t>
  </si>
  <si>
    <t>CESFP__IDR</t>
  </si>
  <si>
    <t>PSF_IDR</t>
  </si>
  <si>
    <t>CESFP__USD</t>
  </si>
  <si>
    <t>PSF_USD</t>
  </si>
  <si>
    <t>CESSP_</t>
  </si>
  <si>
    <t>CESSP__IDR</t>
  </si>
  <si>
    <t>PSS_IDR</t>
  </si>
  <si>
    <t>CESSP__USD</t>
  </si>
  <si>
    <t>PSS_USD</t>
  </si>
  <si>
    <t>CESUP_</t>
  </si>
  <si>
    <t>CESUP__IDR</t>
  </si>
  <si>
    <t>PSU_IDR</t>
  </si>
  <si>
    <t>CESUP__USD</t>
  </si>
  <si>
    <t>PSU_USD</t>
  </si>
  <si>
    <t>CWSXP_</t>
  </si>
  <si>
    <t>CWSXP__IDR</t>
  </si>
  <si>
    <t>PSX_IDR</t>
  </si>
  <si>
    <t>CESC__</t>
  </si>
  <si>
    <t>CESC___IDR</t>
  </si>
  <si>
    <t>SC_IDR</t>
  </si>
  <si>
    <t>CESC___USD</t>
  </si>
  <si>
    <t>SC_USD</t>
  </si>
  <si>
    <t>CESD__</t>
  </si>
  <si>
    <t>CESD___IDR</t>
  </si>
  <si>
    <t>SD_IDR</t>
  </si>
  <si>
    <t>CESD___USD</t>
  </si>
  <si>
    <t>SD_USD</t>
  </si>
  <si>
    <t>CESE__</t>
  </si>
  <si>
    <t>CESE___IDR</t>
  </si>
  <si>
    <t>SE_IDR</t>
  </si>
  <si>
    <t>CESE___USD</t>
  </si>
  <si>
    <t>SE_USD</t>
  </si>
  <si>
    <t>CESF__</t>
  </si>
  <si>
    <t>CESF___IDR</t>
  </si>
  <si>
    <t>SF_IDR</t>
  </si>
  <si>
    <t>CESF___USD</t>
  </si>
  <si>
    <t>SF_USD</t>
  </si>
  <si>
    <t>CTSL__</t>
  </si>
  <si>
    <t>CTSL___IDR</t>
  </si>
  <si>
    <t>SL_IDR</t>
  </si>
  <si>
    <t>CESS__</t>
  </si>
  <si>
    <t>CESS___IDR</t>
  </si>
  <si>
    <t>SS_IDR</t>
  </si>
  <si>
    <t>CESS___USD</t>
  </si>
  <si>
    <t>SS_USD</t>
  </si>
  <si>
    <t>CESU__</t>
  </si>
  <si>
    <t>CESU___IDR</t>
  </si>
  <si>
    <t>SU_IDR</t>
  </si>
  <si>
    <t>CESU___USD</t>
  </si>
  <si>
    <t>SU_USD</t>
  </si>
  <si>
    <t>CWSX__</t>
  </si>
  <si>
    <t>CWSX___IDR</t>
  </si>
  <si>
    <t>SX_IDR</t>
  </si>
  <si>
    <t>CWSX___USD</t>
  </si>
  <si>
    <t>SX_USD</t>
  </si>
  <si>
    <t>CTTP__</t>
  </si>
  <si>
    <t>CTTP___IDR</t>
  </si>
  <si>
    <t>TP_IDR</t>
  </si>
  <si>
    <t>WPCI77</t>
  </si>
  <si>
    <t>WPCI77_IDR</t>
  </si>
  <si>
    <t>APINS_IDR</t>
  </si>
  <si>
    <t>APINS_USD</t>
  </si>
  <si>
    <t>AZCP</t>
  </si>
  <si>
    <t>AZCP_IDR</t>
  </si>
  <si>
    <t>HPINS_IDR</t>
  </si>
  <si>
    <t>HPINS_USD</t>
  </si>
  <si>
    <t>MPINS_IDR</t>
  </si>
  <si>
    <t>MPINS_USD</t>
  </si>
  <si>
    <t>PRODUCT_CD</t>
  </si>
  <si>
    <t>CURRENCY</t>
  </si>
  <si>
    <t>GROUPING RAW DATA</t>
  </si>
  <si>
    <t>GROUPING DV</t>
  </si>
  <si>
    <t>SUM_ASSURED</t>
  </si>
  <si>
    <t>Bonus SA</t>
  </si>
  <si>
    <t>SA After Bonus</t>
  </si>
  <si>
    <t>BASE_ALGCP</t>
  </si>
  <si>
    <t>IDR</t>
  </si>
  <si>
    <t>USD</t>
  </si>
  <si>
    <t>BASE_ASLGM</t>
  </si>
  <si>
    <t>BASE_AZLGC</t>
  </si>
  <si>
    <t>BASE_GLGC</t>
  </si>
  <si>
    <t>BASE_MLGC</t>
  </si>
  <si>
    <t>Grouping</t>
  </si>
  <si>
    <t>UL_IDR</t>
  </si>
  <si>
    <t>UL_USD</t>
  </si>
  <si>
    <t>TRAD_IDR</t>
  </si>
  <si>
    <t>TRAD_USD</t>
  </si>
  <si>
    <t>Cover_code</t>
  </si>
  <si>
    <t>product_group</t>
  </si>
  <si>
    <t>anp</t>
  </si>
  <si>
    <t>SPKTAMBSI</t>
  </si>
  <si>
    <t>SPKTAPBSI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</si>
</sst>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_);_(* &quot;-&quot;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CA5D8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4" fontId="0" fillId="5" borderId="0" xfId="0" applyNumberFormat="1" applyFill="1"/>
    <xf numFmtId="165" fontId="0" fillId="0" borderId="0" xfId="0" applyNumberFormat="1"/>
    <xf numFmtId="0" fontId="2" fillId="4" borderId="0" xfId="0" applyFont="1" applyFill="1"/>
    <xf numFmtId="0" fontId="2" fillId="0" borderId="2" xfId="0" applyFont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164" fontId="0" fillId="0" borderId="2" xfId="0" applyNumberFormat="1" applyBorder="1"/>
    <xf numFmtId="0" fontId="2" fillId="6" borderId="3" xfId="0" applyFont="1" applyFill="1" applyBorder="1" applyAlignment="1">
      <alignment horizontal="center"/>
    </xf>
    <xf numFmtId="0" fontId="0" fillId="0" borderId="3" xfId="0" applyBorder="1"/>
    <xf numFmtId="3" fontId="0" fillId="0" borderId="3" xfId="0" applyNumberFormat="1" applyBorder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5" fontId="2" fillId="4" borderId="0" xfId="0" applyNumberFormat="1" applyFon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85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4.4" x14ac:dyDescent="0.3"/>
  <cols>
    <col min="2" max="20" width="25.6640625" customWidth="1"/>
    <col min="21" max="21" width="138.6640625" customWidth="1"/>
  </cols>
  <sheetData>
    <row r="1" spans="2:21" x14ac:dyDescent="0.3">
      <c r="E1" s="14" t="s">
        <v>8</v>
      </c>
      <c r="F1" s="14"/>
      <c r="G1" s="14"/>
      <c r="H1" s="14"/>
      <c r="I1" s="14" t="s">
        <v>9</v>
      </c>
      <c r="J1" s="14"/>
      <c r="K1" s="14"/>
      <c r="L1" s="14"/>
      <c r="M1" s="14" t="s">
        <v>10</v>
      </c>
      <c r="N1" s="14"/>
      <c r="O1" s="14"/>
      <c r="P1" s="14"/>
      <c r="Q1" s="14" t="s">
        <v>11</v>
      </c>
      <c r="R1" s="14"/>
      <c r="S1" s="14"/>
      <c r="T1" s="14"/>
    </row>
    <row r="2" spans="2:21" x14ac:dyDescent="0.3">
      <c r="D2" s="1" t="s">
        <v>0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12</v>
      </c>
      <c r="R2" s="2" t="s">
        <v>13</v>
      </c>
      <c r="S2" s="2" t="s">
        <v>14</v>
      </c>
      <c r="T2" s="2" t="s">
        <v>15</v>
      </c>
    </row>
    <row r="3" spans="2:21" x14ac:dyDescent="0.3">
      <c r="D3" s="1" t="s">
        <v>1</v>
      </c>
      <c r="E3" s="3">
        <v>702213</v>
      </c>
      <c r="F3" s="3">
        <v>217698190378349.31</v>
      </c>
      <c r="G3" s="3">
        <v>11805927008072.539</v>
      </c>
      <c r="H3" s="3">
        <v>13875898220892.76</v>
      </c>
      <c r="I3" s="3">
        <v>705622</v>
      </c>
      <c r="J3" s="3">
        <v>218851769185133.19</v>
      </c>
      <c r="K3" s="3">
        <v>11924441863223.49</v>
      </c>
      <c r="L3" s="3">
        <v>13918097571460.85</v>
      </c>
      <c r="M3" s="3">
        <v>-3409</v>
      </c>
      <c r="N3" s="3">
        <v>-1153578806783.875</v>
      </c>
      <c r="O3" s="3">
        <v>-118514855150.9453</v>
      </c>
      <c r="P3" s="3">
        <v>-42199350568.089844</v>
      </c>
      <c r="Q3" s="15">
        <f>IFERROR(ROUND(M4/I4,3),0)</f>
        <v>-5.0000000000000001E-3</v>
      </c>
      <c r="R3" s="15">
        <f>IFERROR(ROUND(N4/J4,3),0)</f>
        <v>-5.0000000000000001E-3</v>
      </c>
      <c r="S3" s="15">
        <f>IFERROR(ROUND(O4/K4,3),0)</f>
        <v>-0.01</v>
      </c>
      <c r="T3" s="15">
        <f>IFERROR(ROUND(P4/L4,3),0)</f>
        <v>-3.0000000000000001E-3</v>
      </c>
    </row>
    <row r="4" spans="2:21" x14ac:dyDescent="0.3">
      <c r="D4" s="1" t="s">
        <v>2</v>
      </c>
      <c r="E4" s="3">
        <f t="shared" ref="E4:L4" si="0">SUM(E11:E185)</f>
        <v>702213</v>
      </c>
      <c r="F4" s="3">
        <f t="shared" si="0"/>
        <v>217698190378349.31</v>
      </c>
      <c r="G4" s="3">
        <f t="shared" si="0"/>
        <v>11805927008072.545</v>
      </c>
      <c r="H4" s="3">
        <f t="shared" si="0"/>
        <v>13875898220892.766</v>
      </c>
      <c r="I4" s="3">
        <f t="shared" si="0"/>
        <v>705622</v>
      </c>
      <c r="J4" s="3">
        <f t="shared" si="0"/>
        <v>218851769185133.19</v>
      </c>
      <c r="K4" s="3">
        <f t="shared" si="0"/>
        <v>11924441863223.49</v>
      </c>
      <c r="L4" s="3">
        <f t="shared" si="0"/>
        <v>13918097571460.85</v>
      </c>
      <c r="M4" s="3">
        <f>E4-I4</f>
        <v>-3409</v>
      </c>
      <c r="N4" s="3">
        <f>F4-J4</f>
        <v>-1153578806783.875</v>
      </c>
      <c r="O4" s="3">
        <f>G4-K4</f>
        <v>-118514855150.94531</v>
      </c>
      <c r="P4" s="3">
        <f>H4-L4</f>
        <v>-42199350568.083984</v>
      </c>
      <c r="Q4" s="15"/>
      <c r="R4" s="15"/>
      <c r="S4" s="15"/>
      <c r="T4" s="15"/>
    </row>
    <row r="5" spans="2:21" x14ac:dyDescent="0.3">
      <c r="D5" s="1" t="s">
        <v>3</v>
      </c>
      <c r="E5" s="4">
        <f t="shared" ref="E5:P5" si="1">E3-E4</f>
        <v>0</v>
      </c>
      <c r="F5" s="4">
        <f t="shared" si="1"/>
        <v>0</v>
      </c>
      <c r="G5" s="4">
        <f t="shared" si="1"/>
        <v>0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0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1"/>
        <v>-5.859375E-3</v>
      </c>
    </row>
    <row r="6" spans="2:21" x14ac:dyDescent="0.3">
      <c r="D6" s="1" t="s">
        <v>4</v>
      </c>
      <c r="E6" s="3">
        <f>SUMIF(B11:B185,"U*",E11:E185)</f>
        <v>702213</v>
      </c>
      <c r="F6" s="3">
        <f>SUMIF(B11:B185,"U*",F11:F185)</f>
        <v>217698190378349.31</v>
      </c>
      <c r="G6" s="3">
        <f>SUMIF(B11:B185,"U*",G11:G185)</f>
        <v>11805927008072.545</v>
      </c>
      <c r="H6" s="3">
        <f>SUMIF(B11:B185,"U*",H11:H185)</f>
        <v>13875898220892.766</v>
      </c>
      <c r="I6" s="3">
        <f>SUMIF(B11:B185,"U*",I11:I185)</f>
        <v>703119</v>
      </c>
      <c r="J6" s="3">
        <f>SUMIF(B11:B185,"U*",J11:J185)</f>
        <v>217937561292940.19</v>
      </c>
      <c r="K6" s="3">
        <f>SUMIF(B11:B185,"U*",K11:K185)</f>
        <v>11827910565828.49</v>
      </c>
      <c r="L6" s="3">
        <f>SUMIF(B11:B185,"U*",L11:L185)</f>
        <v>13879671325815.85</v>
      </c>
      <c r="M6" s="3">
        <f>SUM(M11:M185)</f>
        <v>-3409</v>
      </c>
      <c r="N6" s="3">
        <f>SUM(N11:N185)</f>
        <v>-1153578806783.8538</v>
      </c>
      <c r="O6" s="3">
        <f>SUM(O11:O185)</f>
        <v>-118514855150.94498</v>
      </c>
      <c r="P6" s="3">
        <f>SUM(P11:P185)</f>
        <v>-42199350568.088837</v>
      </c>
    </row>
    <row r="9" spans="2:21" x14ac:dyDescent="0.3">
      <c r="B9" s="13" t="s">
        <v>5</v>
      </c>
      <c r="C9" s="13" t="s">
        <v>6</v>
      </c>
      <c r="D9" s="13" t="s">
        <v>7</v>
      </c>
      <c r="E9" s="14" t="s">
        <v>8</v>
      </c>
      <c r="F9" s="14"/>
      <c r="G9" s="14"/>
      <c r="H9" s="14"/>
      <c r="I9" s="14" t="s">
        <v>9</v>
      </c>
      <c r="J9" s="14"/>
      <c r="K9" s="14"/>
      <c r="L9" s="14"/>
      <c r="M9" s="14" t="s">
        <v>10</v>
      </c>
      <c r="N9" s="14"/>
      <c r="O9" s="14"/>
      <c r="P9" s="14"/>
      <c r="Q9" s="14" t="s">
        <v>11</v>
      </c>
      <c r="R9" s="14"/>
      <c r="S9" s="14"/>
      <c r="T9" s="14"/>
    </row>
    <row r="10" spans="2:21" x14ac:dyDescent="0.3">
      <c r="B10" s="13"/>
      <c r="C10" s="13"/>
      <c r="D10" s="13"/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12</v>
      </c>
      <c r="J10" s="2" t="s">
        <v>13</v>
      </c>
      <c r="K10" s="2" t="s">
        <v>14</v>
      </c>
      <c r="L10" s="2" t="s">
        <v>15</v>
      </c>
      <c r="M10" s="2" t="s">
        <v>12</v>
      </c>
      <c r="N10" s="2" t="s">
        <v>13</v>
      </c>
      <c r="O10" s="2" t="s">
        <v>14</v>
      </c>
      <c r="P10" s="2" t="s">
        <v>15</v>
      </c>
      <c r="Q10" s="2" t="s">
        <v>12</v>
      </c>
      <c r="R10" s="2" t="s">
        <v>13</v>
      </c>
      <c r="S10" s="2" t="s">
        <v>14</v>
      </c>
      <c r="T10" s="2" t="s">
        <v>15</v>
      </c>
      <c r="U10" s="2" t="s">
        <v>16</v>
      </c>
    </row>
    <row r="11" spans="2:21" x14ac:dyDescent="0.3">
      <c r="B11" s="3" t="s">
        <v>17</v>
      </c>
      <c r="C11" s="3" t="s">
        <v>18</v>
      </c>
      <c r="D11" s="3" t="s">
        <v>19</v>
      </c>
      <c r="E11" s="3">
        <v>61</v>
      </c>
      <c r="F11" s="3">
        <v>4740000000</v>
      </c>
      <c r="G11" s="3">
        <v>3160000000</v>
      </c>
      <c r="H11" s="3">
        <v>9829611135.9103317</v>
      </c>
      <c r="I11" s="3">
        <v>61</v>
      </c>
      <c r="J11" s="3">
        <v>4740000000</v>
      </c>
      <c r="K11" s="3">
        <v>3160000000</v>
      </c>
      <c r="L11" s="3">
        <v>9829611142</v>
      </c>
      <c r="M11" s="3">
        <f t="shared" ref="M11:M42" si="2">E11-I11</f>
        <v>0</v>
      </c>
      <c r="N11" s="3">
        <f t="shared" ref="N11:N42" si="3">F11-J11</f>
        <v>0</v>
      </c>
      <c r="O11" s="3">
        <f t="shared" ref="O11:O42" si="4">G11-K11</f>
        <v>0</v>
      </c>
      <c r="P11" s="3">
        <f t="shared" ref="P11:P42" si="5">H11-L11</f>
        <v>-6.0896682739257813</v>
      </c>
      <c r="Q11" s="5">
        <f t="shared" ref="Q11:Q42" si="6">IFERROR(M11/I11,0)</f>
        <v>0</v>
      </c>
      <c r="R11" s="5">
        <f t="shared" ref="R11:R42" si="7">IFERROR(N11/J11,0)</f>
        <v>0</v>
      </c>
      <c r="S11" s="5">
        <f t="shared" ref="S11:S42" si="8">IFERROR(O11/K11,0)</f>
        <v>0</v>
      </c>
      <c r="T11" s="5">
        <f t="shared" ref="T11:T42" si="9">IFERROR(P11/L11,0)</f>
        <v>-6.1952280572990555E-10</v>
      </c>
    </row>
    <row r="12" spans="2:21" x14ac:dyDescent="0.3">
      <c r="B12" s="3" t="s">
        <v>17</v>
      </c>
      <c r="C12" s="3" t="s">
        <v>20</v>
      </c>
      <c r="D12" s="3" t="s">
        <v>21</v>
      </c>
      <c r="E12" s="3">
        <v>50</v>
      </c>
      <c r="F12" s="3">
        <v>382500</v>
      </c>
      <c r="G12" s="3">
        <v>255000</v>
      </c>
      <c r="H12" s="3">
        <v>756913.80981722125</v>
      </c>
      <c r="I12" s="3">
        <v>50</v>
      </c>
      <c r="J12" s="3">
        <v>382500</v>
      </c>
      <c r="K12" s="3">
        <v>255000</v>
      </c>
      <c r="L12" s="3">
        <v>756914.10089999996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3">
        <f t="shared" si="5"/>
        <v>-0.29108277871273458</v>
      </c>
      <c r="Q12" s="5">
        <f t="shared" si="6"/>
        <v>0</v>
      </c>
      <c r="R12" s="5">
        <f t="shared" si="7"/>
        <v>0</v>
      </c>
      <c r="S12" s="5">
        <f t="shared" si="8"/>
        <v>0</v>
      </c>
      <c r="T12" s="5">
        <f t="shared" si="9"/>
        <v>-3.8456514202420853E-7</v>
      </c>
    </row>
    <row r="13" spans="2:21" x14ac:dyDescent="0.3">
      <c r="B13" s="3" t="s">
        <v>22</v>
      </c>
      <c r="C13" s="3" t="s">
        <v>23</v>
      </c>
      <c r="D13" s="3" t="s">
        <v>24</v>
      </c>
      <c r="E13" s="3">
        <v>193</v>
      </c>
      <c r="F13" s="3">
        <v>22040000000</v>
      </c>
      <c r="G13" s="3">
        <v>11020000000</v>
      </c>
      <c r="H13" s="3">
        <v>63349488531.868729</v>
      </c>
      <c r="I13" s="3">
        <v>193</v>
      </c>
      <c r="J13" s="3">
        <v>22040000000</v>
      </c>
      <c r="K13" s="3">
        <v>11020000000</v>
      </c>
      <c r="L13" s="3">
        <v>63349488530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3">
        <f t="shared" si="5"/>
        <v>1.8687286376953125</v>
      </c>
      <c r="Q13" s="5">
        <f t="shared" si="6"/>
        <v>0</v>
      </c>
      <c r="R13" s="5">
        <f t="shared" si="7"/>
        <v>0</v>
      </c>
      <c r="S13" s="5">
        <f t="shared" si="8"/>
        <v>0</v>
      </c>
      <c r="T13" s="5">
        <f t="shared" si="9"/>
        <v>2.9498717054524454E-11</v>
      </c>
    </row>
    <row r="14" spans="2:21" x14ac:dyDescent="0.3">
      <c r="B14" s="3" t="s">
        <v>22</v>
      </c>
      <c r="C14" s="3" t="s">
        <v>25</v>
      </c>
      <c r="D14" s="3" t="s">
        <v>26</v>
      </c>
      <c r="E14" s="3">
        <v>74</v>
      </c>
      <c r="F14" s="3">
        <v>2736000</v>
      </c>
      <c r="G14" s="3">
        <v>1368000</v>
      </c>
      <c r="H14" s="3">
        <v>5252372.2748207701</v>
      </c>
      <c r="I14" s="3">
        <v>74</v>
      </c>
      <c r="J14" s="3">
        <v>2736000</v>
      </c>
      <c r="K14" s="3">
        <v>1368000</v>
      </c>
      <c r="L14" s="3">
        <v>5252373.6140000001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3">
        <f t="shared" si="5"/>
        <v>-1.3391792299225926</v>
      </c>
      <c r="Q14" s="5">
        <f t="shared" si="6"/>
        <v>0</v>
      </c>
      <c r="R14" s="5">
        <f t="shared" si="7"/>
        <v>0</v>
      </c>
      <c r="S14" s="5">
        <f t="shared" si="8"/>
        <v>0</v>
      </c>
      <c r="T14" s="5">
        <f t="shared" si="9"/>
        <v>-2.5496648341105473E-7</v>
      </c>
    </row>
    <row r="15" spans="2:21" x14ac:dyDescent="0.3">
      <c r="B15" s="3" t="s">
        <v>27</v>
      </c>
      <c r="C15" s="3" t="s">
        <v>28</v>
      </c>
      <c r="D15" s="3" t="s">
        <v>29</v>
      </c>
      <c r="E15" s="3">
        <v>4</v>
      </c>
      <c r="F15" s="3">
        <v>13500000000</v>
      </c>
      <c r="G15" s="3">
        <v>307500000</v>
      </c>
      <c r="H15" s="3">
        <v>125688192.204822</v>
      </c>
      <c r="I15" s="3">
        <v>0</v>
      </c>
      <c r="J15" s="3">
        <v>0</v>
      </c>
      <c r="K15" s="3">
        <v>0</v>
      </c>
      <c r="L15" s="3">
        <v>0</v>
      </c>
      <c r="M15" s="3">
        <f t="shared" si="2"/>
        <v>4</v>
      </c>
      <c r="N15" s="3">
        <f t="shared" si="3"/>
        <v>13500000000</v>
      </c>
      <c r="O15" s="3">
        <f t="shared" si="4"/>
        <v>307500000</v>
      </c>
      <c r="P15" s="3">
        <f t="shared" si="5"/>
        <v>125688192.204822</v>
      </c>
      <c r="Q15" s="5">
        <f t="shared" si="6"/>
        <v>0</v>
      </c>
      <c r="R15" s="5">
        <f t="shared" si="7"/>
        <v>0</v>
      </c>
      <c r="S15" s="5">
        <f t="shared" si="8"/>
        <v>0</v>
      </c>
      <c r="T15" s="5">
        <f t="shared" si="9"/>
        <v>0</v>
      </c>
    </row>
    <row r="16" spans="2:21" x14ac:dyDescent="0.3">
      <c r="B16" s="3" t="s">
        <v>30</v>
      </c>
      <c r="C16" s="3" t="s">
        <v>31</v>
      </c>
      <c r="D16" s="3" t="s">
        <v>32</v>
      </c>
      <c r="E16" s="3">
        <v>201</v>
      </c>
      <c r="F16" s="3">
        <v>131120000000</v>
      </c>
      <c r="G16" s="3">
        <v>8500999992</v>
      </c>
      <c r="H16" s="3">
        <v>11102844976.84478</v>
      </c>
      <c r="I16" s="3">
        <v>239</v>
      </c>
      <c r="J16" s="3">
        <v>219000000000</v>
      </c>
      <c r="K16" s="3">
        <v>12555299996</v>
      </c>
      <c r="L16" s="3">
        <v>15373032778</v>
      </c>
      <c r="M16" s="3">
        <f t="shared" si="2"/>
        <v>-38</v>
      </c>
      <c r="N16" s="3">
        <f t="shared" si="3"/>
        <v>-87880000000</v>
      </c>
      <c r="O16" s="3">
        <f t="shared" si="4"/>
        <v>-4054300004</v>
      </c>
      <c r="P16" s="3">
        <f t="shared" si="5"/>
        <v>-4270187801.15522</v>
      </c>
      <c r="Q16" s="5">
        <f t="shared" si="6"/>
        <v>-0.15899581589958159</v>
      </c>
      <c r="R16" s="5">
        <f t="shared" si="7"/>
        <v>-0.40127853881278541</v>
      </c>
      <c r="S16" s="5">
        <f t="shared" si="8"/>
        <v>-0.32291542259377803</v>
      </c>
      <c r="T16" s="5">
        <f t="shared" si="9"/>
        <v>-0.27777133261994924</v>
      </c>
    </row>
    <row r="17" spans="2:20" x14ac:dyDescent="0.3">
      <c r="B17" s="3" t="s">
        <v>33</v>
      </c>
      <c r="C17" s="3" t="s">
        <v>34</v>
      </c>
      <c r="D17" s="3" t="s">
        <v>35</v>
      </c>
      <c r="E17" s="3">
        <v>34</v>
      </c>
      <c r="F17" s="3">
        <v>74500000000</v>
      </c>
      <c r="G17" s="3">
        <v>3746800004</v>
      </c>
      <c r="H17" s="3">
        <v>4144499607.0840721</v>
      </c>
      <c r="I17" s="3">
        <v>0</v>
      </c>
      <c r="J17" s="3">
        <v>0</v>
      </c>
      <c r="K17" s="3">
        <v>0</v>
      </c>
      <c r="L17" s="3">
        <v>0</v>
      </c>
      <c r="M17" s="3">
        <f t="shared" si="2"/>
        <v>34</v>
      </c>
      <c r="N17" s="3">
        <f t="shared" si="3"/>
        <v>74500000000</v>
      </c>
      <c r="O17" s="3">
        <f t="shared" si="4"/>
        <v>3746800004</v>
      </c>
      <c r="P17" s="3">
        <f t="shared" si="5"/>
        <v>4144499607.0840721</v>
      </c>
      <c r="Q17" s="5">
        <f t="shared" si="6"/>
        <v>0</v>
      </c>
      <c r="R17" s="5">
        <f t="shared" si="7"/>
        <v>0</v>
      </c>
      <c r="S17" s="5">
        <f t="shared" si="8"/>
        <v>0</v>
      </c>
      <c r="T17" s="5">
        <f t="shared" si="9"/>
        <v>0</v>
      </c>
    </row>
    <row r="18" spans="2:20" x14ac:dyDescent="0.3">
      <c r="B18" s="3" t="s">
        <v>36</v>
      </c>
      <c r="C18" s="3" t="s">
        <v>37</v>
      </c>
      <c r="D18" s="3" t="s">
        <v>38</v>
      </c>
      <c r="E18" s="3">
        <v>216</v>
      </c>
      <c r="F18" s="3">
        <v>91524088900</v>
      </c>
      <c r="G18" s="3">
        <v>5853815376</v>
      </c>
      <c r="H18" s="3">
        <v>2348880910</v>
      </c>
      <c r="I18" s="3">
        <v>1115</v>
      </c>
      <c r="J18" s="3">
        <v>394000000000</v>
      </c>
      <c r="K18" s="3">
        <v>27250764615</v>
      </c>
      <c r="L18" s="3">
        <v>5389828288</v>
      </c>
      <c r="M18" s="3">
        <f t="shared" si="2"/>
        <v>-899</v>
      </c>
      <c r="N18" s="3">
        <f t="shared" si="3"/>
        <v>-302475911100</v>
      </c>
      <c r="O18" s="3">
        <f t="shared" si="4"/>
        <v>-21396949239</v>
      </c>
      <c r="P18" s="3">
        <f t="shared" si="5"/>
        <v>-3040947378</v>
      </c>
      <c r="Q18" s="5">
        <f t="shared" si="6"/>
        <v>-0.80627802690582961</v>
      </c>
      <c r="R18" s="5">
        <f t="shared" si="7"/>
        <v>-0.76770535812182739</v>
      </c>
      <c r="S18" s="5">
        <f t="shared" si="8"/>
        <v>-0.78518711461116919</v>
      </c>
      <c r="T18" s="5">
        <f t="shared" si="9"/>
        <v>-0.56420116105932616</v>
      </c>
    </row>
    <row r="19" spans="2:20" x14ac:dyDescent="0.3">
      <c r="B19" s="3" t="s">
        <v>39</v>
      </c>
      <c r="C19" s="3" t="s">
        <v>40</v>
      </c>
      <c r="D19" s="3" t="s">
        <v>41</v>
      </c>
      <c r="E19" s="3">
        <v>402</v>
      </c>
      <c r="F19" s="3">
        <v>21661800000</v>
      </c>
      <c r="G19" s="3">
        <v>657168000</v>
      </c>
      <c r="H19" s="3">
        <v>4434482118.6371651</v>
      </c>
      <c r="I19" s="3">
        <v>402</v>
      </c>
      <c r="J19" s="3">
        <v>21661800000</v>
      </c>
      <c r="K19" s="3">
        <v>657168000</v>
      </c>
      <c r="L19" s="3">
        <v>4434482121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3">
        <f t="shared" si="5"/>
        <v>-2.3628349304199219</v>
      </c>
      <c r="Q19" s="5">
        <f t="shared" si="6"/>
        <v>0</v>
      </c>
      <c r="R19" s="5">
        <f t="shared" si="7"/>
        <v>0</v>
      </c>
      <c r="S19" s="5">
        <f t="shared" si="8"/>
        <v>0</v>
      </c>
      <c r="T19" s="5">
        <f t="shared" si="9"/>
        <v>-5.3283221488941076E-10</v>
      </c>
    </row>
    <row r="20" spans="2:20" x14ac:dyDescent="0.3">
      <c r="B20" s="3" t="s">
        <v>42</v>
      </c>
      <c r="C20" s="3" t="s">
        <v>43</v>
      </c>
      <c r="D20" s="3" t="s">
        <v>44</v>
      </c>
      <c r="E20" s="3">
        <v>14</v>
      </c>
      <c r="F20" s="3">
        <v>5250000000</v>
      </c>
      <c r="G20" s="3">
        <v>2625000000</v>
      </c>
      <c r="H20" s="3">
        <v>874698204.773458</v>
      </c>
      <c r="I20" s="3">
        <v>14</v>
      </c>
      <c r="J20" s="3">
        <v>5250000000</v>
      </c>
      <c r="K20" s="3">
        <v>2625000000</v>
      </c>
      <c r="L20" s="3">
        <v>874698206.60000002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3">
        <f t="shared" si="5"/>
        <v>-1.8265420198440552</v>
      </c>
      <c r="Q20" s="5">
        <f t="shared" si="6"/>
        <v>0</v>
      </c>
      <c r="R20" s="5">
        <f t="shared" si="7"/>
        <v>0</v>
      </c>
      <c r="S20" s="5">
        <f t="shared" si="8"/>
        <v>0</v>
      </c>
      <c r="T20" s="5">
        <f t="shared" si="9"/>
        <v>-2.0881968272736313E-9</v>
      </c>
    </row>
    <row r="21" spans="2:20" x14ac:dyDescent="0.3">
      <c r="B21" s="3" t="s">
        <v>45</v>
      </c>
      <c r="C21" s="3" t="s">
        <v>46</v>
      </c>
      <c r="D21" s="3" t="s">
        <v>47</v>
      </c>
      <c r="E21" s="3">
        <v>63</v>
      </c>
      <c r="F21" s="3">
        <v>3756000000</v>
      </c>
      <c r="G21" s="3">
        <v>2258000000</v>
      </c>
      <c r="H21" s="3">
        <v>1867319166.1394081</v>
      </c>
      <c r="I21" s="3">
        <v>63</v>
      </c>
      <c r="J21" s="3">
        <v>3756000000</v>
      </c>
      <c r="K21" s="3">
        <v>2258000000</v>
      </c>
      <c r="L21" s="3">
        <v>1867319167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-0.86059188842773438</v>
      </c>
      <c r="Q21" s="5">
        <f t="shared" si="6"/>
        <v>0</v>
      </c>
      <c r="R21" s="5">
        <f t="shared" si="7"/>
        <v>0</v>
      </c>
      <c r="S21" s="5">
        <f t="shared" si="8"/>
        <v>0</v>
      </c>
      <c r="T21" s="5">
        <f t="shared" si="9"/>
        <v>-4.608702698694756E-10</v>
      </c>
    </row>
    <row r="22" spans="2:20" x14ac:dyDescent="0.3">
      <c r="B22" s="3" t="s">
        <v>48</v>
      </c>
      <c r="C22" s="3" t="s">
        <v>49</v>
      </c>
      <c r="D22" s="3" t="s">
        <v>50</v>
      </c>
      <c r="E22" s="3">
        <v>85</v>
      </c>
      <c r="F22" s="3">
        <v>13997000000</v>
      </c>
      <c r="G22" s="3">
        <v>463800000</v>
      </c>
      <c r="H22" s="3">
        <v>1926216797.138243</v>
      </c>
      <c r="I22" s="3">
        <v>85</v>
      </c>
      <c r="J22" s="3">
        <v>13997000000</v>
      </c>
      <c r="K22" s="3">
        <v>463800000</v>
      </c>
      <c r="L22" s="3">
        <v>1926216799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-1.8617570400238037</v>
      </c>
      <c r="Q22" s="5">
        <f t="shared" si="6"/>
        <v>0</v>
      </c>
      <c r="R22" s="5">
        <f t="shared" si="7"/>
        <v>0</v>
      </c>
      <c r="S22" s="5">
        <f t="shared" si="8"/>
        <v>0</v>
      </c>
      <c r="T22" s="5">
        <f t="shared" si="9"/>
        <v>-9.6653556390450914E-10</v>
      </c>
    </row>
    <row r="23" spans="2:20" x14ac:dyDescent="0.3">
      <c r="B23" s="3" t="s">
        <v>51</v>
      </c>
      <c r="C23" s="3" t="s">
        <v>52</v>
      </c>
      <c r="D23" s="3" t="s">
        <v>53</v>
      </c>
      <c r="E23" s="3">
        <v>7</v>
      </c>
      <c r="F23" s="3">
        <v>344500000</v>
      </c>
      <c r="G23" s="3">
        <v>224000000</v>
      </c>
      <c r="H23" s="3">
        <v>88506434.068287</v>
      </c>
      <c r="I23" s="3">
        <v>7</v>
      </c>
      <c r="J23" s="3">
        <v>344500000</v>
      </c>
      <c r="K23" s="3">
        <v>224000000</v>
      </c>
      <c r="L23" s="3">
        <v>88506433.909999996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3">
        <f t="shared" si="5"/>
        <v>0.15828700363636017</v>
      </c>
      <c r="Q23" s="5">
        <f t="shared" si="6"/>
        <v>0</v>
      </c>
      <c r="R23" s="5">
        <f t="shared" si="7"/>
        <v>0</v>
      </c>
      <c r="S23" s="5">
        <f t="shared" si="8"/>
        <v>0</v>
      </c>
      <c r="T23" s="5">
        <f t="shared" si="9"/>
        <v>1.7884236958108415E-9</v>
      </c>
    </row>
    <row r="24" spans="2:20" x14ac:dyDescent="0.3">
      <c r="B24" s="3" t="s">
        <v>54</v>
      </c>
      <c r="C24" s="3" t="s">
        <v>55</v>
      </c>
      <c r="D24" s="3" t="s">
        <v>56</v>
      </c>
      <c r="E24" s="3">
        <v>173</v>
      </c>
      <c r="F24" s="3">
        <v>13339288807</v>
      </c>
      <c r="G24" s="3">
        <v>7915716045</v>
      </c>
      <c r="H24" s="3">
        <v>4377208408.6165705</v>
      </c>
      <c r="I24" s="3">
        <v>173</v>
      </c>
      <c r="J24" s="3">
        <v>13339288807</v>
      </c>
      <c r="K24" s="3">
        <v>7915716045</v>
      </c>
      <c r="L24" s="3">
        <v>4377208409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3">
        <f t="shared" si="5"/>
        <v>-0.38342952728271484</v>
      </c>
      <c r="Q24" s="5">
        <f t="shared" si="6"/>
        <v>0</v>
      </c>
      <c r="R24" s="5">
        <f t="shared" si="7"/>
        <v>0</v>
      </c>
      <c r="S24" s="5">
        <f t="shared" si="8"/>
        <v>0</v>
      </c>
      <c r="T24" s="5">
        <f t="shared" si="9"/>
        <v>-8.7596817755888311E-11</v>
      </c>
    </row>
    <row r="25" spans="2:20" x14ac:dyDescent="0.3">
      <c r="B25" s="3" t="s">
        <v>57</v>
      </c>
      <c r="C25" s="3" t="s">
        <v>58</v>
      </c>
      <c r="D25" s="3" t="s">
        <v>59</v>
      </c>
      <c r="E25" s="3">
        <v>33562</v>
      </c>
      <c r="F25" s="3">
        <v>8517222318239</v>
      </c>
      <c r="G25" s="3">
        <v>594014540428</v>
      </c>
      <c r="H25" s="3">
        <v>86513112617.873947</v>
      </c>
      <c r="I25" s="3">
        <v>33562</v>
      </c>
      <c r="J25" s="3">
        <v>8520000000000</v>
      </c>
      <c r="K25" s="3">
        <v>594000000000</v>
      </c>
      <c r="L25" s="3">
        <v>86513112652</v>
      </c>
      <c r="M25" s="3">
        <f t="shared" si="2"/>
        <v>0</v>
      </c>
      <c r="N25" s="3">
        <f t="shared" si="3"/>
        <v>-2777681761</v>
      </c>
      <c r="O25" s="3">
        <f t="shared" si="4"/>
        <v>14540428</v>
      </c>
      <c r="P25" s="3">
        <f t="shared" si="5"/>
        <v>-34.126052856445313</v>
      </c>
      <c r="Q25" s="5">
        <f t="shared" si="6"/>
        <v>0</v>
      </c>
      <c r="R25" s="5">
        <f t="shared" si="7"/>
        <v>-3.2601898603286383E-4</v>
      </c>
      <c r="S25" s="5">
        <f t="shared" si="8"/>
        <v>2.4478835016835016E-5</v>
      </c>
      <c r="T25" s="5">
        <f t="shared" si="9"/>
        <v>-3.9446104538762532E-10</v>
      </c>
    </row>
    <row r="26" spans="2:20" x14ac:dyDescent="0.3">
      <c r="B26" s="3" t="s">
        <v>60</v>
      </c>
      <c r="C26" s="3" t="s">
        <v>61</v>
      </c>
      <c r="D26" s="3" t="s">
        <v>62</v>
      </c>
      <c r="E26" s="3">
        <v>33634</v>
      </c>
      <c r="F26" s="3">
        <v>11521900083000</v>
      </c>
      <c r="G26" s="3">
        <v>373901723496.37451</v>
      </c>
      <c r="H26" s="3">
        <v>634492693813.99609</v>
      </c>
      <c r="I26" s="3">
        <v>33634</v>
      </c>
      <c r="J26" s="3">
        <v>11500000000000</v>
      </c>
      <c r="K26" s="3">
        <v>374000000000</v>
      </c>
      <c r="L26" s="3">
        <v>634000000000</v>
      </c>
      <c r="M26" s="3">
        <f t="shared" si="2"/>
        <v>0</v>
      </c>
      <c r="N26" s="3">
        <f t="shared" si="3"/>
        <v>21900083000</v>
      </c>
      <c r="O26" s="3">
        <f t="shared" si="4"/>
        <v>-98276503.625488281</v>
      </c>
      <c r="P26" s="3">
        <f t="shared" si="5"/>
        <v>492693813.99609375</v>
      </c>
      <c r="Q26" s="5">
        <f t="shared" si="6"/>
        <v>0</v>
      </c>
      <c r="R26" s="5">
        <f t="shared" si="7"/>
        <v>1.9043550434782609E-3</v>
      </c>
      <c r="S26" s="5">
        <f t="shared" si="8"/>
        <v>-2.6277140006815051E-4</v>
      </c>
      <c r="T26" s="5">
        <f t="shared" si="9"/>
        <v>7.7711958043547914E-4</v>
      </c>
    </row>
    <row r="27" spans="2:20" x14ac:dyDescent="0.3">
      <c r="B27" s="3" t="s">
        <v>63</v>
      </c>
      <c r="C27" s="3" t="s">
        <v>64</v>
      </c>
      <c r="D27" s="3" t="s">
        <v>65</v>
      </c>
      <c r="E27" s="3">
        <v>61</v>
      </c>
      <c r="F27" s="3">
        <v>11617000000</v>
      </c>
      <c r="G27" s="3">
        <v>376359996</v>
      </c>
      <c r="H27" s="3">
        <v>1730062527.456038</v>
      </c>
      <c r="I27" s="3">
        <v>61</v>
      </c>
      <c r="J27" s="3">
        <v>11617000000</v>
      </c>
      <c r="K27" s="3">
        <v>376359996</v>
      </c>
      <c r="L27" s="3">
        <v>1730062529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-1.5439620018005371</v>
      </c>
      <c r="Q27" s="5">
        <f t="shared" si="6"/>
        <v>0</v>
      </c>
      <c r="R27" s="5">
        <f t="shared" si="7"/>
        <v>0</v>
      </c>
      <c r="S27" s="5">
        <f t="shared" si="8"/>
        <v>0</v>
      </c>
      <c r="T27" s="5">
        <f t="shared" si="9"/>
        <v>-8.9243132887975355E-10</v>
      </c>
    </row>
    <row r="28" spans="2:20" x14ac:dyDescent="0.3">
      <c r="B28" s="3" t="s">
        <v>66</v>
      </c>
      <c r="C28" s="3" t="s">
        <v>67</v>
      </c>
      <c r="D28" s="3" t="s">
        <v>68</v>
      </c>
      <c r="E28" s="3">
        <v>8</v>
      </c>
      <c r="F28" s="3">
        <v>393000000</v>
      </c>
      <c r="G28" s="3">
        <v>14400000</v>
      </c>
      <c r="H28" s="3">
        <v>213627305.69828299</v>
      </c>
      <c r="I28" s="3">
        <v>8</v>
      </c>
      <c r="J28" s="3">
        <v>393000000</v>
      </c>
      <c r="K28" s="3">
        <v>14400000</v>
      </c>
      <c r="L28" s="3">
        <v>213627306.09999999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-0.40171700716018677</v>
      </c>
      <c r="Q28" s="5">
        <f t="shared" si="6"/>
        <v>0</v>
      </c>
      <c r="R28" s="5">
        <f t="shared" si="7"/>
        <v>0</v>
      </c>
      <c r="S28" s="5">
        <f t="shared" si="8"/>
        <v>0</v>
      </c>
      <c r="T28" s="5">
        <f t="shared" si="9"/>
        <v>-1.8804572060284326E-9</v>
      </c>
    </row>
    <row r="29" spans="2:20" x14ac:dyDescent="0.3">
      <c r="B29" s="3" t="s">
        <v>69</v>
      </c>
      <c r="C29" s="3" t="s">
        <v>70</v>
      </c>
      <c r="D29" s="3" t="s">
        <v>71</v>
      </c>
      <c r="E29" s="3">
        <v>63</v>
      </c>
      <c r="F29" s="3">
        <v>38290000000</v>
      </c>
      <c r="G29" s="3">
        <v>4293000000</v>
      </c>
      <c r="H29" s="3">
        <v>9460239589.1150913</v>
      </c>
      <c r="I29" s="3">
        <v>89</v>
      </c>
      <c r="J29" s="3">
        <v>56165000000</v>
      </c>
      <c r="K29" s="3">
        <v>6123000000</v>
      </c>
      <c r="L29" s="3">
        <v>14121211655</v>
      </c>
      <c r="M29" s="3">
        <f t="shared" si="2"/>
        <v>-26</v>
      </c>
      <c r="N29" s="3">
        <f t="shared" si="3"/>
        <v>-17875000000</v>
      </c>
      <c r="O29" s="3">
        <f t="shared" si="4"/>
        <v>-1830000000</v>
      </c>
      <c r="P29" s="3">
        <f t="shared" si="5"/>
        <v>-4660972065.8849087</v>
      </c>
      <c r="Q29" s="5">
        <f t="shared" si="6"/>
        <v>-0.29213483146067415</v>
      </c>
      <c r="R29" s="5">
        <f t="shared" si="7"/>
        <v>-0.31825870203863615</v>
      </c>
      <c r="S29" s="5">
        <f t="shared" si="8"/>
        <v>-0.29887310142087214</v>
      </c>
      <c r="T29" s="5">
        <f t="shared" si="9"/>
        <v>-0.33006884818092536</v>
      </c>
    </row>
    <row r="30" spans="2:20" x14ac:dyDescent="0.3">
      <c r="B30" s="3" t="s">
        <v>72</v>
      </c>
      <c r="C30" s="3" t="s">
        <v>73</v>
      </c>
      <c r="D30" s="3" t="s">
        <v>74</v>
      </c>
      <c r="E30" s="3">
        <v>26</v>
      </c>
      <c r="F30" s="3">
        <v>17875000000</v>
      </c>
      <c r="G30" s="3">
        <v>1830000000</v>
      </c>
      <c r="H30" s="3">
        <v>4660972067.5244074</v>
      </c>
      <c r="I30" s="3">
        <v>0</v>
      </c>
      <c r="J30" s="3">
        <v>0</v>
      </c>
      <c r="K30" s="3">
        <v>0</v>
      </c>
      <c r="L30" s="3">
        <v>0</v>
      </c>
      <c r="M30" s="3">
        <f t="shared" si="2"/>
        <v>26</v>
      </c>
      <c r="N30" s="3">
        <f t="shared" si="3"/>
        <v>17875000000</v>
      </c>
      <c r="O30" s="3">
        <f t="shared" si="4"/>
        <v>1830000000</v>
      </c>
      <c r="P30" s="3">
        <f t="shared" si="5"/>
        <v>4660972067.5244074</v>
      </c>
      <c r="Q30" s="5">
        <f t="shared" si="6"/>
        <v>0</v>
      </c>
      <c r="R30" s="5">
        <f t="shared" si="7"/>
        <v>0</v>
      </c>
      <c r="S30" s="5">
        <f t="shared" si="8"/>
        <v>0</v>
      </c>
      <c r="T30" s="5">
        <f t="shared" si="9"/>
        <v>0</v>
      </c>
    </row>
    <row r="31" spans="2:20" x14ac:dyDescent="0.3">
      <c r="B31" s="3" t="s">
        <v>75</v>
      </c>
      <c r="C31" s="3" t="s">
        <v>76</v>
      </c>
      <c r="D31" s="3" t="s">
        <v>77</v>
      </c>
      <c r="E31" s="3">
        <v>1975</v>
      </c>
      <c r="F31" s="3">
        <v>321182000000</v>
      </c>
      <c r="G31" s="3">
        <v>51395012680</v>
      </c>
      <c r="H31" s="3">
        <v>25680120900</v>
      </c>
      <c r="I31" s="3">
        <v>1975</v>
      </c>
      <c r="J31" s="3">
        <v>321000000000</v>
      </c>
      <c r="K31" s="3">
        <v>51395012680</v>
      </c>
      <c r="L31" s="3">
        <v>25680120888</v>
      </c>
      <c r="M31" s="3">
        <f t="shared" si="2"/>
        <v>0</v>
      </c>
      <c r="N31" s="3">
        <f t="shared" si="3"/>
        <v>182000000</v>
      </c>
      <c r="O31" s="3">
        <f t="shared" si="4"/>
        <v>0</v>
      </c>
      <c r="P31" s="3">
        <f t="shared" si="5"/>
        <v>12</v>
      </c>
      <c r="Q31" s="5">
        <f t="shared" si="6"/>
        <v>0</v>
      </c>
      <c r="R31" s="5">
        <f t="shared" si="7"/>
        <v>5.6697819314641747E-4</v>
      </c>
      <c r="S31" s="5">
        <f t="shared" si="8"/>
        <v>0</v>
      </c>
      <c r="T31" s="5">
        <f t="shared" si="9"/>
        <v>4.6728751988108634E-10</v>
      </c>
    </row>
    <row r="32" spans="2:20" x14ac:dyDescent="0.3">
      <c r="B32" s="3" t="s">
        <v>78</v>
      </c>
      <c r="C32" s="3" t="s">
        <v>79</v>
      </c>
      <c r="D32" s="3" t="s">
        <v>80</v>
      </c>
      <c r="E32" s="3">
        <v>42</v>
      </c>
      <c r="F32" s="3">
        <v>30315000000</v>
      </c>
      <c r="G32" s="3">
        <v>2024500004</v>
      </c>
      <c r="H32" s="3">
        <v>4379222853.4660435</v>
      </c>
      <c r="I32" s="3">
        <v>42</v>
      </c>
      <c r="J32" s="3">
        <v>30315000000</v>
      </c>
      <c r="K32" s="3">
        <v>2024500004</v>
      </c>
      <c r="L32" s="3">
        <v>4379222854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-0.53395652770996094</v>
      </c>
      <c r="Q32" s="5">
        <f t="shared" si="6"/>
        <v>0</v>
      </c>
      <c r="R32" s="5">
        <f t="shared" si="7"/>
        <v>0</v>
      </c>
      <c r="S32" s="5">
        <f t="shared" si="8"/>
        <v>0</v>
      </c>
      <c r="T32" s="5">
        <f t="shared" si="9"/>
        <v>-1.2192951706539502E-10</v>
      </c>
    </row>
    <row r="33" spans="2:20" x14ac:dyDescent="0.3">
      <c r="B33" s="3" t="s">
        <v>78</v>
      </c>
      <c r="C33" s="3" t="s">
        <v>81</v>
      </c>
      <c r="D33" s="3" t="s">
        <v>82</v>
      </c>
      <c r="E33" s="3">
        <v>2</v>
      </c>
      <c r="F33" s="3">
        <v>25000</v>
      </c>
      <c r="G33" s="3">
        <v>5000</v>
      </c>
      <c r="H33" s="3">
        <v>16358.62679056</v>
      </c>
      <c r="I33" s="3">
        <v>2</v>
      </c>
      <c r="J33" s="3">
        <v>25000</v>
      </c>
      <c r="K33" s="3">
        <v>5000</v>
      </c>
      <c r="L33" s="3">
        <v>16359.14286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-0.51606944000013755</v>
      </c>
      <c r="Q33" s="5">
        <f t="shared" si="6"/>
        <v>0</v>
      </c>
      <c r="R33" s="5">
        <f t="shared" si="7"/>
        <v>0</v>
      </c>
      <c r="S33" s="5">
        <f t="shared" si="8"/>
        <v>0</v>
      </c>
      <c r="T33" s="5">
        <f t="shared" si="9"/>
        <v>-3.1546239580924936E-5</v>
      </c>
    </row>
    <row r="34" spans="2:20" x14ac:dyDescent="0.3">
      <c r="B34" s="3" t="s">
        <v>83</v>
      </c>
      <c r="C34" s="3" t="s">
        <v>84</v>
      </c>
      <c r="D34" s="3" t="s">
        <v>85</v>
      </c>
      <c r="E34" s="3">
        <v>46</v>
      </c>
      <c r="F34" s="3">
        <v>250046735522</v>
      </c>
      <c r="G34" s="3">
        <v>7341999996</v>
      </c>
      <c r="H34" s="3">
        <v>9847813574.7113724</v>
      </c>
      <c r="I34" s="3">
        <v>46</v>
      </c>
      <c r="J34" s="3">
        <v>250000000000</v>
      </c>
      <c r="K34" s="3">
        <v>7341999996</v>
      </c>
      <c r="L34" s="3">
        <v>9847813574</v>
      </c>
      <c r="M34" s="3">
        <f t="shared" si="2"/>
        <v>0</v>
      </c>
      <c r="N34" s="3">
        <f t="shared" si="3"/>
        <v>46735522</v>
      </c>
      <c r="O34" s="3">
        <f t="shared" si="4"/>
        <v>0</v>
      </c>
      <c r="P34" s="3">
        <f t="shared" si="5"/>
        <v>0.71137237548828125</v>
      </c>
      <c r="Q34" s="5">
        <f t="shared" si="6"/>
        <v>0</v>
      </c>
      <c r="R34" s="5">
        <f t="shared" si="7"/>
        <v>1.86942088E-4</v>
      </c>
      <c r="S34" s="5">
        <f t="shared" si="8"/>
        <v>0</v>
      </c>
      <c r="T34" s="5">
        <f t="shared" si="9"/>
        <v>7.2236580246241901E-11</v>
      </c>
    </row>
    <row r="35" spans="2:20" x14ac:dyDescent="0.3">
      <c r="B35" s="3" t="s">
        <v>83</v>
      </c>
      <c r="C35" s="3" t="s">
        <v>86</v>
      </c>
      <c r="D35" s="3" t="s">
        <v>87</v>
      </c>
      <c r="E35" s="3">
        <v>25</v>
      </c>
      <c r="F35" s="3">
        <v>9926000</v>
      </c>
      <c r="G35" s="3">
        <v>426400</v>
      </c>
      <c r="H35" s="3">
        <v>603806.67527600995</v>
      </c>
      <c r="I35" s="3">
        <v>25</v>
      </c>
      <c r="J35" s="3">
        <v>9926000</v>
      </c>
      <c r="K35" s="3">
        <v>426400</v>
      </c>
      <c r="L35" s="3">
        <v>603805.40760000004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1.2676760099129751</v>
      </c>
      <c r="Q35" s="5">
        <f t="shared" si="6"/>
        <v>0</v>
      </c>
      <c r="R35" s="5">
        <f t="shared" si="7"/>
        <v>0</v>
      </c>
      <c r="S35" s="5">
        <f t="shared" si="8"/>
        <v>0</v>
      </c>
      <c r="T35" s="5">
        <f t="shared" si="9"/>
        <v>2.0994777356362566E-6</v>
      </c>
    </row>
    <row r="36" spans="2:20" x14ac:dyDescent="0.3">
      <c r="B36" s="3" t="s">
        <v>88</v>
      </c>
      <c r="C36" s="3" t="s">
        <v>89</v>
      </c>
      <c r="D36" s="3" t="s">
        <v>90</v>
      </c>
      <c r="E36" s="3">
        <v>54</v>
      </c>
      <c r="F36" s="3">
        <v>338500000000</v>
      </c>
      <c r="G36" s="3">
        <v>9041000004</v>
      </c>
      <c r="H36" s="3">
        <v>19632887052.742191</v>
      </c>
      <c r="I36" s="3">
        <v>54</v>
      </c>
      <c r="J36" s="3">
        <v>339000000000</v>
      </c>
      <c r="K36" s="3">
        <v>9041000004</v>
      </c>
      <c r="L36" s="3">
        <v>19632887049</v>
      </c>
      <c r="M36" s="3">
        <f t="shared" si="2"/>
        <v>0</v>
      </c>
      <c r="N36" s="3">
        <f t="shared" si="3"/>
        <v>-500000000</v>
      </c>
      <c r="O36" s="3">
        <f t="shared" si="4"/>
        <v>0</v>
      </c>
      <c r="P36" s="3">
        <f t="shared" si="5"/>
        <v>3.7421913146972656</v>
      </c>
      <c r="Q36" s="5">
        <f t="shared" si="6"/>
        <v>0</v>
      </c>
      <c r="R36" s="5">
        <f t="shared" si="7"/>
        <v>-1.4749262536873156E-3</v>
      </c>
      <c r="S36" s="5">
        <f t="shared" si="8"/>
        <v>0</v>
      </c>
      <c r="T36" s="5">
        <f t="shared" si="9"/>
        <v>1.9060830459409554E-10</v>
      </c>
    </row>
    <row r="37" spans="2:20" x14ac:dyDescent="0.3">
      <c r="B37" s="3" t="s">
        <v>88</v>
      </c>
      <c r="C37" s="3" t="s">
        <v>91</v>
      </c>
      <c r="D37" s="3" t="s">
        <v>92</v>
      </c>
      <c r="E37" s="3">
        <v>57</v>
      </c>
      <c r="F37" s="3">
        <v>23636000</v>
      </c>
      <c r="G37" s="3">
        <v>1029000</v>
      </c>
      <c r="H37" s="3">
        <v>2702602.1351933801</v>
      </c>
      <c r="I37" s="3">
        <v>57</v>
      </c>
      <c r="J37" s="3">
        <v>23636000</v>
      </c>
      <c r="K37" s="3">
        <v>1029000</v>
      </c>
      <c r="L37" s="3">
        <v>2702602.77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-0.63480661995708942</v>
      </c>
      <c r="Q37" s="5">
        <f t="shared" si="6"/>
        <v>0</v>
      </c>
      <c r="R37" s="5">
        <f t="shared" si="7"/>
        <v>0</v>
      </c>
      <c r="S37" s="5">
        <f t="shared" si="8"/>
        <v>0</v>
      </c>
      <c r="T37" s="5">
        <f t="shared" si="9"/>
        <v>-2.3488713435940475E-7</v>
      </c>
    </row>
    <row r="38" spans="2:20" x14ac:dyDescent="0.3">
      <c r="B38" s="3" t="s">
        <v>93</v>
      </c>
      <c r="C38" s="3" t="s">
        <v>94</v>
      </c>
      <c r="D38" s="3" t="s">
        <v>95</v>
      </c>
      <c r="E38" s="3">
        <v>130</v>
      </c>
      <c r="F38" s="3">
        <v>112025000000</v>
      </c>
      <c r="G38" s="3">
        <v>6824999996</v>
      </c>
      <c r="H38" s="3">
        <v>98433619457.373245</v>
      </c>
      <c r="I38" s="3">
        <v>130</v>
      </c>
      <c r="J38" s="3">
        <v>112000000000</v>
      </c>
      <c r="K38" s="3">
        <v>6824999996</v>
      </c>
      <c r="L38" s="3">
        <v>98433619457</v>
      </c>
      <c r="M38" s="3">
        <f t="shared" si="2"/>
        <v>0</v>
      </c>
      <c r="N38" s="3">
        <f t="shared" si="3"/>
        <v>25000000</v>
      </c>
      <c r="O38" s="3">
        <f t="shared" si="4"/>
        <v>0</v>
      </c>
      <c r="P38" s="3">
        <f t="shared" si="5"/>
        <v>0.3732452392578125</v>
      </c>
      <c r="Q38" s="5">
        <f t="shared" si="6"/>
        <v>0</v>
      </c>
      <c r="R38" s="5">
        <f t="shared" si="7"/>
        <v>2.2321428571428571E-4</v>
      </c>
      <c r="S38" s="5">
        <f t="shared" si="8"/>
        <v>0</v>
      </c>
      <c r="T38" s="5">
        <f t="shared" si="9"/>
        <v>3.7918471485330467E-12</v>
      </c>
    </row>
    <row r="39" spans="2:20" x14ac:dyDescent="0.3">
      <c r="B39" s="3" t="s">
        <v>93</v>
      </c>
      <c r="C39" s="3" t="s">
        <v>96</v>
      </c>
      <c r="D39" s="3" t="s">
        <v>97</v>
      </c>
      <c r="E39" s="3">
        <v>15</v>
      </c>
      <c r="F39" s="3">
        <v>1187500</v>
      </c>
      <c r="G39" s="3">
        <v>68000</v>
      </c>
      <c r="H39" s="3">
        <v>172738.06810433001</v>
      </c>
      <c r="I39" s="3">
        <v>15</v>
      </c>
      <c r="J39" s="3">
        <v>1187500</v>
      </c>
      <c r="K39" s="3">
        <v>68000</v>
      </c>
      <c r="L39" s="3">
        <v>172737.58439999999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0.48370433002128266</v>
      </c>
      <c r="Q39" s="5">
        <f t="shared" si="6"/>
        <v>0</v>
      </c>
      <c r="R39" s="5">
        <f t="shared" si="7"/>
        <v>0</v>
      </c>
      <c r="S39" s="5">
        <f t="shared" si="8"/>
        <v>0</v>
      </c>
      <c r="T39" s="5">
        <f t="shared" si="9"/>
        <v>2.800226318443774E-6</v>
      </c>
    </row>
    <row r="40" spans="2:20" x14ac:dyDescent="0.3">
      <c r="B40" s="3" t="s">
        <v>98</v>
      </c>
      <c r="C40" s="3" t="s">
        <v>99</v>
      </c>
      <c r="D40" s="3" t="s">
        <v>100</v>
      </c>
      <c r="E40" s="3">
        <v>1</v>
      </c>
      <c r="F40" s="3">
        <v>2000000000</v>
      </c>
      <c r="G40" s="3">
        <v>80000000</v>
      </c>
      <c r="H40" s="3">
        <v>44204238</v>
      </c>
      <c r="I40" s="3">
        <v>1</v>
      </c>
      <c r="J40" s="3">
        <v>2000000000</v>
      </c>
      <c r="K40" s="3">
        <v>80000000</v>
      </c>
      <c r="L40" s="3">
        <v>44204238.270000003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-0.27000000327825546</v>
      </c>
      <c r="Q40" s="5">
        <f t="shared" si="6"/>
        <v>0</v>
      </c>
      <c r="R40" s="5">
        <f t="shared" si="7"/>
        <v>0</v>
      </c>
      <c r="S40" s="5">
        <f t="shared" si="8"/>
        <v>0</v>
      </c>
      <c r="T40" s="5">
        <f t="shared" si="9"/>
        <v>-6.1080116713943197E-9</v>
      </c>
    </row>
    <row r="41" spans="2:20" x14ac:dyDescent="0.3">
      <c r="B41" s="3" t="s">
        <v>98</v>
      </c>
      <c r="C41" s="3" t="s">
        <v>101</v>
      </c>
      <c r="D41" s="3" t="s">
        <v>102</v>
      </c>
      <c r="E41" s="3">
        <v>1</v>
      </c>
      <c r="F41" s="3">
        <v>481250</v>
      </c>
      <c r="G41" s="3">
        <v>19250</v>
      </c>
      <c r="H41" s="3">
        <v>9885</v>
      </c>
      <c r="I41" s="3">
        <v>1</v>
      </c>
      <c r="J41" s="3">
        <v>481250</v>
      </c>
      <c r="K41" s="3">
        <v>19250</v>
      </c>
      <c r="L41" s="3">
        <v>9885.0839749999996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-8.3974999999554711E-2</v>
      </c>
      <c r="Q41" s="5">
        <f t="shared" si="6"/>
        <v>0</v>
      </c>
      <c r="R41" s="5">
        <f t="shared" si="7"/>
        <v>0</v>
      </c>
      <c r="S41" s="5">
        <f t="shared" si="8"/>
        <v>0</v>
      </c>
      <c r="T41" s="5">
        <f t="shared" si="9"/>
        <v>-8.4951225717386703E-6</v>
      </c>
    </row>
    <row r="42" spans="2:20" x14ac:dyDescent="0.3">
      <c r="B42" s="3" t="s">
        <v>103</v>
      </c>
      <c r="C42" s="3" t="s">
        <v>104</v>
      </c>
      <c r="D42" s="3" t="s">
        <v>105</v>
      </c>
      <c r="E42" s="3">
        <v>12</v>
      </c>
      <c r="F42" s="3">
        <v>975000000</v>
      </c>
      <c r="G42" s="3">
        <v>650000000</v>
      </c>
      <c r="H42" s="3">
        <v>7831206334.2973442</v>
      </c>
      <c r="I42" s="3">
        <v>12</v>
      </c>
      <c r="J42" s="3">
        <v>975000000</v>
      </c>
      <c r="K42" s="3">
        <v>650000000</v>
      </c>
      <c r="L42" s="3">
        <v>7831206334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0.29734420776367188</v>
      </c>
      <c r="Q42" s="5">
        <f t="shared" si="6"/>
        <v>0</v>
      </c>
      <c r="R42" s="5">
        <f t="shared" si="7"/>
        <v>0</v>
      </c>
      <c r="S42" s="5">
        <f t="shared" si="8"/>
        <v>0</v>
      </c>
      <c r="T42" s="5">
        <f t="shared" si="9"/>
        <v>3.7969144865040898E-11</v>
      </c>
    </row>
    <row r="43" spans="2:20" x14ac:dyDescent="0.3">
      <c r="B43" s="3" t="s">
        <v>103</v>
      </c>
      <c r="C43" s="3" t="s">
        <v>106</v>
      </c>
      <c r="D43" s="3" t="s">
        <v>107</v>
      </c>
      <c r="E43" s="3">
        <v>47</v>
      </c>
      <c r="F43" s="3">
        <v>352500</v>
      </c>
      <c r="G43" s="3">
        <v>235000</v>
      </c>
      <c r="H43" s="3">
        <v>1781106.63948528</v>
      </c>
      <c r="I43" s="3">
        <v>47</v>
      </c>
      <c r="J43" s="3">
        <v>352500</v>
      </c>
      <c r="K43" s="3">
        <v>235000</v>
      </c>
      <c r="L43" s="3">
        <v>1781110.392</v>
      </c>
      <c r="M43" s="3">
        <f t="shared" ref="M43:M74" si="10">E43-I43</f>
        <v>0</v>
      </c>
      <c r="N43" s="3">
        <f t="shared" ref="N43:N74" si="11">F43-J43</f>
        <v>0</v>
      </c>
      <c r="O43" s="3">
        <f t="shared" ref="O43:O74" si="12">G43-K43</f>
        <v>0</v>
      </c>
      <c r="P43" s="3">
        <f t="shared" ref="P43:P74" si="13">H43-L43</f>
        <v>-3.7525147199630737</v>
      </c>
      <c r="Q43" s="5">
        <f t="shared" ref="Q43:Q74" si="14">IFERROR(M43/I43,0)</f>
        <v>0</v>
      </c>
      <c r="R43" s="5">
        <f t="shared" ref="R43:R74" si="15">IFERROR(N43/J43,0)</f>
        <v>0</v>
      </c>
      <c r="S43" s="5">
        <f t="shared" ref="S43:S74" si="16">IFERROR(O43/K43,0)</f>
        <v>0</v>
      </c>
      <c r="T43" s="5">
        <f t="shared" ref="T43:T74" si="17">IFERROR(P43/L43,0)</f>
        <v>-2.1068400570889904E-6</v>
      </c>
    </row>
    <row r="44" spans="2:20" x14ac:dyDescent="0.3">
      <c r="B44" s="3" t="s">
        <v>108</v>
      </c>
      <c r="C44" s="3" t="s">
        <v>109</v>
      </c>
      <c r="D44" s="3" t="s">
        <v>110</v>
      </c>
      <c r="E44" s="3">
        <v>62</v>
      </c>
      <c r="F44" s="3">
        <v>39273000000</v>
      </c>
      <c r="G44" s="3">
        <v>641000000</v>
      </c>
      <c r="H44" s="3">
        <v>1105454327.793427</v>
      </c>
      <c r="I44" s="3">
        <v>62</v>
      </c>
      <c r="J44" s="3">
        <v>39273000000</v>
      </c>
      <c r="K44" s="3">
        <v>641000000</v>
      </c>
      <c r="L44" s="3">
        <v>1105454324</v>
      </c>
      <c r="M44" s="3">
        <f t="shared" si="10"/>
        <v>0</v>
      </c>
      <c r="N44" s="3">
        <f t="shared" si="11"/>
        <v>0</v>
      </c>
      <c r="O44" s="3">
        <f t="shared" si="12"/>
        <v>0</v>
      </c>
      <c r="P44" s="3">
        <f t="shared" si="13"/>
        <v>3.7934269905090332</v>
      </c>
      <c r="Q44" s="5">
        <f t="shared" si="14"/>
        <v>0</v>
      </c>
      <c r="R44" s="5">
        <f t="shared" si="15"/>
        <v>0</v>
      </c>
      <c r="S44" s="5">
        <f t="shared" si="16"/>
        <v>0</v>
      </c>
      <c r="T44" s="5">
        <f t="shared" si="17"/>
        <v>3.4315547084594273E-9</v>
      </c>
    </row>
    <row r="45" spans="2:20" x14ac:dyDescent="0.3">
      <c r="B45" s="3" t="s">
        <v>111</v>
      </c>
      <c r="C45" s="3" t="s">
        <v>112</v>
      </c>
      <c r="D45" s="3" t="s">
        <v>113</v>
      </c>
      <c r="E45" s="3">
        <v>2</v>
      </c>
      <c r="F45" s="3">
        <v>1000000000</v>
      </c>
      <c r="G45" s="3">
        <v>150000000</v>
      </c>
      <c r="H45" s="3">
        <v>20472186.404442001</v>
      </c>
      <c r="I45" s="3">
        <v>2</v>
      </c>
      <c r="J45" s="3">
        <v>1000000000</v>
      </c>
      <c r="K45" s="3">
        <v>150000000</v>
      </c>
      <c r="L45" s="3">
        <v>20472185.960000001</v>
      </c>
      <c r="M45" s="3">
        <f t="shared" si="10"/>
        <v>0</v>
      </c>
      <c r="N45" s="3">
        <f t="shared" si="11"/>
        <v>0</v>
      </c>
      <c r="O45" s="3">
        <f t="shared" si="12"/>
        <v>0</v>
      </c>
      <c r="P45" s="3">
        <f t="shared" si="13"/>
        <v>0.44444200024008751</v>
      </c>
      <c r="Q45" s="5">
        <f t="shared" si="14"/>
        <v>0</v>
      </c>
      <c r="R45" s="5">
        <f t="shared" si="15"/>
        <v>0</v>
      </c>
      <c r="S45" s="5">
        <f t="shared" si="16"/>
        <v>0</v>
      </c>
      <c r="T45" s="5">
        <f t="shared" si="17"/>
        <v>2.1709552712566679E-8</v>
      </c>
    </row>
    <row r="46" spans="2:20" x14ac:dyDescent="0.3">
      <c r="B46" s="3" t="s">
        <v>114</v>
      </c>
      <c r="C46" s="3" t="s">
        <v>115</v>
      </c>
      <c r="D46" s="3" t="s">
        <v>116</v>
      </c>
      <c r="E46" s="3">
        <v>743</v>
      </c>
      <c r="F46" s="3">
        <v>134000900000</v>
      </c>
      <c r="G46" s="3">
        <v>2926355972</v>
      </c>
      <c r="H46" s="3">
        <v>21533274312.672939</v>
      </c>
      <c r="I46" s="3">
        <v>743</v>
      </c>
      <c r="J46" s="3">
        <v>134000000000</v>
      </c>
      <c r="K46" s="3">
        <v>2926355972</v>
      </c>
      <c r="L46" s="3">
        <v>21533274313</v>
      </c>
      <c r="M46" s="3">
        <f t="shared" si="10"/>
        <v>0</v>
      </c>
      <c r="N46" s="3">
        <f t="shared" si="11"/>
        <v>900000</v>
      </c>
      <c r="O46" s="3">
        <f t="shared" si="12"/>
        <v>0</v>
      </c>
      <c r="P46" s="3">
        <f t="shared" si="13"/>
        <v>-0.32706069946289063</v>
      </c>
      <c r="Q46" s="5">
        <f t="shared" si="14"/>
        <v>0</v>
      </c>
      <c r="R46" s="5">
        <f t="shared" si="15"/>
        <v>6.7164179104477608E-6</v>
      </c>
      <c r="S46" s="5">
        <f t="shared" si="16"/>
        <v>0</v>
      </c>
      <c r="T46" s="5">
        <f t="shared" si="17"/>
        <v>-1.5188619004655439E-11</v>
      </c>
    </row>
    <row r="47" spans="2:20" x14ac:dyDescent="0.3">
      <c r="B47" s="3" t="s">
        <v>117</v>
      </c>
      <c r="C47" s="3" t="s">
        <v>118</v>
      </c>
      <c r="D47" s="3" t="s">
        <v>119</v>
      </c>
      <c r="E47" s="3">
        <v>3628</v>
      </c>
      <c r="F47" s="3">
        <v>710550000000</v>
      </c>
      <c r="G47" s="3">
        <v>23069599980</v>
      </c>
      <c r="H47" s="3">
        <v>167431753978.1582</v>
      </c>
      <c r="I47" s="3">
        <v>3628</v>
      </c>
      <c r="J47" s="3">
        <v>711000000000</v>
      </c>
      <c r="K47" s="3">
        <v>23069599980</v>
      </c>
      <c r="L47" s="3">
        <v>167000000000</v>
      </c>
      <c r="M47" s="3">
        <f t="shared" si="10"/>
        <v>0</v>
      </c>
      <c r="N47" s="3">
        <f t="shared" si="11"/>
        <v>-450000000</v>
      </c>
      <c r="O47" s="3">
        <f t="shared" si="12"/>
        <v>0</v>
      </c>
      <c r="P47" s="3">
        <f t="shared" si="13"/>
        <v>431753978.15820313</v>
      </c>
      <c r="Q47" s="5">
        <f t="shared" si="14"/>
        <v>0</v>
      </c>
      <c r="R47" s="5">
        <f t="shared" si="15"/>
        <v>-6.329113924050633E-4</v>
      </c>
      <c r="S47" s="5">
        <f t="shared" si="16"/>
        <v>0</v>
      </c>
      <c r="T47" s="5">
        <f t="shared" si="17"/>
        <v>2.585353162623971E-3</v>
      </c>
    </row>
    <row r="48" spans="2:20" x14ac:dyDescent="0.3">
      <c r="B48" s="3" t="s">
        <v>117</v>
      </c>
      <c r="C48" s="3" t="s">
        <v>120</v>
      </c>
      <c r="D48" s="3" t="s">
        <v>121</v>
      </c>
      <c r="E48" s="3">
        <v>71</v>
      </c>
      <c r="F48" s="3">
        <v>1808150</v>
      </c>
      <c r="G48" s="3">
        <v>115715</v>
      </c>
      <c r="H48" s="3">
        <v>887418.9264616</v>
      </c>
      <c r="I48" s="3">
        <v>71</v>
      </c>
      <c r="J48" s="3">
        <v>1808150</v>
      </c>
      <c r="K48" s="3">
        <v>115715</v>
      </c>
      <c r="L48" s="3">
        <v>887417.97609999997</v>
      </c>
      <c r="M48" s="3">
        <f t="shared" si="10"/>
        <v>0</v>
      </c>
      <c r="N48" s="3">
        <f t="shared" si="11"/>
        <v>0</v>
      </c>
      <c r="O48" s="3">
        <f t="shared" si="12"/>
        <v>0</v>
      </c>
      <c r="P48" s="3">
        <f t="shared" si="13"/>
        <v>0.95036160002928227</v>
      </c>
      <c r="Q48" s="5">
        <f t="shared" si="14"/>
        <v>0</v>
      </c>
      <c r="R48" s="5">
        <f t="shared" si="15"/>
        <v>0</v>
      </c>
      <c r="S48" s="5">
        <f t="shared" si="16"/>
        <v>0</v>
      </c>
      <c r="T48" s="5">
        <f t="shared" si="17"/>
        <v>1.0709289485050834E-6</v>
      </c>
    </row>
    <row r="49" spans="2:20" x14ac:dyDescent="0.3">
      <c r="B49" s="3" t="s">
        <v>122</v>
      </c>
      <c r="C49" s="3" t="s">
        <v>123</v>
      </c>
      <c r="D49" s="3" t="s">
        <v>124</v>
      </c>
      <c r="E49" s="3">
        <v>1</v>
      </c>
      <c r="F49" s="3">
        <v>300000000</v>
      </c>
      <c r="G49" s="3">
        <v>15000000</v>
      </c>
      <c r="H49" s="3">
        <v>56795458.352840997</v>
      </c>
      <c r="I49" s="3">
        <v>1</v>
      </c>
      <c r="J49" s="3">
        <v>300000000</v>
      </c>
      <c r="K49" s="3">
        <v>15000000</v>
      </c>
      <c r="L49" s="3">
        <v>56795458.130000003</v>
      </c>
      <c r="M49" s="3">
        <f t="shared" si="10"/>
        <v>0</v>
      </c>
      <c r="N49" s="3">
        <f t="shared" si="11"/>
        <v>0</v>
      </c>
      <c r="O49" s="3">
        <f t="shared" si="12"/>
        <v>0</v>
      </c>
      <c r="P49" s="3">
        <f t="shared" si="13"/>
        <v>0.22284099459648132</v>
      </c>
      <c r="Q49" s="5">
        <f t="shared" si="14"/>
        <v>0</v>
      </c>
      <c r="R49" s="5">
        <f t="shared" si="15"/>
        <v>0</v>
      </c>
      <c r="S49" s="5">
        <f t="shared" si="16"/>
        <v>0</v>
      </c>
      <c r="T49" s="5">
        <f t="shared" si="17"/>
        <v>3.9235706856421006E-9</v>
      </c>
    </row>
    <row r="50" spans="2:20" x14ac:dyDescent="0.3">
      <c r="B50" s="3" t="s">
        <v>125</v>
      </c>
      <c r="C50" s="3" t="s">
        <v>126</v>
      </c>
      <c r="D50" s="3" t="s">
        <v>127</v>
      </c>
      <c r="E50" s="3">
        <v>518</v>
      </c>
      <c r="F50" s="3">
        <v>128687000000</v>
      </c>
      <c r="G50" s="3">
        <v>4347539996</v>
      </c>
      <c r="H50" s="3">
        <v>31043163342.17812</v>
      </c>
      <c r="I50" s="3">
        <v>518</v>
      </c>
      <c r="J50" s="3">
        <v>129000000000</v>
      </c>
      <c r="K50" s="3">
        <v>4347539996</v>
      </c>
      <c r="L50" s="3">
        <v>31043163339</v>
      </c>
      <c r="M50" s="3">
        <f t="shared" si="10"/>
        <v>0</v>
      </c>
      <c r="N50" s="3">
        <f t="shared" si="11"/>
        <v>-313000000</v>
      </c>
      <c r="O50" s="3">
        <f t="shared" si="12"/>
        <v>0</v>
      </c>
      <c r="P50" s="3">
        <f t="shared" si="13"/>
        <v>3.1781196594238281</v>
      </c>
      <c r="Q50" s="5">
        <f t="shared" si="14"/>
        <v>0</v>
      </c>
      <c r="R50" s="5">
        <f t="shared" si="15"/>
        <v>-2.4263565891472867E-3</v>
      </c>
      <c r="S50" s="5">
        <f t="shared" si="16"/>
        <v>0</v>
      </c>
      <c r="T50" s="5">
        <f t="shared" si="17"/>
        <v>1.0237744216714886E-10</v>
      </c>
    </row>
    <row r="51" spans="2:20" x14ac:dyDescent="0.3">
      <c r="B51" s="3" t="s">
        <v>125</v>
      </c>
      <c r="C51" s="3" t="s">
        <v>128</v>
      </c>
      <c r="D51" s="3" t="s">
        <v>129</v>
      </c>
      <c r="E51" s="3">
        <v>1</v>
      </c>
      <c r="F51" s="3">
        <v>20000</v>
      </c>
      <c r="G51" s="3">
        <v>1250</v>
      </c>
      <c r="H51" s="3">
        <v>5285.0109048000004</v>
      </c>
      <c r="I51" s="3">
        <v>1</v>
      </c>
      <c r="J51" s="3">
        <v>20000</v>
      </c>
      <c r="K51" s="3">
        <v>1250</v>
      </c>
      <c r="L51" s="3">
        <v>5285.0109050000001</v>
      </c>
      <c r="M51" s="3">
        <f t="shared" si="10"/>
        <v>0</v>
      </c>
      <c r="N51" s="3">
        <f t="shared" si="11"/>
        <v>0</v>
      </c>
      <c r="O51" s="3">
        <f t="shared" si="12"/>
        <v>0</v>
      </c>
      <c r="P51" s="3">
        <f t="shared" si="13"/>
        <v>-1.9999970390927047E-7</v>
      </c>
      <c r="Q51" s="5">
        <f t="shared" si="14"/>
        <v>0</v>
      </c>
      <c r="R51" s="5">
        <f t="shared" si="15"/>
        <v>0</v>
      </c>
      <c r="S51" s="5">
        <f t="shared" si="16"/>
        <v>0</v>
      </c>
      <c r="T51" s="5">
        <f t="shared" si="17"/>
        <v>-3.7842817641124706E-11</v>
      </c>
    </row>
    <row r="52" spans="2:20" x14ac:dyDescent="0.3">
      <c r="B52" s="3" t="s">
        <v>130</v>
      </c>
      <c r="C52" s="3" t="s">
        <v>131</v>
      </c>
      <c r="D52" s="3" t="s">
        <v>132</v>
      </c>
      <c r="E52" s="3">
        <v>9</v>
      </c>
      <c r="F52" s="3">
        <v>1950000000</v>
      </c>
      <c r="G52" s="3">
        <v>49300000</v>
      </c>
      <c r="H52" s="3">
        <v>327196937.25291002</v>
      </c>
      <c r="I52" s="3">
        <v>9</v>
      </c>
      <c r="J52" s="3">
        <v>1950000000</v>
      </c>
      <c r="K52" s="3">
        <v>49300000</v>
      </c>
      <c r="L52" s="3">
        <v>327196936.60000002</v>
      </c>
      <c r="M52" s="3">
        <f t="shared" si="10"/>
        <v>0</v>
      </c>
      <c r="N52" s="3">
        <f t="shared" si="11"/>
        <v>0</v>
      </c>
      <c r="O52" s="3">
        <f t="shared" si="12"/>
        <v>0</v>
      </c>
      <c r="P52" s="3">
        <f t="shared" si="13"/>
        <v>0.65290999412536621</v>
      </c>
      <c r="Q52" s="5">
        <f t="shared" si="14"/>
        <v>0</v>
      </c>
      <c r="R52" s="5">
        <f t="shared" si="15"/>
        <v>0</v>
      </c>
      <c r="S52" s="5">
        <f t="shared" si="16"/>
        <v>0</v>
      </c>
      <c r="T52" s="5">
        <f t="shared" si="17"/>
        <v>1.9954648747935927E-9</v>
      </c>
    </row>
    <row r="53" spans="2:20" x14ac:dyDescent="0.3">
      <c r="B53" s="3" t="s">
        <v>133</v>
      </c>
      <c r="C53" s="3" t="s">
        <v>134</v>
      </c>
      <c r="D53" s="3" t="s">
        <v>135</v>
      </c>
      <c r="E53" s="3">
        <v>60</v>
      </c>
      <c r="F53" s="3">
        <v>4500000000</v>
      </c>
      <c r="G53" s="3">
        <v>3000000000</v>
      </c>
      <c r="H53" s="3">
        <v>17628444746.59367</v>
      </c>
      <c r="I53" s="3">
        <v>60</v>
      </c>
      <c r="J53" s="3">
        <v>4500000000</v>
      </c>
      <c r="K53" s="3">
        <v>3000000000</v>
      </c>
      <c r="L53" s="3">
        <v>17628444747</v>
      </c>
      <c r="M53" s="3">
        <f t="shared" si="10"/>
        <v>0</v>
      </c>
      <c r="N53" s="3">
        <f t="shared" si="11"/>
        <v>0</v>
      </c>
      <c r="O53" s="3">
        <f t="shared" si="12"/>
        <v>0</v>
      </c>
      <c r="P53" s="3">
        <f t="shared" si="13"/>
        <v>-0.40633010864257813</v>
      </c>
      <c r="Q53" s="5">
        <f t="shared" si="14"/>
        <v>0</v>
      </c>
      <c r="R53" s="5">
        <f t="shared" si="15"/>
        <v>0</v>
      </c>
      <c r="S53" s="5">
        <f t="shared" si="16"/>
        <v>0</v>
      </c>
      <c r="T53" s="5">
        <f t="shared" si="17"/>
        <v>-2.304968557772104E-11</v>
      </c>
    </row>
    <row r="54" spans="2:20" x14ac:dyDescent="0.3">
      <c r="B54" s="3" t="s">
        <v>133</v>
      </c>
      <c r="C54" s="3" t="s">
        <v>136</v>
      </c>
      <c r="D54" s="3" t="s">
        <v>137</v>
      </c>
      <c r="E54" s="3">
        <v>77</v>
      </c>
      <c r="F54" s="3">
        <v>594750</v>
      </c>
      <c r="G54" s="3">
        <v>396500</v>
      </c>
      <c r="H54" s="3">
        <v>1480627.157912255</v>
      </c>
      <c r="I54" s="3">
        <v>77</v>
      </c>
      <c r="J54" s="3">
        <v>594750</v>
      </c>
      <c r="K54" s="3">
        <v>396500</v>
      </c>
      <c r="L54" s="3">
        <v>1480626.4339999999</v>
      </c>
      <c r="M54" s="3">
        <f t="shared" si="10"/>
        <v>0</v>
      </c>
      <c r="N54" s="3">
        <f t="shared" si="11"/>
        <v>0</v>
      </c>
      <c r="O54" s="3">
        <f t="shared" si="12"/>
        <v>0</v>
      </c>
      <c r="P54" s="3">
        <f t="shared" si="13"/>
        <v>0.72391225514002144</v>
      </c>
      <c r="Q54" s="5">
        <f t="shared" si="14"/>
        <v>0</v>
      </c>
      <c r="R54" s="5">
        <f t="shared" si="15"/>
        <v>0</v>
      </c>
      <c r="S54" s="5">
        <f t="shared" si="16"/>
        <v>0</v>
      </c>
      <c r="T54" s="5">
        <f t="shared" si="17"/>
        <v>4.8892295755137212E-7</v>
      </c>
    </row>
    <row r="55" spans="2:20" x14ac:dyDescent="0.3">
      <c r="B55" s="3" t="s">
        <v>138</v>
      </c>
      <c r="C55" s="3" t="s">
        <v>139</v>
      </c>
      <c r="D55" s="3" t="s">
        <v>140</v>
      </c>
      <c r="E55" s="3">
        <v>154</v>
      </c>
      <c r="F55" s="3">
        <v>111830000000</v>
      </c>
      <c r="G55" s="3">
        <v>6759000000</v>
      </c>
      <c r="H55" s="3">
        <v>20318528091.524521</v>
      </c>
      <c r="I55" s="3">
        <v>154</v>
      </c>
      <c r="J55" s="3">
        <v>112000000000</v>
      </c>
      <c r="K55" s="3">
        <v>6759000000</v>
      </c>
      <c r="L55" s="3">
        <v>20318528087</v>
      </c>
      <c r="M55" s="3">
        <f t="shared" si="10"/>
        <v>0</v>
      </c>
      <c r="N55" s="3">
        <f t="shared" si="11"/>
        <v>-170000000</v>
      </c>
      <c r="O55" s="3">
        <f t="shared" si="12"/>
        <v>0</v>
      </c>
      <c r="P55" s="3">
        <f t="shared" si="13"/>
        <v>4.5245208740234375</v>
      </c>
      <c r="Q55" s="5">
        <f t="shared" si="14"/>
        <v>0</v>
      </c>
      <c r="R55" s="5">
        <f t="shared" si="15"/>
        <v>-1.5178571428571428E-3</v>
      </c>
      <c r="S55" s="5">
        <f t="shared" si="16"/>
        <v>0</v>
      </c>
      <c r="T55" s="5">
        <f t="shared" si="17"/>
        <v>2.2267955900399457E-10</v>
      </c>
    </row>
    <row r="56" spans="2:20" x14ac:dyDescent="0.3">
      <c r="B56" s="3" t="s">
        <v>138</v>
      </c>
      <c r="C56" s="3" t="s">
        <v>141</v>
      </c>
      <c r="D56" s="3" t="s">
        <v>142</v>
      </c>
      <c r="E56" s="3">
        <v>49</v>
      </c>
      <c r="F56" s="3">
        <v>1468000</v>
      </c>
      <c r="G56" s="3">
        <v>167000</v>
      </c>
      <c r="H56" s="3">
        <v>688295.73254987993</v>
      </c>
      <c r="I56" s="3">
        <v>49</v>
      </c>
      <c r="J56" s="3">
        <v>1468000</v>
      </c>
      <c r="K56" s="3">
        <v>167000</v>
      </c>
      <c r="L56" s="3">
        <v>688297.86490000004</v>
      </c>
      <c r="M56" s="3">
        <f t="shared" si="10"/>
        <v>0</v>
      </c>
      <c r="N56" s="3">
        <f t="shared" si="11"/>
        <v>0</v>
      </c>
      <c r="O56" s="3">
        <f t="shared" si="12"/>
        <v>0</v>
      </c>
      <c r="P56" s="3">
        <f t="shared" si="13"/>
        <v>-2.1323501201113686</v>
      </c>
      <c r="Q56" s="5">
        <f t="shared" si="14"/>
        <v>0</v>
      </c>
      <c r="R56" s="5">
        <f t="shared" si="15"/>
        <v>0</v>
      </c>
      <c r="S56" s="5">
        <f t="shared" si="16"/>
        <v>0</v>
      </c>
      <c r="T56" s="5">
        <f t="shared" si="17"/>
        <v>-3.0980048447791844E-6</v>
      </c>
    </row>
    <row r="57" spans="2:20" x14ac:dyDescent="0.3">
      <c r="B57" s="3" t="s">
        <v>143</v>
      </c>
      <c r="C57" s="3" t="s">
        <v>144</v>
      </c>
      <c r="D57" s="3" t="s">
        <v>145</v>
      </c>
      <c r="E57" s="3">
        <v>231</v>
      </c>
      <c r="F57" s="3">
        <v>4593750000</v>
      </c>
      <c r="G57" s="3">
        <v>3675000000</v>
      </c>
      <c r="H57" s="3">
        <v>22003150419.136391</v>
      </c>
      <c r="I57" s="3">
        <v>231</v>
      </c>
      <c r="J57" s="3">
        <v>4593750000</v>
      </c>
      <c r="K57" s="3">
        <v>3675000000</v>
      </c>
      <c r="L57" s="3">
        <v>22003150421</v>
      </c>
      <c r="M57" s="3">
        <f t="shared" si="10"/>
        <v>0</v>
      </c>
      <c r="N57" s="3">
        <f t="shared" si="11"/>
        <v>0</v>
      </c>
      <c r="O57" s="3">
        <f t="shared" si="12"/>
        <v>0</v>
      </c>
      <c r="P57" s="3">
        <f t="shared" si="13"/>
        <v>-1.8636093139648438</v>
      </c>
      <c r="Q57" s="5">
        <f t="shared" si="14"/>
        <v>0</v>
      </c>
      <c r="R57" s="5">
        <f t="shared" si="15"/>
        <v>0</v>
      </c>
      <c r="S57" s="5">
        <f t="shared" si="16"/>
        <v>0</v>
      </c>
      <c r="T57" s="5">
        <f t="shared" si="17"/>
        <v>-8.4697385524674625E-11</v>
      </c>
    </row>
    <row r="58" spans="2:20" x14ac:dyDescent="0.3">
      <c r="B58" s="3" t="s">
        <v>146</v>
      </c>
      <c r="C58" s="3" t="s">
        <v>147</v>
      </c>
      <c r="D58" s="3" t="s">
        <v>148</v>
      </c>
      <c r="E58" s="3">
        <v>142</v>
      </c>
      <c r="F58" s="3">
        <v>296491647585</v>
      </c>
      <c r="G58" s="3">
        <v>9279000000</v>
      </c>
      <c r="H58" s="3">
        <v>30905579033.641079</v>
      </c>
      <c r="I58" s="3">
        <v>142</v>
      </c>
      <c r="J58" s="3">
        <v>296000000000</v>
      </c>
      <c r="K58" s="3">
        <v>9279000000</v>
      </c>
      <c r="L58" s="3">
        <v>30905579035</v>
      </c>
      <c r="M58" s="3">
        <f t="shared" si="10"/>
        <v>0</v>
      </c>
      <c r="N58" s="3">
        <f t="shared" si="11"/>
        <v>491647585</v>
      </c>
      <c r="O58" s="3">
        <f t="shared" si="12"/>
        <v>0</v>
      </c>
      <c r="P58" s="3">
        <f t="shared" si="13"/>
        <v>-1.3589210510253906</v>
      </c>
      <c r="Q58" s="5">
        <f t="shared" si="14"/>
        <v>0</v>
      </c>
      <c r="R58" s="5">
        <f t="shared" si="15"/>
        <v>1.6609715709459459E-3</v>
      </c>
      <c r="S58" s="5">
        <f t="shared" si="16"/>
        <v>0</v>
      </c>
      <c r="T58" s="5">
        <f t="shared" si="17"/>
        <v>-4.3970088684843519E-11</v>
      </c>
    </row>
    <row r="59" spans="2:20" x14ac:dyDescent="0.3">
      <c r="B59" s="3" t="s">
        <v>146</v>
      </c>
      <c r="C59" s="3" t="s">
        <v>149</v>
      </c>
      <c r="D59" s="3" t="s">
        <v>150</v>
      </c>
      <c r="E59" s="3">
        <v>41</v>
      </c>
      <c r="F59" s="3">
        <v>7194743.75</v>
      </c>
      <c r="G59" s="3">
        <v>257600</v>
      </c>
      <c r="H59" s="3">
        <v>775866.23069073004</v>
      </c>
      <c r="I59" s="3">
        <v>41</v>
      </c>
      <c r="J59" s="3">
        <v>7194743.75</v>
      </c>
      <c r="K59" s="3">
        <v>257600</v>
      </c>
      <c r="L59" s="3">
        <v>775867.00659999996</v>
      </c>
      <c r="M59" s="3">
        <f t="shared" si="10"/>
        <v>0</v>
      </c>
      <c r="N59" s="3">
        <f t="shared" si="11"/>
        <v>0</v>
      </c>
      <c r="O59" s="3">
        <f t="shared" si="12"/>
        <v>0</v>
      </c>
      <c r="P59" s="3">
        <f t="shared" si="13"/>
        <v>-0.77590926992706954</v>
      </c>
      <c r="Q59" s="5">
        <f t="shared" si="14"/>
        <v>0</v>
      </c>
      <c r="R59" s="5">
        <f t="shared" si="15"/>
        <v>0</v>
      </c>
      <c r="S59" s="5">
        <f t="shared" si="16"/>
        <v>0</v>
      </c>
      <c r="T59" s="5">
        <f t="shared" si="17"/>
        <v>-1.0000544723860018E-6</v>
      </c>
    </row>
    <row r="60" spans="2:20" x14ac:dyDescent="0.3">
      <c r="B60" s="3" t="s">
        <v>151</v>
      </c>
      <c r="C60" s="3" t="s">
        <v>152</v>
      </c>
      <c r="D60" s="3" t="s">
        <v>153</v>
      </c>
      <c r="E60" s="3">
        <v>65</v>
      </c>
      <c r="F60" s="3">
        <v>143275000000</v>
      </c>
      <c r="G60" s="3">
        <v>4515000000</v>
      </c>
      <c r="H60" s="3">
        <v>15858910442.008181</v>
      </c>
      <c r="I60" s="3">
        <v>65</v>
      </c>
      <c r="J60" s="3">
        <v>143000000000</v>
      </c>
      <c r="K60" s="3">
        <v>4515000000</v>
      </c>
      <c r="L60" s="3">
        <v>15858910442</v>
      </c>
      <c r="M60" s="3">
        <f t="shared" si="10"/>
        <v>0</v>
      </c>
      <c r="N60" s="3">
        <f t="shared" si="11"/>
        <v>275000000</v>
      </c>
      <c r="O60" s="3">
        <f t="shared" si="12"/>
        <v>0</v>
      </c>
      <c r="P60" s="3">
        <f t="shared" si="13"/>
        <v>8.1806182861328125E-3</v>
      </c>
      <c r="Q60" s="5">
        <f t="shared" si="14"/>
        <v>0</v>
      </c>
      <c r="R60" s="5">
        <f t="shared" si="15"/>
        <v>1.9230769230769232E-3</v>
      </c>
      <c r="S60" s="5">
        <f t="shared" si="16"/>
        <v>0</v>
      </c>
      <c r="T60" s="5">
        <f t="shared" si="17"/>
        <v>5.1583734683737442E-13</v>
      </c>
    </row>
    <row r="61" spans="2:20" x14ac:dyDescent="0.3">
      <c r="B61" s="3" t="s">
        <v>151</v>
      </c>
      <c r="C61" s="3" t="s">
        <v>154</v>
      </c>
      <c r="D61" s="3" t="s">
        <v>155</v>
      </c>
      <c r="E61" s="3">
        <v>13</v>
      </c>
      <c r="F61" s="3">
        <v>2380000</v>
      </c>
      <c r="G61" s="3">
        <v>92700</v>
      </c>
      <c r="H61" s="3">
        <v>221192.73692632001</v>
      </c>
      <c r="I61" s="3">
        <v>13</v>
      </c>
      <c r="J61" s="3">
        <v>2380000</v>
      </c>
      <c r="K61" s="3">
        <v>92700</v>
      </c>
      <c r="L61" s="3">
        <v>221193.73180000001</v>
      </c>
      <c r="M61" s="3">
        <f t="shared" si="10"/>
        <v>0</v>
      </c>
      <c r="N61" s="3">
        <f t="shared" si="11"/>
        <v>0</v>
      </c>
      <c r="O61" s="3">
        <f t="shared" si="12"/>
        <v>0</v>
      </c>
      <c r="P61" s="3">
        <f t="shared" si="13"/>
        <v>-0.99487367999972776</v>
      </c>
      <c r="Q61" s="5">
        <f t="shared" si="14"/>
        <v>0</v>
      </c>
      <c r="R61" s="5">
        <f t="shared" si="15"/>
        <v>0</v>
      </c>
      <c r="S61" s="5">
        <f t="shared" si="16"/>
        <v>0</v>
      </c>
      <c r="T61" s="5">
        <f t="shared" si="17"/>
        <v>-4.4977480686445366E-6</v>
      </c>
    </row>
    <row r="62" spans="2:20" x14ac:dyDescent="0.3">
      <c r="B62" s="3" t="s">
        <v>156</v>
      </c>
      <c r="C62" s="3" t="s">
        <v>157</v>
      </c>
      <c r="D62" s="3" t="s">
        <v>158</v>
      </c>
      <c r="E62" s="3">
        <v>612</v>
      </c>
      <c r="F62" s="3">
        <v>68134000000</v>
      </c>
      <c r="G62" s="3">
        <v>34067000000</v>
      </c>
      <c r="H62" s="3">
        <v>203179983720.2912</v>
      </c>
      <c r="I62" s="3">
        <v>612</v>
      </c>
      <c r="J62" s="3">
        <v>68134000000</v>
      </c>
      <c r="K62" s="3">
        <v>34067000000</v>
      </c>
      <c r="L62" s="3">
        <v>203000000000</v>
      </c>
      <c r="M62" s="3">
        <f t="shared" si="10"/>
        <v>0</v>
      </c>
      <c r="N62" s="3">
        <f t="shared" si="11"/>
        <v>0</v>
      </c>
      <c r="O62" s="3">
        <f t="shared" si="12"/>
        <v>0</v>
      </c>
      <c r="P62" s="3">
        <f t="shared" si="13"/>
        <v>179983720.29119873</v>
      </c>
      <c r="Q62" s="5">
        <f t="shared" si="14"/>
        <v>0</v>
      </c>
      <c r="R62" s="5">
        <f t="shared" si="15"/>
        <v>0</v>
      </c>
      <c r="S62" s="5">
        <f t="shared" si="16"/>
        <v>0</v>
      </c>
      <c r="T62" s="5">
        <f t="shared" si="17"/>
        <v>8.8661931177930404E-4</v>
      </c>
    </row>
    <row r="63" spans="2:20" x14ac:dyDescent="0.3">
      <c r="B63" s="3" t="s">
        <v>156</v>
      </c>
      <c r="C63" s="3" t="s">
        <v>159</v>
      </c>
      <c r="D63" s="3" t="s">
        <v>160</v>
      </c>
      <c r="E63" s="3">
        <v>41</v>
      </c>
      <c r="F63" s="3">
        <v>1480000</v>
      </c>
      <c r="G63" s="3">
        <v>740000</v>
      </c>
      <c r="H63" s="3">
        <v>1757853.03694836</v>
      </c>
      <c r="I63" s="3">
        <v>41</v>
      </c>
      <c r="J63" s="3">
        <v>1480000</v>
      </c>
      <c r="K63" s="3">
        <v>740000</v>
      </c>
      <c r="L63" s="3">
        <v>1757851.9080000001</v>
      </c>
      <c r="M63" s="3">
        <f t="shared" si="10"/>
        <v>0</v>
      </c>
      <c r="N63" s="3">
        <f t="shared" si="11"/>
        <v>0</v>
      </c>
      <c r="O63" s="3">
        <f t="shared" si="12"/>
        <v>0</v>
      </c>
      <c r="P63" s="3">
        <f t="shared" si="13"/>
        <v>1.1289483599830419</v>
      </c>
      <c r="Q63" s="5">
        <f t="shared" si="14"/>
        <v>0</v>
      </c>
      <c r="R63" s="5">
        <f t="shared" si="15"/>
        <v>0</v>
      </c>
      <c r="S63" s="5">
        <f t="shared" si="16"/>
        <v>0</v>
      </c>
      <c r="T63" s="5">
        <f t="shared" si="17"/>
        <v>6.422317800749811E-7</v>
      </c>
    </row>
    <row r="64" spans="2:20" x14ac:dyDescent="0.3">
      <c r="B64" s="3" t="s">
        <v>161</v>
      </c>
      <c r="C64" s="3" t="s">
        <v>162</v>
      </c>
      <c r="D64" s="3" t="s">
        <v>163</v>
      </c>
      <c r="E64" s="3">
        <v>635</v>
      </c>
      <c r="F64" s="3">
        <v>359910500000</v>
      </c>
      <c r="G64" s="3">
        <v>38003700012</v>
      </c>
      <c r="H64" s="3">
        <v>79629965396.306091</v>
      </c>
      <c r="I64" s="3">
        <v>635</v>
      </c>
      <c r="J64" s="3">
        <v>360000000000</v>
      </c>
      <c r="K64" s="3">
        <v>38003700012</v>
      </c>
      <c r="L64" s="3">
        <v>79629965392</v>
      </c>
      <c r="M64" s="3">
        <f t="shared" si="10"/>
        <v>0</v>
      </c>
      <c r="N64" s="3">
        <f t="shared" si="11"/>
        <v>-89500000</v>
      </c>
      <c r="O64" s="3">
        <f t="shared" si="12"/>
        <v>0</v>
      </c>
      <c r="P64" s="3">
        <f t="shared" si="13"/>
        <v>4.30609130859375</v>
      </c>
      <c r="Q64" s="5">
        <f t="shared" si="14"/>
        <v>0</v>
      </c>
      <c r="R64" s="5">
        <f t="shared" si="15"/>
        <v>-2.4861111111111112E-4</v>
      </c>
      <c r="S64" s="5">
        <f t="shared" si="16"/>
        <v>0</v>
      </c>
      <c r="T64" s="5">
        <f t="shared" si="17"/>
        <v>5.4076267487946947E-11</v>
      </c>
    </row>
    <row r="65" spans="2:20" x14ac:dyDescent="0.3">
      <c r="B65" s="3" t="s">
        <v>161</v>
      </c>
      <c r="C65" s="3" t="s">
        <v>164</v>
      </c>
      <c r="D65" s="3" t="s">
        <v>165</v>
      </c>
      <c r="E65" s="3">
        <v>58</v>
      </c>
      <c r="F65" s="3">
        <v>3192000</v>
      </c>
      <c r="G65" s="3">
        <v>404000</v>
      </c>
      <c r="H65" s="3">
        <v>872575.08754512004</v>
      </c>
      <c r="I65" s="3">
        <v>58</v>
      </c>
      <c r="J65" s="3">
        <v>3192000</v>
      </c>
      <c r="K65" s="3">
        <v>404000</v>
      </c>
      <c r="L65" s="3">
        <v>872572.8996</v>
      </c>
      <c r="M65" s="3">
        <f t="shared" si="10"/>
        <v>0</v>
      </c>
      <c r="N65" s="3">
        <f t="shared" si="11"/>
        <v>0</v>
      </c>
      <c r="O65" s="3">
        <f t="shared" si="12"/>
        <v>0</v>
      </c>
      <c r="P65" s="3">
        <f t="shared" si="13"/>
        <v>2.187945120036602</v>
      </c>
      <c r="Q65" s="5">
        <f t="shared" si="14"/>
        <v>0</v>
      </c>
      <c r="R65" s="5">
        <f t="shared" si="15"/>
        <v>0</v>
      </c>
      <c r="S65" s="5">
        <f t="shared" si="16"/>
        <v>0</v>
      </c>
      <c r="T65" s="5">
        <f t="shared" si="17"/>
        <v>2.5074639850029581E-6</v>
      </c>
    </row>
    <row r="66" spans="2:20" x14ac:dyDescent="0.3">
      <c r="B66" s="3" t="s">
        <v>166</v>
      </c>
      <c r="C66" s="3" t="s">
        <v>167</v>
      </c>
      <c r="D66" s="3" t="s">
        <v>168</v>
      </c>
      <c r="E66" s="3">
        <v>2920</v>
      </c>
      <c r="F66" s="3">
        <v>2050262250000</v>
      </c>
      <c r="G66" s="3">
        <v>121149862068</v>
      </c>
      <c r="H66" s="3">
        <v>317760367349.7467</v>
      </c>
      <c r="I66" s="3">
        <v>2920</v>
      </c>
      <c r="J66" s="3">
        <v>2050000000000</v>
      </c>
      <c r="K66" s="3">
        <v>121000000000</v>
      </c>
      <c r="L66" s="3">
        <v>318000000000</v>
      </c>
      <c r="M66" s="3">
        <f t="shared" si="10"/>
        <v>0</v>
      </c>
      <c r="N66" s="3">
        <f t="shared" si="11"/>
        <v>262250000</v>
      </c>
      <c r="O66" s="3">
        <f t="shared" si="12"/>
        <v>149862068</v>
      </c>
      <c r="P66" s="3">
        <f t="shared" si="13"/>
        <v>-239632650.2532959</v>
      </c>
      <c r="Q66" s="5">
        <f t="shared" si="14"/>
        <v>0</v>
      </c>
      <c r="R66" s="5">
        <f t="shared" si="15"/>
        <v>1.2792682926829267E-4</v>
      </c>
      <c r="S66" s="5">
        <f t="shared" si="16"/>
        <v>1.2385294876033058E-3</v>
      </c>
      <c r="T66" s="5">
        <f t="shared" si="17"/>
        <v>-7.5356179324935816E-4</v>
      </c>
    </row>
    <row r="67" spans="2:20" x14ac:dyDescent="0.3">
      <c r="B67" s="3" t="s">
        <v>169</v>
      </c>
      <c r="C67" s="3" t="s">
        <v>170</v>
      </c>
      <c r="D67" s="3" t="s">
        <v>171</v>
      </c>
      <c r="E67" s="3">
        <v>173</v>
      </c>
      <c r="F67" s="3">
        <v>1067293211378</v>
      </c>
      <c r="G67" s="3">
        <v>29249999996</v>
      </c>
      <c r="H67" s="3">
        <v>85611355535.155624</v>
      </c>
      <c r="I67" s="3">
        <v>173</v>
      </c>
      <c r="J67" s="3">
        <v>1070000000000</v>
      </c>
      <c r="K67" s="3">
        <v>29249999996</v>
      </c>
      <c r="L67" s="3">
        <v>85611355540</v>
      </c>
      <c r="M67" s="3">
        <f t="shared" si="10"/>
        <v>0</v>
      </c>
      <c r="N67" s="3">
        <f t="shared" si="11"/>
        <v>-2706788622</v>
      </c>
      <c r="O67" s="3">
        <f t="shared" si="12"/>
        <v>0</v>
      </c>
      <c r="P67" s="3">
        <f t="shared" si="13"/>
        <v>-4.8443756103515625</v>
      </c>
      <c r="Q67" s="5">
        <f t="shared" si="14"/>
        <v>0</v>
      </c>
      <c r="R67" s="5">
        <f t="shared" si="15"/>
        <v>-2.5297089925233646E-3</v>
      </c>
      <c r="S67" s="5">
        <f t="shared" si="16"/>
        <v>0</v>
      </c>
      <c r="T67" s="5">
        <f t="shared" si="17"/>
        <v>-5.6585666466735666E-11</v>
      </c>
    </row>
    <row r="68" spans="2:20" x14ac:dyDescent="0.3">
      <c r="B68" s="3" t="s">
        <v>169</v>
      </c>
      <c r="C68" s="3" t="s">
        <v>172</v>
      </c>
      <c r="D68" s="3" t="s">
        <v>173</v>
      </c>
      <c r="E68" s="3">
        <v>85</v>
      </c>
      <c r="F68" s="3">
        <v>34803060</v>
      </c>
      <c r="G68" s="3">
        <v>1222000</v>
      </c>
      <c r="H68" s="3">
        <v>3876869.3689288399</v>
      </c>
      <c r="I68" s="3">
        <v>85</v>
      </c>
      <c r="J68" s="3">
        <v>34803060</v>
      </c>
      <c r="K68" s="3">
        <v>1222000</v>
      </c>
      <c r="L68" s="3">
        <v>3876878.9219999998</v>
      </c>
      <c r="M68" s="3">
        <f t="shared" si="10"/>
        <v>0</v>
      </c>
      <c r="N68" s="3">
        <f t="shared" si="11"/>
        <v>0</v>
      </c>
      <c r="O68" s="3">
        <f t="shared" si="12"/>
        <v>0</v>
      </c>
      <c r="P68" s="3">
        <f t="shared" si="13"/>
        <v>-9.5530711598694324</v>
      </c>
      <c r="Q68" s="5">
        <f t="shared" si="14"/>
        <v>0</v>
      </c>
      <c r="R68" s="5">
        <f t="shared" si="15"/>
        <v>0</v>
      </c>
      <c r="S68" s="5">
        <f t="shared" si="16"/>
        <v>0</v>
      </c>
      <c r="T68" s="5">
        <f t="shared" si="17"/>
        <v>-2.4641138792493435E-6</v>
      </c>
    </row>
    <row r="69" spans="2:20" x14ac:dyDescent="0.3">
      <c r="B69" s="3" t="s">
        <v>174</v>
      </c>
      <c r="C69" s="3" t="s">
        <v>175</v>
      </c>
      <c r="D69" s="3" t="s">
        <v>176</v>
      </c>
      <c r="E69" s="3">
        <v>40</v>
      </c>
      <c r="F69" s="3">
        <v>227010000000</v>
      </c>
      <c r="G69" s="3">
        <v>6833000000</v>
      </c>
      <c r="H69" s="3">
        <v>19096087724.979889</v>
      </c>
      <c r="I69" s="3">
        <v>40</v>
      </c>
      <c r="J69" s="3">
        <v>227000000000</v>
      </c>
      <c r="K69" s="3">
        <v>6833000000</v>
      </c>
      <c r="L69" s="3">
        <v>19096087727</v>
      </c>
      <c r="M69" s="3">
        <f t="shared" si="10"/>
        <v>0</v>
      </c>
      <c r="N69" s="3">
        <f t="shared" si="11"/>
        <v>10000000</v>
      </c>
      <c r="O69" s="3">
        <f t="shared" si="12"/>
        <v>0</v>
      </c>
      <c r="P69" s="3">
        <f t="shared" si="13"/>
        <v>-2.020111083984375</v>
      </c>
      <c r="Q69" s="5">
        <f t="shared" si="14"/>
        <v>0</v>
      </c>
      <c r="R69" s="5">
        <f t="shared" si="15"/>
        <v>4.4052863436123351E-5</v>
      </c>
      <c r="S69" s="5">
        <f t="shared" si="16"/>
        <v>0</v>
      </c>
      <c r="T69" s="5">
        <f t="shared" si="17"/>
        <v>-1.0578664660867344E-10</v>
      </c>
    </row>
    <row r="70" spans="2:20" x14ac:dyDescent="0.3">
      <c r="B70" s="3" t="s">
        <v>174</v>
      </c>
      <c r="C70" s="3" t="s">
        <v>177</v>
      </c>
      <c r="D70" s="3" t="s">
        <v>178</v>
      </c>
      <c r="E70" s="3">
        <v>7</v>
      </c>
      <c r="F70" s="3">
        <v>2840000</v>
      </c>
      <c r="G70" s="3">
        <v>88000</v>
      </c>
      <c r="H70" s="3">
        <v>76797</v>
      </c>
      <c r="I70" s="3">
        <v>7</v>
      </c>
      <c r="J70" s="3">
        <v>2840000</v>
      </c>
      <c r="K70" s="3">
        <v>88000</v>
      </c>
      <c r="L70" s="3">
        <v>76795.866290000005</v>
      </c>
      <c r="M70" s="3">
        <f t="shared" si="10"/>
        <v>0</v>
      </c>
      <c r="N70" s="3">
        <f t="shared" si="11"/>
        <v>0</v>
      </c>
      <c r="O70" s="3">
        <f t="shared" si="12"/>
        <v>0</v>
      </c>
      <c r="P70" s="3">
        <f t="shared" si="13"/>
        <v>1.1337099999946076</v>
      </c>
      <c r="Q70" s="5">
        <f t="shared" si="14"/>
        <v>0</v>
      </c>
      <c r="R70" s="5">
        <f t="shared" si="15"/>
        <v>0</v>
      </c>
      <c r="S70" s="5">
        <f t="shared" si="16"/>
        <v>0</v>
      </c>
      <c r="T70" s="5">
        <f t="shared" si="17"/>
        <v>1.4762643547940991E-5</v>
      </c>
    </row>
    <row r="71" spans="2:20" x14ac:dyDescent="0.3">
      <c r="B71" s="3" t="s">
        <v>179</v>
      </c>
      <c r="C71" s="3" t="s">
        <v>180</v>
      </c>
      <c r="D71" s="3" t="s">
        <v>181</v>
      </c>
      <c r="E71" s="3">
        <v>913</v>
      </c>
      <c r="F71" s="3">
        <v>70615500000</v>
      </c>
      <c r="G71" s="3">
        <v>47278666667</v>
      </c>
      <c r="H71" s="3">
        <v>322129993794.80841</v>
      </c>
      <c r="I71" s="3">
        <v>913</v>
      </c>
      <c r="J71" s="3">
        <v>70615500000</v>
      </c>
      <c r="K71" s="3">
        <v>47278666667</v>
      </c>
      <c r="L71" s="3">
        <v>322000000000</v>
      </c>
      <c r="M71" s="3">
        <f t="shared" si="10"/>
        <v>0</v>
      </c>
      <c r="N71" s="3">
        <f t="shared" si="11"/>
        <v>0</v>
      </c>
      <c r="O71" s="3">
        <f t="shared" si="12"/>
        <v>0</v>
      </c>
      <c r="P71" s="3">
        <f t="shared" si="13"/>
        <v>129993794.80841064</v>
      </c>
      <c r="Q71" s="5">
        <f t="shared" si="14"/>
        <v>0</v>
      </c>
      <c r="R71" s="5">
        <f t="shared" si="15"/>
        <v>0</v>
      </c>
      <c r="S71" s="5">
        <f t="shared" si="16"/>
        <v>0</v>
      </c>
      <c r="T71" s="5">
        <f t="shared" si="17"/>
        <v>4.0370743729320078E-4</v>
      </c>
    </row>
    <row r="72" spans="2:20" x14ac:dyDescent="0.3">
      <c r="B72" s="3" t="s">
        <v>179</v>
      </c>
      <c r="C72" s="3" t="s">
        <v>182</v>
      </c>
      <c r="D72" s="3" t="s">
        <v>183</v>
      </c>
      <c r="E72" s="3">
        <v>275</v>
      </c>
      <c r="F72" s="3">
        <v>2825750</v>
      </c>
      <c r="G72" s="3">
        <v>1909000</v>
      </c>
      <c r="H72" s="3">
        <v>5055292.0430794396</v>
      </c>
      <c r="I72" s="3">
        <v>275</v>
      </c>
      <c r="J72" s="3">
        <v>2825750</v>
      </c>
      <c r="K72" s="3">
        <v>1909000</v>
      </c>
      <c r="L72" s="3">
        <v>5055284.7949999999</v>
      </c>
      <c r="M72" s="3">
        <f t="shared" si="10"/>
        <v>0</v>
      </c>
      <c r="N72" s="3">
        <f t="shared" si="11"/>
        <v>0</v>
      </c>
      <c r="O72" s="3">
        <f t="shared" si="12"/>
        <v>0</v>
      </c>
      <c r="P72" s="3">
        <f t="shared" si="13"/>
        <v>7.248079439625144</v>
      </c>
      <c r="Q72" s="5">
        <f t="shared" si="14"/>
        <v>0</v>
      </c>
      <c r="R72" s="5">
        <f t="shared" si="15"/>
        <v>0</v>
      </c>
      <c r="S72" s="5">
        <f t="shared" si="16"/>
        <v>0</v>
      </c>
      <c r="T72" s="5">
        <f t="shared" si="17"/>
        <v>1.4337628310859871E-6</v>
      </c>
    </row>
    <row r="73" spans="2:20" x14ac:dyDescent="0.3">
      <c r="B73" s="3" t="s">
        <v>184</v>
      </c>
      <c r="C73" s="3" t="s">
        <v>185</v>
      </c>
      <c r="D73" s="3" t="s">
        <v>186</v>
      </c>
      <c r="E73" s="3">
        <v>200</v>
      </c>
      <c r="F73" s="3">
        <v>74763000000</v>
      </c>
      <c r="G73" s="3">
        <v>2542900012</v>
      </c>
      <c r="H73" s="3">
        <v>7002930222.0432167</v>
      </c>
      <c r="I73" s="3">
        <v>200</v>
      </c>
      <c r="J73" s="3">
        <v>74763000000</v>
      </c>
      <c r="K73" s="3">
        <v>2542900012</v>
      </c>
      <c r="L73" s="3">
        <v>7002930225</v>
      </c>
      <c r="M73" s="3">
        <f t="shared" si="10"/>
        <v>0</v>
      </c>
      <c r="N73" s="3">
        <f t="shared" si="11"/>
        <v>0</v>
      </c>
      <c r="O73" s="3">
        <f t="shared" si="12"/>
        <v>0</v>
      </c>
      <c r="P73" s="3">
        <f t="shared" si="13"/>
        <v>-2.9567832946777344</v>
      </c>
      <c r="Q73" s="5">
        <f t="shared" si="14"/>
        <v>0</v>
      </c>
      <c r="R73" s="5">
        <f t="shared" si="15"/>
        <v>0</v>
      </c>
      <c r="S73" s="5">
        <f t="shared" si="16"/>
        <v>0</v>
      </c>
      <c r="T73" s="5">
        <f t="shared" si="17"/>
        <v>-4.2222087036112577E-10</v>
      </c>
    </row>
    <row r="74" spans="2:20" x14ac:dyDescent="0.3">
      <c r="B74" s="3" t="s">
        <v>187</v>
      </c>
      <c r="C74" s="3" t="s">
        <v>188</v>
      </c>
      <c r="D74" s="3" t="s">
        <v>189</v>
      </c>
      <c r="E74" s="3">
        <v>1171</v>
      </c>
      <c r="F74" s="3">
        <v>1036951666666</v>
      </c>
      <c r="G74" s="3">
        <v>90208186690</v>
      </c>
      <c r="H74" s="3">
        <v>164346074449.96771</v>
      </c>
      <c r="I74" s="3">
        <v>1171</v>
      </c>
      <c r="J74" s="3">
        <v>1040000000000</v>
      </c>
      <c r="K74" s="3">
        <v>90208186690</v>
      </c>
      <c r="L74" s="3">
        <v>164000000000</v>
      </c>
      <c r="M74" s="3">
        <f t="shared" si="10"/>
        <v>0</v>
      </c>
      <c r="N74" s="3">
        <f t="shared" si="11"/>
        <v>-3048333334</v>
      </c>
      <c r="O74" s="3">
        <f t="shared" si="12"/>
        <v>0</v>
      </c>
      <c r="P74" s="3">
        <f t="shared" si="13"/>
        <v>346074449.9677124</v>
      </c>
      <c r="Q74" s="5">
        <f t="shared" si="14"/>
        <v>0</v>
      </c>
      <c r="R74" s="5">
        <f t="shared" si="15"/>
        <v>-2.931089744230769E-3</v>
      </c>
      <c r="S74" s="5">
        <f t="shared" si="16"/>
        <v>0</v>
      </c>
      <c r="T74" s="5">
        <f t="shared" si="17"/>
        <v>2.110210060778734E-3</v>
      </c>
    </row>
    <row r="75" spans="2:20" x14ac:dyDescent="0.3">
      <c r="B75" s="3" t="s">
        <v>187</v>
      </c>
      <c r="C75" s="3" t="s">
        <v>190</v>
      </c>
      <c r="D75" s="3" t="s">
        <v>191</v>
      </c>
      <c r="E75" s="3">
        <v>789</v>
      </c>
      <c r="F75" s="3">
        <v>63011540</v>
      </c>
      <c r="G75" s="3">
        <v>5735172</v>
      </c>
      <c r="H75" s="3">
        <v>12219606.65024785</v>
      </c>
      <c r="I75" s="3">
        <v>789</v>
      </c>
      <c r="J75" s="3">
        <v>63011540</v>
      </c>
      <c r="K75" s="3">
        <v>5735172</v>
      </c>
      <c r="L75" s="3">
        <v>12219614.23</v>
      </c>
      <c r="M75" s="3">
        <f t="shared" ref="M75:M106" si="18">E75-I75</f>
        <v>0</v>
      </c>
      <c r="N75" s="3">
        <f t="shared" ref="N75:N106" si="19">F75-J75</f>
        <v>0</v>
      </c>
      <c r="O75" s="3">
        <f t="shared" ref="O75:O106" si="20">G75-K75</f>
        <v>0</v>
      </c>
      <c r="P75" s="3">
        <f t="shared" ref="P75:P106" si="21">H75-L75</f>
        <v>-7.5797521509230137</v>
      </c>
      <c r="Q75" s="5">
        <f t="shared" ref="Q75:Q106" si="22">IFERROR(M75/I75,0)</f>
        <v>0</v>
      </c>
      <c r="R75" s="5">
        <f t="shared" ref="R75:R106" si="23">IFERROR(N75/J75,0)</f>
        <v>0</v>
      </c>
      <c r="S75" s="5">
        <f t="shared" ref="S75:S106" si="24">IFERROR(O75/K75,0)</f>
        <v>0</v>
      </c>
      <c r="T75" s="5">
        <f t="shared" ref="T75:T106" si="25">IFERROR(P75/L75,0)</f>
        <v>-6.2029389866614579E-7</v>
      </c>
    </row>
    <row r="76" spans="2:20" x14ac:dyDescent="0.3">
      <c r="B76" s="3" t="s">
        <v>192</v>
      </c>
      <c r="C76" s="3" t="s">
        <v>193</v>
      </c>
      <c r="D76" s="3" t="s">
        <v>194</v>
      </c>
      <c r="E76" s="3">
        <v>32</v>
      </c>
      <c r="F76" s="3">
        <v>5105000000</v>
      </c>
      <c r="G76" s="3">
        <v>986000000</v>
      </c>
      <c r="H76" s="3">
        <v>9326870883.8328876</v>
      </c>
      <c r="I76" s="3">
        <v>32</v>
      </c>
      <c r="J76" s="3">
        <v>5105000000</v>
      </c>
      <c r="K76" s="3">
        <v>986000000</v>
      </c>
      <c r="L76" s="3">
        <v>9326870884</v>
      </c>
      <c r="M76" s="3">
        <f t="shared" si="18"/>
        <v>0</v>
      </c>
      <c r="N76" s="3">
        <f t="shared" si="19"/>
        <v>0</v>
      </c>
      <c r="O76" s="3">
        <f t="shared" si="20"/>
        <v>0</v>
      </c>
      <c r="P76" s="3">
        <f t="shared" si="21"/>
        <v>-0.16711235046386719</v>
      </c>
      <c r="Q76" s="5">
        <f t="shared" si="22"/>
        <v>0</v>
      </c>
      <c r="R76" s="5">
        <f t="shared" si="23"/>
        <v>0</v>
      </c>
      <c r="S76" s="5">
        <f t="shared" si="24"/>
        <v>0</v>
      </c>
      <c r="T76" s="5">
        <f t="shared" si="25"/>
        <v>-1.791730072628581E-11</v>
      </c>
    </row>
    <row r="77" spans="2:20" x14ac:dyDescent="0.3">
      <c r="B77" s="3" t="s">
        <v>192</v>
      </c>
      <c r="C77" s="3" t="s">
        <v>195</v>
      </c>
      <c r="D77" s="3" t="s">
        <v>196</v>
      </c>
      <c r="E77" s="3">
        <v>44</v>
      </c>
      <c r="F77" s="3">
        <v>2200000</v>
      </c>
      <c r="G77" s="3">
        <v>119900</v>
      </c>
      <c r="H77" s="3">
        <v>1035949.55371793</v>
      </c>
      <c r="I77" s="3">
        <v>44</v>
      </c>
      <c r="J77" s="3">
        <v>2200000</v>
      </c>
      <c r="K77" s="3">
        <v>119900</v>
      </c>
      <c r="L77" s="3">
        <v>1035949.8810000001</v>
      </c>
      <c r="M77" s="3">
        <f t="shared" si="18"/>
        <v>0</v>
      </c>
      <c r="N77" s="3">
        <f t="shared" si="19"/>
        <v>0</v>
      </c>
      <c r="O77" s="3">
        <f t="shared" si="20"/>
        <v>0</v>
      </c>
      <c r="P77" s="3">
        <f t="shared" si="21"/>
        <v>-0.32728207006584853</v>
      </c>
      <c r="Q77" s="5">
        <f t="shared" si="22"/>
        <v>0</v>
      </c>
      <c r="R77" s="5">
        <f t="shared" si="23"/>
        <v>0</v>
      </c>
      <c r="S77" s="5">
        <f t="shared" si="24"/>
        <v>0</v>
      </c>
      <c r="T77" s="5">
        <f t="shared" si="25"/>
        <v>-3.1592461765613978E-7</v>
      </c>
    </row>
    <row r="78" spans="2:20" x14ac:dyDescent="0.3">
      <c r="B78" s="3" t="s">
        <v>197</v>
      </c>
      <c r="C78" s="3" t="s">
        <v>198</v>
      </c>
      <c r="D78" s="3" t="s">
        <v>199</v>
      </c>
      <c r="E78" s="3">
        <v>608</v>
      </c>
      <c r="F78" s="3">
        <v>3556325267142</v>
      </c>
      <c r="G78" s="3">
        <v>104087049244</v>
      </c>
      <c r="H78" s="3">
        <v>282701385448.18451</v>
      </c>
      <c r="I78" s="3">
        <v>608</v>
      </c>
      <c r="J78" s="3">
        <v>3560000000000</v>
      </c>
      <c r="K78" s="3">
        <v>104000000000</v>
      </c>
      <c r="L78" s="3">
        <v>283000000000</v>
      </c>
      <c r="M78" s="3">
        <f t="shared" si="18"/>
        <v>0</v>
      </c>
      <c r="N78" s="3">
        <f t="shared" si="19"/>
        <v>-3674732858</v>
      </c>
      <c r="O78" s="3">
        <f t="shared" si="20"/>
        <v>87049244</v>
      </c>
      <c r="P78" s="3">
        <f t="shared" si="21"/>
        <v>-298614551.81549072</v>
      </c>
      <c r="Q78" s="5">
        <f t="shared" si="22"/>
        <v>0</v>
      </c>
      <c r="R78" s="5">
        <f t="shared" si="23"/>
        <v>-1.0322283308988765E-3</v>
      </c>
      <c r="S78" s="5">
        <f t="shared" si="24"/>
        <v>8.3701196153846151E-4</v>
      </c>
      <c r="T78" s="5">
        <f t="shared" si="25"/>
        <v>-1.0551750947543842E-3</v>
      </c>
    </row>
    <row r="79" spans="2:20" x14ac:dyDescent="0.3">
      <c r="B79" s="3" t="s">
        <v>197</v>
      </c>
      <c r="C79" s="3" t="s">
        <v>200</v>
      </c>
      <c r="D79" s="3" t="s">
        <v>201</v>
      </c>
      <c r="E79" s="3">
        <v>536</v>
      </c>
      <c r="F79" s="3">
        <v>246986915.48800001</v>
      </c>
      <c r="G79" s="3">
        <v>8677480</v>
      </c>
      <c r="H79" s="3">
        <v>29252524.071750931</v>
      </c>
      <c r="I79" s="3">
        <v>536</v>
      </c>
      <c r="J79" s="3">
        <v>246986915.5</v>
      </c>
      <c r="K79" s="3">
        <v>8677480</v>
      </c>
      <c r="L79" s="3">
        <v>29252533.920000002</v>
      </c>
      <c r="M79" s="3">
        <f t="shared" si="18"/>
        <v>0</v>
      </c>
      <c r="N79" s="3">
        <f t="shared" si="19"/>
        <v>-1.1999994516372681E-2</v>
      </c>
      <c r="O79" s="3">
        <f t="shared" si="20"/>
        <v>0</v>
      </c>
      <c r="P79" s="3">
        <f t="shared" si="21"/>
        <v>-9.8482490703463554</v>
      </c>
      <c r="Q79" s="5">
        <f t="shared" si="22"/>
        <v>0</v>
      </c>
      <c r="R79" s="5">
        <f t="shared" si="23"/>
        <v>-4.8585547505947457E-11</v>
      </c>
      <c r="S79" s="5">
        <f t="shared" si="24"/>
        <v>0</v>
      </c>
      <c r="T79" s="5">
        <f t="shared" si="25"/>
        <v>-3.3666311087030629E-7</v>
      </c>
    </row>
    <row r="80" spans="2:20" x14ac:dyDescent="0.3">
      <c r="B80" s="3" t="s">
        <v>202</v>
      </c>
      <c r="C80" s="3" t="s">
        <v>203</v>
      </c>
      <c r="D80" s="3" t="s">
        <v>204</v>
      </c>
      <c r="E80" s="3">
        <v>2459</v>
      </c>
      <c r="F80" s="3">
        <v>2422585100000</v>
      </c>
      <c r="G80" s="3">
        <v>152437239800</v>
      </c>
      <c r="H80" s="3">
        <v>487960378190.54547</v>
      </c>
      <c r="I80" s="3">
        <v>2459</v>
      </c>
      <c r="J80" s="3">
        <v>2420000000000</v>
      </c>
      <c r="K80" s="3">
        <v>152000000000</v>
      </c>
      <c r="L80" s="3">
        <v>488000000000</v>
      </c>
      <c r="M80" s="3">
        <f t="shared" si="18"/>
        <v>0</v>
      </c>
      <c r="N80" s="3">
        <f t="shared" si="19"/>
        <v>2585100000</v>
      </c>
      <c r="O80" s="3">
        <f t="shared" si="20"/>
        <v>437239800</v>
      </c>
      <c r="P80" s="3">
        <f t="shared" si="21"/>
        <v>-39621809.454528809</v>
      </c>
      <c r="Q80" s="5">
        <f t="shared" si="22"/>
        <v>0</v>
      </c>
      <c r="R80" s="5">
        <f t="shared" si="23"/>
        <v>1.0682231404958679E-3</v>
      </c>
      <c r="S80" s="5">
        <f t="shared" si="24"/>
        <v>2.8765776315789475E-3</v>
      </c>
      <c r="T80" s="5">
        <f t="shared" si="25"/>
        <v>-8.1192232488788547E-5</v>
      </c>
    </row>
    <row r="81" spans="2:20" x14ac:dyDescent="0.3">
      <c r="B81" s="3" t="s">
        <v>202</v>
      </c>
      <c r="C81" s="3" t="s">
        <v>205</v>
      </c>
      <c r="D81" s="3" t="s">
        <v>206</v>
      </c>
      <c r="E81" s="3">
        <v>2199</v>
      </c>
      <c r="F81" s="3">
        <v>160683100</v>
      </c>
      <c r="G81" s="3">
        <v>13039430</v>
      </c>
      <c r="H81" s="3">
        <v>63129852.619765252</v>
      </c>
      <c r="I81" s="3">
        <v>2199</v>
      </c>
      <c r="J81" s="3">
        <v>160683100</v>
      </c>
      <c r="K81" s="3">
        <v>13039430</v>
      </c>
      <c r="L81" s="3">
        <v>63129856.189999998</v>
      </c>
      <c r="M81" s="3">
        <f t="shared" si="18"/>
        <v>0</v>
      </c>
      <c r="N81" s="3">
        <f t="shared" si="19"/>
        <v>0</v>
      </c>
      <c r="O81" s="3">
        <f t="shared" si="20"/>
        <v>0</v>
      </c>
      <c r="P81" s="3">
        <f t="shared" si="21"/>
        <v>-3.5702347457408905</v>
      </c>
      <c r="Q81" s="5">
        <f t="shared" si="22"/>
        <v>0</v>
      </c>
      <c r="R81" s="5">
        <f t="shared" si="23"/>
        <v>0</v>
      </c>
      <c r="S81" s="5">
        <f t="shared" si="24"/>
        <v>0</v>
      </c>
      <c r="T81" s="5">
        <f t="shared" si="25"/>
        <v>-5.6553823518869809E-8</v>
      </c>
    </row>
    <row r="82" spans="2:20" x14ac:dyDescent="0.3">
      <c r="B82" s="3" t="s">
        <v>207</v>
      </c>
      <c r="C82" s="3" t="s">
        <v>208</v>
      </c>
      <c r="D82" s="3" t="s">
        <v>209</v>
      </c>
      <c r="E82" s="3">
        <v>150</v>
      </c>
      <c r="F82" s="3">
        <v>882080000000</v>
      </c>
      <c r="G82" s="3">
        <v>29329999988</v>
      </c>
      <c r="H82" s="3">
        <v>44979220269.72789</v>
      </c>
      <c r="I82" s="3">
        <v>150</v>
      </c>
      <c r="J82" s="3">
        <v>882000000000</v>
      </c>
      <c r="K82" s="3">
        <v>29329999988</v>
      </c>
      <c r="L82" s="3">
        <v>44979220268</v>
      </c>
      <c r="M82" s="3">
        <f t="shared" si="18"/>
        <v>0</v>
      </c>
      <c r="N82" s="3">
        <f t="shared" si="19"/>
        <v>80000000</v>
      </c>
      <c r="O82" s="3">
        <f t="shared" si="20"/>
        <v>0</v>
      </c>
      <c r="P82" s="3">
        <f t="shared" si="21"/>
        <v>1.7278900146484375</v>
      </c>
      <c r="Q82" s="5">
        <f t="shared" si="22"/>
        <v>0</v>
      </c>
      <c r="R82" s="5">
        <f t="shared" si="23"/>
        <v>9.0702947845804991E-5</v>
      </c>
      <c r="S82" s="5">
        <f t="shared" si="24"/>
        <v>0</v>
      </c>
      <c r="T82" s="5">
        <f t="shared" si="25"/>
        <v>3.8415294981841356E-11</v>
      </c>
    </row>
    <row r="83" spans="2:20" x14ac:dyDescent="0.3">
      <c r="B83" s="3" t="s">
        <v>207</v>
      </c>
      <c r="C83" s="3" t="s">
        <v>210</v>
      </c>
      <c r="D83" s="3" t="s">
        <v>211</v>
      </c>
      <c r="E83" s="3">
        <v>105</v>
      </c>
      <c r="F83" s="3">
        <v>47710000</v>
      </c>
      <c r="G83" s="3">
        <v>1971016</v>
      </c>
      <c r="H83" s="3">
        <v>3317620.4690396502</v>
      </c>
      <c r="I83" s="3">
        <v>105</v>
      </c>
      <c r="J83" s="3">
        <v>47710000</v>
      </c>
      <c r="K83" s="3">
        <v>1971016</v>
      </c>
      <c r="L83" s="3">
        <v>3317615.2170000002</v>
      </c>
      <c r="M83" s="3">
        <f t="shared" si="18"/>
        <v>0</v>
      </c>
      <c r="N83" s="3">
        <f t="shared" si="19"/>
        <v>0</v>
      </c>
      <c r="O83" s="3">
        <f t="shared" si="20"/>
        <v>0</v>
      </c>
      <c r="P83" s="3">
        <f t="shared" si="21"/>
        <v>5.2520396499894559</v>
      </c>
      <c r="Q83" s="5">
        <f t="shared" si="22"/>
        <v>0</v>
      </c>
      <c r="R83" s="5">
        <f t="shared" si="23"/>
        <v>0</v>
      </c>
      <c r="S83" s="5">
        <f t="shared" si="24"/>
        <v>0</v>
      </c>
      <c r="T83" s="5">
        <f t="shared" si="25"/>
        <v>1.5830767905443495E-6</v>
      </c>
    </row>
    <row r="84" spans="2:20" x14ac:dyDescent="0.3">
      <c r="B84" s="3" t="s">
        <v>212</v>
      </c>
      <c r="C84" s="3" t="s">
        <v>213</v>
      </c>
      <c r="D84" s="3" t="s">
        <v>214</v>
      </c>
      <c r="E84" s="3">
        <v>7</v>
      </c>
      <c r="F84" s="3">
        <v>1075000000</v>
      </c>
      <c r="G84" s="3">
        <v>860000000</v>
      </c>
      <c r="H84" s="3">
        <v>884190274</v>
      </c>
      <c r="I84" s="3">
        <v>7</v>
      </c>
      <c r="J84" s="3">
        <v>1075000000</v>
      </c>
      <c r="K84" s="3">
        <v>860000000</v>
      </c>
      <c r="L84" s="3">
        <v>884190273.10000002</v>
      </c>
      <c r="M84" s="3">
        <f t="shared" si="18"/>
        <v>0</v>
      </c>
      <c r="N84" s="3">
        <f t="shared" si="19"/>
        <v>0</v>
      </c>
      <c r="O84" s="3">
        <f t="shared" si="20"/>
        <v>0</v>
      </c>
      <c r="P84" s="3">
        <f t="shared" si="21"/>
        <v>0.89999997615814209</v>
      </c>
      <c r="Q84" s="5">
        <f t="shared" si="22"/>
        <v>0</v>
      </c>
      <c r="R84" s="5">
        <f t="shared" si="23"/>
        <v>0</v>
      </c>
      <c r="S84" s="5">
        <f t="shared" si="24"/>
        <v>0</v>
      </c>
      <c r="T84" s="5">
        <f t="shared" si="25"/>
        <v>1.0178804308745816E-9</v>
      </c>
    </row>
    <row r="85" spans="2:20" x14ac:dyDescent="0.3">
      <c r="B85" s="3" t="s">
        <v>215</v>
      </c>
      <c r="C85" s="3" t="s">
        <v>216</v>
      </c>
      <c r="D85" s="3" t="s">
        <v>217</v>
      </c>
      <c r="E85" s="3">
        <v>3</v>
      </c>
      <c r="F85" s="3">
        <v>1500000000</v>
      </c>
      <c r="G85" s="3">
        <v>1200000000</v>
      </c>
      <c r="H85" s="3">
        <v>81687683</v>
      </c>
      <c r="I85" s="3">
        <v>3</v>
      </c>
      <c r="J85" s="3">
        <v>1500000000</v>
      </c>
      <c r="K85" s="3">
        <v>1200000000</v>
      </c>
      <c r="L85" s="3">
        <v>81687683.370000005</v>
      </c>
      <c r="M85" s="3">
        <f t="shared" si="18"/>
        <v>0</v>
      </c>
      <c r="N85" s="3">
        <f t="shared" si="19"/>
        <v>0</v>
      </c>
      <c r="O85" s="3">
        <f t="shared" si="20"/>
        <v>0</v>
      </c>
      <c r="P85" s="3">
        <f t="shared" si="21"/>
        <v>-0.37000000476837158</v>
      </c>
      <c r="Q85" s="5">
        <f t="shared" si="22"/>
        <v>0</v>
      </c>
      <c r="R85" s="5">
        <f t="shared" si="23"/>
        <v>0</v>
      </c>
      <c r="S85" s="5">
        <f t="shared" si="24"/>
        <v>0</v>
      </c>
      <c r="T85" s="5">
        <f t="shared" si="25"/>
        <v>-4.5294466620197355E-9</v>
      </c>
    </row>
    <row r="86" spans="2:20" x14ac:dyDescent="0.3">
      <c r="B86" s="3" t="s">
        <v>218</v>
      </c>
      <c r="C86" s="3" t="s">
        <v>219</v>
      </c>
      <c r="D86" s="3" t="s">
        <v>220</v>
      </c>
      <c r="E86" s="3">
        <v>6</v>
      </c>
      <c r="F86" s="3">
        <v>250000000</v>
      </c>
      <c r="G86" s="3">
        <v>200000000</v>
      </c>
      <c r="H86" s="3">
        <v>272297686</v>
      </c>
      <c r="I86" s="3">
        <v>6</v>
      </c>
      <c r="J86" s="3">
        <v>250000000</v>
      </c>
      <c r="K86" s="3">
        <v>200000000</v>
      </c>
      <c r="L86" s="3">
        <v>272297684.89999998</v>
      </c>
      <c r="M86" s="3">
        <f t="shared" si="18"/>
        <v>0</v>
      </c>
      <c r="N86" s="3">
        <f t="shared" si="19"/>
        <v>0</v>
      </c>
      <c r="O86" s="3">
        <f t="shared" si="20"/>
        <v>0</v>
      </c>
      <c r="P86" s="3">
        <f t="shared" si="21"/>
        <v>1.1000000238418579</v>
      </c>
      <c r="Q86" s="5">
        <f t="shared" si="22"/>
        <v>0</v>
      </c>
      <c r="R86" s="5">
        <f t="shared" si="23"/>
        <v>0</v>
      </c>
      <c r="S86" s="5">
        <f t="shared" si="24"/>
        <v>0</v>
      </c>
      <c r="T86" s="5">
        <f t="shared" si="25"/>
        <v>4.039696570486186E-9</v>
      </c>
    </row>
    <row r="87" spans="2:20" x14ac:dyDescent="0.3">
      <c r="B87" s="3" t="s">
        <v>221</v>
      </c>
      <c r="C87" s="3" t="s">
        <v>222</v>
      </c>
      <c r="D87" s="3" t="s">
        <v>223</v>
      </c>
      <c r="E87" s="3">
        <v>176</v>
      </c>
      <c r="F87" s="3">
        <v>19400000000</v>
      </c>
      <c r="G87" s="3">
        <v>9700000000</v>
      </c>
      <c r="H87" s="3">
        <v>84710349761.525345</v>
      </c>
      <c r="I87" s="3">
        <v>176</v>
      </c>
      <c r="J87" s="3">
        <v>19400000000</v>
      </c>
      <c r="K87" s="3">
        <v>9700000000</v>
      </c>
      <c r="L87" s="3">
        <v>84710349764</v>
      </c>
      <c r="M87" s="3">
        <f t="shared" si="18"/>
        <v>0</v>
      </c>
      <c r="N87" s="3">
        <f t="shared" si="19"/>
        <v>0</v>
      </c>
      <c r="O87" s="3">
        <f t="shared" si="20"/>
        <v>0</v>
      </c>
      <c r="P87" s="3">
        <f t="shared" si="21"/>
        <v>-2.4746551513671875</v>
      </c>
      <c r="Q87" s="5">
        <f t="shared" si="22"/>
        <v>0</v>
      </c>
      <c r="R87" s="5">
        <f t="shared" si="23"/>
        <v>0</v>
      </c>
      <c r="S87" s="5">
        <f t="shared" si="24"/>
        <v>0</v>
      </c>
      <c r="T87" s="5">
        <f t="shared" si="25"/>
        <v>-2.921313816152912E-11</v>
      </c>
    </row>
    <row r="88" spans="2:20" x14ac:dyDescent="0.3">
      <c r="B88" s="3" t="s">
        <v>221</v>
      </c>
      <c r="C88" s="3" t="s">
        <v>224</v>
      </c>
      <c r="D88" s="3" t="s">
        <v>225</v>
      </c>
      <c r="E88" s="3">
        <v>958</v>
      </c>
      <c r="F88" s="3">
        <v>20680000</v>
      </c>
      <c r="G88" s="3">
        <v>4929000</v>
      </c>
      <c r="H88" s="3">
        <v>41289746.289561778</v>
      </c>
      <c r="I88" s="3">
        <v>958</v>
      </c>
      <c r="J88" s="3">
        <v>20680000</v>
      </c>
      <c r="K88" s="3">
        <v>4929000</v>
      </c>
      <c r="L88" s="3">
        <v>41289736.759999998</v>
      </c>
      <c r="M88" s="3">
        <f t="shared" si="18"/>
        <v>0</v>
      </c>
      <c r="N88" s="3">
        <f t="shared" si="19"/>
        <v>0</v>
      </c>
      <c r="O88" s="3">
        <f t="shared" si="20"/>
        <v>0</v>
      </c>
      <c r="P88" s="3">
        <f t="shared" si="21"/>
        <v>9.5295617803931236</v>
      </c>
      <c r="Q88" s="5">
        <f t="shared" si="22"/>
        <v>0</v>
      </c>
      <c r="R88" s="5">
        <f t="shared" si="23"/>
        <v>0</v>
      </c>
      <c r="S88" s="5">
        <f t="shared" si="24"/>
        <v>0</v>
      </c>
      <c r="T88" s="5">
        <f t="shared" si="25"/>
        <v>2.3079734888561987E-7</v>
      </c>
    </row>
    <row r="89" spans="2:20" x14ac:dyDescent="0.3">
      <c r="B89" s="3" t="s">
        <v>226</v>
      </c>
      <c r="C89" s="3" t="s">
        <v>227</v>
      </c>
      <c r="D89" s="3" t="s">
        <v>228</v>
      </c>
      <c r="E89" s="3">
        <v>292</v>
      </c>
      <c r="F89" s="3">
        <v>139944000000</v>
      </c>
      <c r="G89" s="3">
        <v>3524500000</v>
      </c>
      <c r="H89" s="3">
        <v>8603716577.7483234</v>
      </c>
      <c r="I89" s="3">
        <v>292</v>
      </c>
      <c r="J89" s="3">
        <v>140000000000</v>
      </c>
      <c r="K89" s="3">
        <v>3524500000</v>
      </c>
      <c r="L89" s="3">
        <v>8603716583</v>
      </c>
      <c r="M89" s="3">
        <f t="shared" si="18"/>
        <v>0</v>
      </c>
      <c r="N89" s="3">
        <f t="shared" si="19"/>
        <v>-56000000</v>
      </c>
      <c r="O89" s="3">
        <f t="shared" si="20"/>
        <v>0</v>
      </c>
      <c r="P89" s="3">
        <f t="shared" si="21"/>
        <v>-5.2516765594482422</v>
      </c>
      <c r="Q89" s="5">
        <f t="shared" si="22"/>
        <v>0</v>
      </c>
      <c r="R89" s="5">
        <f t="shared" si="23"/>
        <v>-4.0000000000000002E-4</v>
      </c>
      <c r="S89" s="5">
        <f t="shared" si="24"/>
        <v>0</v>
      </c>
      <c r="T89" s="5">
        <f t="shared" si="25"/>
        <v>-6.1039627570078011E-10</v>
      </c>
    </row>
    <row r="90" spans="2:20" x14ac:dyDescent="0.3">
      <c r="B90" s="3" t="s">
        <v>229</v>
      </c>
      <c r="C90" s="3" t="s">
        <v>230</v>
      </c>
      <c r="D90" s="3" t="s">
        <v>231</v>
      </c>
      <c r="E90" s="3">
        <v>74</v>
      </c>
      <c r="F90" s="3">
        <v>460688305012</v>
      </c>
      <c r="G90" s="3">
        <v>13890000000</v>
      </c>
      <c r="H90" s="3">
        <v>26800339816.519718</v>
      </c>
      <c r="I90" s="3">
        <v>74</v>
      </c>
      <c r="J90" s="3">
        <v>461000000000</v>
      </c>
      <c r="K90" s="3">
        <v>13890000000</v>
      </c>
      <c r="L90" s="3">
        <v>26800339815</v>
      </c>
      <c r="M90" s="3">
        <f t="shared" si="18"/>
        <v>0</v>
      </c>
      <c r="N90" s="3">
        <f t="shared" si="19"/>
        <v>-311694988</v>
      </c>
      <c r="O90" s="3">
        <f t="shared" si="20"/>
        <v>0</v>
      </c>
      <c r="P90" s="3">
        <f t="shared" si="21"/>
        <v>1.5197181701660156</v>
      </c>
      <c r="Q90" s="5">
        <f t="shared" si="22"/>
        <v>0</v>
      </c>
      <c r="R90" s="5">
        <f t="shared" si="23"/>
        <v>-6.7612795661605211E-4</v>
      </c>
      <c r="S90" s="5">
        <f t="shared" si="24"/>
        <v>0</v>
      </c>
      <c r="T90" s="5">
        <f t="shared" si="25"/>
        <v>5.6705182869190261E-11</v>
      </c>
    </row>
    <row r="91" spans="2:20" x14ac:dyDescent="0.3">
      <c r="B91" s="3" t="s">
        <v>229</v>
      </c>
      <c r="C91" s="3" t="s">
        <v>232</v>
      </c>
      <c r="D91" s="3" t="s">
        <v>233</v>
      </c>
      <c r="E91" s="3">
        <v>13</v>
      </c>
      <c r="F91" s="3">
        <v>5160000</v>
      </c>
      <c r="G91" s="3">
        <v>206000</v>
      </c>
      <c r="H91" s="3">
        <v>379594.26532533998</v>
      </c>
      <c r="I91" s="3">
        <v>13</v>
      </c>
      <c r="J91" s="3">
        <v>5160000</v>
      </c>
      <c r="K91" s="3">
        <v>206000</v>
      </c>
      <c r="L91" s="3">
        <v>379594.24540000001</v>
      </c>
      <c r="M91" s="3">
        <f t="shared" si="18"/>
        <v>0</v>
      </c>
      <c r="N91" s="3">
        <f t="shared" si="19"/>
        <v>0</v>
      </c>
      <c r="O91" s="3">
        <f t="shared" si="20"/>
        <v>0</v>
      </c>
      <c r="P91" s="3">
        <f t="shared" si="21"/>
        <v>1.9925339962355793E-2</v>
      </c>
      <c r="Q91" s="5">
        <f t="shared" si="22"/>
        <v>0</v>
      </c>
      <c r="R91" s="5">
        <f t="shared" si="23"/>
        <v>0</v>
      </c>
      <c r="S91" s="5">
        <f t="shared" si="24"/>
        <v>0</v>
      </c>
      <c r="T91" s="5">
        <f t="shared" si="25"/>
        <v>5.2491153919784351E-8</v>
      </c>
    </row>
    <row r="92" spans="2:20" x14ac:dyDescent="0.3">
      <c r="B92" s="3" t="s">
        <v>234</v>
      </c>
      <c r="C92" s="3" t="s">
        <v>235</v>
      </c>
      <c r="D92" s="3" t="s">
        <v>236</v>
      </c>
      <c r="E92" s="3">
        <v>520</v>
      </c>
      <c r="F92" s="3">
        <v>3049565320061.2002</v>
      </c>
      <c r="G92" s="3">
        <v>86246999996</v>
      </c>
      <c r="H92" s="3">
        <v>279873162626.0379</v>
      </c>
      <c r="I92" s="3">
        <v>520</v>
      </c>
      <c r="J92" s="3">
        <v>3050000000000</v>
      </c>
      <c r="K92" s="3">
        <v>86246999996</v>
      </c>
      <c r="L92" s="3">
        <v>280000000000</v>
      </c>
      <c r="M92" s="3">
        <f t="shared" si="18"/>
        <v>0</v>
      </c>
      <c r="N92" s="3">
        <f t="shared" si="19"/>
        <v>-434679938.79980469</v>
      </c>
      <c r="O92" s="3">
        <f t="shared" si="20"/>
        <v>0</v>
      </c>
      <c r="P92" s="3">
        <f t="shared" si="21"/>
        <v>-126837373.96209717</v>
      </c>
      <c r="Q92" s="5">
        <f t="shared" si="22"/>
        <v>0</v>
      </c>
      <c r="R92" s="5">
        <f t="shared" si="23"/>
        <v>-1.4251801272124743E-4</v>
      </c>
      <c r="S92" s="5">
        <f t="shared" si="24"/>
        <v>0</v>
      </c>
      <c r="T92" s="5">
        <f t="shared" si="25"/>
        <v>-4.5299062129320418E-4</v>
      </c>
    </row>
    <row r="93" spans="2:20" x14ac:dyDescent="0.3">
      <c r="B93" s="3" t="s">
        <v>234</v>
      </c>
      <c r="C93" s="3" t="s">
        <v>237</v>
      </c>
      <c r="D93" s="3" t="s">
        <v>238</v>
      </c>
      <c r="E93" s="3">
        <v>269</v>
      </c>
      <c r="F93" s="3">
        <v>111968334.558</v>
      </c>
      <c r="G93" s="3">
        <v>4484358</v>
      </c>
      <c r="H93" s="3">
        <v>17268040.14025107</v>
      </c>
      <c r="I93" s="3">
        <v>269</v>
      </c>
      <c r="J93" s="3">
        <v>111968334.59999999</v>
      </c>
      <c r="K93" s="3">
        <v>4484358</v>
      </c>
      <c r="L93" s="3">
        <v>17268045.07</v>
      </c>
      <c r="M93" s="3">
        <f t="shared" si="18"/>
        <v>0</v>
      </c>
      <c r="N93" s="3">
        <f t="shared" si="19"/>
        <v>-4.1999995708465576E-2</v>
      </c>
      <c r="O93" s="3">
        <f t="shared" si="20"/>
        <v>0</v>
      </c>
      <c r="P93" s="3">
        <f t="shared" si="21"/>
        <v>-4.9297489300370216</v>
      </c>
      <c r="Q93" s="5">
        <f t="shared" si="22"/>
        <v>0</v>
      </c>
      <c r="R93" s="5">
        <f t="shared" si="23"/>
        <v>-3.7510601420042534E-10</v>
      </c>
      <c r="S93" s="5">
        <f t="shared" si="24"/>
        <v>0</v>
      </c>
      <c r="T93" s="5">
        <f t="shared" si="25"/>
        <v>-2.8548390452151058E-7</v>
      </c>
    </row>
    <row r="94" spans="2:20" x14ac:dyDescent="0.3">
      <c r="B94" s="3" t="s">
        <v>239</v>
      </c>
      <c r="C94" s="3" t="s">
        <v>240</v>
      </c>
      <c r="D94" s="3" t="s">
        <v>241</v>
      </c>
      <c r="E94" s="3">
        <v>1825</v>
      </c>
      <c r="F94" s="3">
        <v>956756250000</v>
      </c>
      <c r="G94" s="3">
        <v>84513149936</v>
      </c>
      <c r="H94" s="3">
        <v>247611244559.95959</v>
      </c>
      <c r="I94" s="3">
        <v>1825</v>
      </c>
      <c r="J94" s="3">
        <v>957000000000</v>
      </c>
      <c r="K94" s="3">
        <v>84513149936</v>
      </c>
      <c r="L94" s="3">
        <v>248000000000</v>
      </c>
      <c r="M94" s="3">
        <f t="shared" si="18"/>
        <v>0</v>
      </c>
      <c r="N94" s="3">
        <f t="shared" si="19"/>
        <v>-243750000</v>
      </c>
      <c r="O94" s="3">
        <f t="shared" si="20"/>
        <v>0</v>
      </c>
      <c r="P94" s="3">
        <f t="shared" si="21"/>
        <v>-388755440.04040527</v>
      </c>
      <c r="Q94" s="5">
        <f t="shared" si="22"/>
        <v>0</v>
      </c>
      <c r="R94" s="5">
        <f t="shared" si="23"/>
        <v>-2.5470219435736678E-4</v>
      </c>
      <c r="S94" s="5">
        <f t="shared" si="24"/>
        <v>0</v>
      </c>
      <c r="T94" s="5">
        <f t="shared" si="25"/>
        <v>-1.5675622582274407E-3</v>
      </c>
    </row>
    <row r="95" spans="2:20" x14ac:dyDescent="0.3">
      <c r="B95" s="3" t="s">
        <v>242</v>
      </c>
      <c r="C95" s="3" t="s">
        <v>243</v>
      </c>
      <c r="D95" s="3" t="s">
        <v>244</v>
      </c>
      <c r="E95" s="3">
        <v>994</v>
      </c>
      <c r="F95" s="3">
        <v>460078274980</v>
      </c>
      <c r="G95" s="3">
        <v>59069355004</v>
      </c>
      <c r="H95" s="3">
        <v>103522911772.02119</v>
      </c>
      <c r="I95" s="3">
        <v>994</v>
      </c>
      <c r="J95" s="3">
        <v>460000000000</v>
      </c>
      <c r="K95" s="3">
        <v>59069355004</v>
      </c>
      <c r="L95" s="3">
        <v>104000000000</v>
      </c>
      <c r="M95" s="3">
        <f t="shared" si="18"/>
        <v>0</v>
      </c>
      <c r="N95" s="3">
        <f t="shared" si="19"/>
        <v>78274980</v>
      </c>
      <c r="O95" s="3">
        <f t="shared" si="20"/>
        <v>0</v>
      </c>
      <c r="P95" s="3">
        <f t="shared" si="21"/>
        <v>-477088227.97880554</v>
      </c>
      <c r="Q95" s="5">
        <f t="shared" si="22"/>
        <v>0</v>
      </c>
      <c r="R95" s="5">
        <f t="shared" si="23"/>
        <v>1.70163E-4</v>
      </c>
      <c r="S95" s="5">
        <f t="shared" si="24"/>
        <v>0</v>
      </c>
      <c r="T95" s="5">
        <f t="shared" si="25"/>
        <v>-4.587386807488515E-3</v>
      </c>
    </row>
    <row r="96" spans="2:20" x14ac:dyDescent="0.3">
      <c r="B96" s="3" t="s">
        <v>245</v>
      </c>
      <c r="C96" s="3" t="s">
        <v>246</v>
      </c>
      <c r="D96" s="3" t="s">
        <v>247</v>
      </c>
      <c r="E96" s="3">
        <v>1095</v>
      </c>
      <c r="F96" s="3">
        <v>616816789658</v>
      </c>
      <c r="G96" s="3">
        <v>56241204968</v>
      </c>
      <c r="H96" s="3">
        <v>149701823341.70139</v>
      </c>
      <c r="I96" s="3">
        <v>1095</v>
      </c>
      <c r="J96" s="3">
        <v>617000000000</v>
      </c>
      <c r="K96" s="3">
        <v>56241204968</v>
      </c>
      <c r="L96" s="3">
        <v>150000000000</v>
      </c>
      <c r="M96" s="3">
        <f t="shared" si="18"/>
        <v>0</v>
      </c>
      <c r="N96" s="3">
        <f t="shared" si="19"/>
        <v>-183210342</v>
      </c>
      <c r="O96" s="3">
        <f t="shared" si="20"/>
        <v>0</v>
      </c>
      <c r="P96" s="3">
        <f t="shared" si="21"/>
        <v>-298176658.2986145</v>
      </c>
      <c r="Q96" s="5">
        <f t="shared" si="22"/>
        <v>0</v>
      </c>
      <c r="R96" s="5">
        <f t="shared" si="23"/>
        <v>-2.9693734521880064E-4</v>
      </c>
      <c r="S96" s="5">
        <f t="shared" si="24"/>
        <v>0</v>
      </c>
      <c r="T96" s="5">
        <f t="shared" si="25"/>
        <v>-1.9878443886574299E-3</v>
      </c>
    </row>
    <row r="97" spans="2:20" x14ac:dyDescent="0.3">
      <c r="B97" s="3" t="s">
        <v>245</v>
      </c>
      <c r="C97" s="3" t="s">
        <v>248</v>
      </c>
      <c r="D97" s="3" t="s">
        <v>249</v>
      </c>
      <c r="E97" s="3">
        <v>75</v>
      </c>
      <c r="F97" s="3">
        <v>3710500</v>
      </c>
      <c r="G97" s="3">
        <v>419096</v>
      </c>
      <c r="H97" s="3">
        <v>1461920.11234057</v>
      </c>
      <c r="I97" s="3">
        <v>75</v>
      </c>
      <c r="J97" s="3">
        <v>3710500</v>
      </c>
      <c r="K97" s="3">
        <v>419096</v>
      </c>
      <c r="L97" s="3">
        <v>1461915.652</v>
      </c>
      <c r="M97" s="3">
        <f t="shared" si="18"/>
        <v>0</v>
      </c>
      <c r="N97" s="3">
        <f t="shared" si="19"/>
        <v>0</v>
      </c>
      <c r="O97" s="3">
        <f t="shared" si="20"/>
        <v>0</v>
      </c>
      <c r="P97" s="3">
        <f t="shared" si="21"/>
        <v>4.4603405699599534</v>
      </c>
      <c r="Q97" s="5">
        <f t="shared" si="22"/>
        <v>0</v>
      </c>
      <c r="R97" s="5">
        <f t="shared" si="23"/>
        <v>0</v>
      </c>
      <c r="S97" s="5">
        <f t="shared" si="24"/>
        <v>0</v>
      </c>
      <c r="T97" s="5">
        <f t="shared" si="25"/>
        <v>3.0510245675651014E-6</v>
      </c>
    </row>
    <row r="98" spans="2:20" x14ac:dyDescent="0.3">
      <c r="B98" s="3" t="s">
        <v>250</v>
      </c>
      <c r="C98" s="3" t="s">
        <v>251</v>
      </c>
      <c r="D98" s="3" t="s">
        <v>252</v>
      </c>
      <c r="E98" s="3">
        <v>4265</v>
      </c>
      <c r="F98" s="3">
        <v>2960407000020</v>
      </c>
      <c r="G98" s="3">
        <v>192416028664</v>
      </c>
      <c r="H98" s="3">
        <v>636261785289.80566</v>
      </c>
      <c r="I98" s="3">
        <v>4265</v>
      </c>
      <c r="J98" s="3">
        <v>2960000000000</v>
      </c>
      <c r="K98" s="3">
        <v>192000000000</v>
      </c>
      <c r="L98" s="3">
        <v>636000000000</v>
      </c>
      <c r="M98" s="3">
        <f t="shared" si="18"/>
        <v>0</v>
      </c>
      <c r="N98" s="3">
        <f t="shared" si="19"/>
        <v>407000020</v>
      </c>
      <c r="O98" s="3">
        <f t="shared" si="20"/>
        <v>416028664</v>
      </c>
      <c r="P98" s="3">
        <f t="shared" si="21"/>
        <v>261785289.80566406</v>
      </c>
      <c r="Q98" s="5">
        <f t="shared" si="22"/>
        <v>0</v>
      </c>
      <c r="R98" s="5">
        <f t="shared" si="23"/>
        <v>1.3750000675675676E-4</v>
      </c>
      <c r="S98" s="5">
        <f t="shared" si="24"/>
        <v>2.1668159583333331E-3</v>
      </c>
      <c r="T98" s="5">
        <f t="shared" si="25"/>
        <v>4.116120908894089E-4</v>
      </c>
    </row>
    <row r="99" spans="2:20" x14ac:dyDescent="0.3">
      <c r="B99" s="3" t="s">
        <v>250</v>
      </c>
      <c r="C99" s="3" t="s">
        <v>253</v>
      </c>
      <c r="D99" s="3" t="s">
        <v>254</v>
      </c>
      <c r="E99" s="3">
        <v>641</v>
      </c>
      <c r="F99" s="3">
        <v>20367000</v>
      </c>
      <c r="G99" s="3">
        <v>2783880</v>
      </c>
      <c r="H99" s="3">
        <v>10994139.95426894</v>
      </c>
      <c r="I99" s="3">
        <v>641</v>
      </c>
      <c r="J99" s="3">
        <v>20367000</v>
      </c>
      <c r="K99" s="3">
        <v>2783880</v>
      </c>
      <c r="L99" s="3">
        <v>10994125.699999999</v>
      </c>
      <c r="M99" s="3">
        <f t="shared" si="18"/>
        <v>0</v>
      </c>
      <c r="N99" s="3">
        <f t="shared" si="19"/>
        <v>0</v>
      </c>
      <c r="O99" s="3">
        <f t="shared" si="20"/>
        <v>0</v>
      </c>
      <c r="P99" s="3">
        <f t="shared" si="21"/>
        <v>14.254268940538168</v>
      </c>
      <c r="Q99" s="5">
        <f t="shared" si="22"/>
        <v>0</v>
      </c>
      <c r="R99" s="5">
        <f t="shared" si="23"/>
        <v>0</v>
      </c>
      <c r="S99" s="5">
        <f t="shared" si="24"/>
        <v>0</v>
      </c>
      <c r="T99" s="5">
        <f t="shared" si="25"/>
        <v>1.2965350160166141E-6</v>
      </c>
    </row>
    <row r="100" spans="2:20" x14ac:dyDescent="0.3">
      <c r="B100" s="3" t="s">
        <v>255</v>
      </c>
      <c r="C100" s="3" t="s">
        <v>256</v>
      </c>
      <c r="D100" s="3" t="s">
        <v>257</v>
      </c>
      <c r="E100" s="3">
        <v>1556</v>
      </c>
      <c r="F100" s="3">
        <v>961019165000</v>
      </c>
      <c r="G100" s="3">
        <v>14901432928</v>
      </c>
      <c r="H100" s="3">
        <v>19545790332.38784</v>
      </c>
      <c r="I100" s="3">
        <v>1556</v>
      </c>
      <c r="J100" s="3">
        <v>961000000000</v>
      </c>
      <c r="K100" s="3">
        <v>14901432928</v>
      </c>
      <c r="L100" s="3">
        <v>19545790319</v>
      </c>
      <c r="M100" s="3">
        <f t="shared" si="18"/>
        <v>0</v>
      </c>
      <c r="N100" s="3">
        <f t="shared" si="19"/>
        <v>19165000</v>
      </c>
      <c r="O100" s="3">
        <f t="shared" si="20"/>
        <v>0</v>
      </c>
      <c r="P100" s="3">
        <f t="shared" si="21"/>
        <v>13.387840270996094</v>
      </c>
      <c r="Q100" s="5">
        <f t="shared" si="22"/>
        <v>0</v>
      </c>
      <c r="R100" s="5">
        <f t="shared" si="23"/>
        <v>1.994276795005203E-5</v>
      </c>
      <c r="S100" s="5">
        <f t="shared" si="24"/>
        <v>0</v>
      </c>
      <c r="T100" s="5">
        <f t="shared" si="25"/>
        <v>6.8494750288925857E-10</v>
      </c>
    </row>
    <row r="101" spans="2:20" x14ac:dyDescent="0.3">
      <c r="B101" s="3" t="s">
        <v>258</v>
      </c>
      <c r="C101" s="3" t="s">
        <v>259</v>
      </c>
      <c r="D101" s="3" t="s">
        <v>260</v>
      </c>
      <c r="E101" s="3">
        <v>499</v>
      </c>
      <c r="F101" s="3">
        <v>53404000000</v>
      </c>
      <c r="G101" s="3">
        <v>26702000000</v>
      </c>
      <c r="H101" s="3">
        <v>257480166690.673</v>
      </c>
      <c r="I101" s="3">
        <v>499</v>
      </c>
      <c r="J101" s="3">
        <v>53404000000</v>
      </c>
      <c r="K101" s="3">
        <v>26702000000</v>
      </c>
      <c r="L101" s="3">
        <v>257000000000</v>
      </c>
      <c r="M101" s="3">
        <f t="shared" si="18"/>
        <v>0</v>
      </c>
      <c r="N101" s="3">
        <f t="shared" si="19"/>
        <v>0</v>
      </c>
      <c r="O101" s="3">
        <f t="shared" si="20"/>
        <v>0</v>
      </c>
      <c r="P101" s="3">
        <f t="shared" si="21"/>
        <v>480166690.67300415</v>
      </c>
      <c r="Q101" s="5">
        <f t="shared" si="22"/>
        <v>0</v>
      </c>
      <c r="R101" s="5">
        <f t="shared" si="23"/>
        <v>0</v>
      </c>
      <c r="S101" s="5">
        <f t="shared" si="24"/>
        <v>0</v>
      </c>
      <c r="T101" s="5">
        <f t="shared" si="25"/>
        <v>1.868352881996125E-3</v>
      </c>
    </row>
    <row r="102" spans="2:20" x14ac:dyDescent="0.3">
      <c r="B102" s="3" t="s">
        <v>258</v>
      </c>
      <c r="C102" s="3" t="s">
        <v>261</v>
      </c>
      <c r="D102" s="3" t="s">
        <v>262</v>
      </c>
      <c r="E102" s="3">
        <v>292</v>
      </c>
      <c r="F102" s="3">
        <v>10572000</v>
      </c>
      <c r="G102" s="3">
        <v>5286000</v>
      </c>
      <c r="H102" s="3">
        <v>17335951.174185701</v>
      </c>
      <c r="I102" s="3">
        <v>292</v>
      </c>
      <c r="J102" s="3">
        <v>10572000</v>
      </c>
      <c r="K102" s="3">
        <v>5286000</v>
      </c>
      <c r="L102" s="3">
        <v>17335954.469999999</v>
      </c>
      <c r="M102" s="3">
        <f t="shared" si="18"/>
        <v>0</v>
      </c>
      <c r="N102" s="3">
        <f t="shared" si="19"/>
        <v>0</v>
      </c>
      <c r="O102" s="3">
        <f t="shared" si="20"/>
        <v>0</v>
      </c>
      <c r="P102" s="3">
        <f t="shared" si="21"/>
        <v>-3.2958142980933189</v>
      </c>
      <c r="Q102" s="5">
        <f t="shared" si="22"/>
        <v>0</v>
      </c>
      <c r="R102" s="5">
        <f t="shared" si="23"/>
        <v>0</v>
      </c>
      <c r="S102" s="5">
        <f t="shared" si="24"/>
        <v>0</v>
      </c>
      <c r="T102" s="5">
        <f t="shared" si="25"/>
        <v>-1.9011438359490103E-7</v>
      </c>
    </row>
    <row r="103" spans="2:20" x14ac:dyDescent="0.3">
      <c r="B103" s="3" t="s">
        <v>263</v>
      </c>
      <c r="C103" s="3" t="s">
        <v>264</v>
      </c>
      <c r="D103" s="3" t="s">
        <v>265</v>
      </c>
      <c r="E103" s="3">
        <v>1038</v>
      </c>
      <c r="F103" s="3">
        <v>26036775000</v>
      </c>
      <c r="G103" s="3">
        <v>17357850000</v>
      </c>
      <c r="H103" s="3">
        <v>230539301424.91061</v>
      </c>
      <c r="I103" s="3">
        <v>1038</v>
      </c>
      <c r="J103" s="3">
        <v>26036775000</v>
      </c>
      <c r="K103" s="3">
        <v>17357850000</v>
      </c>
      <c r="L103" s="3">
        <v>231000000000</v>
      </c>
      <c r="M103" s="3">
        <f t="shared" si="18"/>
        <v>0</v>
      </c>
      <c r="N103" s="3">
        <f t="shared" si="19"/>
        <v>0</v>
      </c>
      <c r="O103" s="3">
        <f t="shared" si="20"/>
        <v>0</v>
      </c>
      <c r="P103" s="3">
        <f t="shared" si="21"/>
        <v>-460698575.08938599</v>
      </c>
      <c r="Q103" s="5">
        <f t="shared" si="22"/>
        <v>0</v>
      </c>
      <c r="R103" s="5">
        <f t="shared" si="23"/>
        <v>0</v>
      </c>
      <c r="S103" s="5">
        <f t="shared" si="24"/>
        <v>0</v>
      </c>
      <c r="T103" s="5">
        <f t="shared" si="25"/>
        <v>-1.9943661259280779E-3</v>
      </c>
    </row>
    <row r="104" spans="2:20" x14ac:dyDescent="0.3">
      <c r="B104" s="3" t="s">
        <v>263</v>
      </c>
      <c r="C104" s="3" t="s">
        <v>266</v>
      </c>
      <c r="D104" s="3" t="s">
        <v>267</v>
      </c>
      <c r="E104" s="3">
        <v>609</v>
      </c>
      <c r="F104" s="3">
        <v>1383750</v>
      </c>
      <c r="G104" s="3">
        <v>922500</v>
      </c>
      <c r="H104" s="3">
        <v>10410180.530411961</v>
      </c>
      <c r="I104" s="3">
        <v>609</v>
      </c>
      <c r="J104" s="3">
        <v>1383750</v>
      </c>
      <c r="K104" s="3">
        <v>922500</v>
      </c>
      <c r="L104" s="3">
        <v>10410186.83</v>
      </c>
      <c r="M104" s="3">
        <f t="shared" si="18"/>
        <v>0</v>
      </c>
      <c r="N104" s="3">
        <f t="shared" si="19"/>
        <v>0</v>
      </c>
      <c r="O104" s="3">
        <f t="shared" si="20"/>
        <v>0</v>
      </c>
      <c r="P104" s="3">
        <f t="shared" si="21"/>
        <v>-6.2995880395174026</v>
      </c>
      <c r="Q104" s="5">
        <f t="shared" si="22"/>
        <v>0</v>
      </c>
      <c r="R104" s="5">
        <f t="shared" si="23"/>
        <v>0</v>
      </c>
      <c r="S104" s="5">
        <f t="shared" si="24"/>
        <v>0</v>
      </c>
      <c r="T104" s="5">
        <f t="shared" si="25"/>
        <v>-6.0513688585907946E-7</v>
      </c>
    </row>
    <row r="105" spans="2:20" x14ac:dyDescent="0.3">
      <c r="B105" s="3" t="s">
        <v>268</v>
      </c>
      <c r="C105" s="3" t="s">
        <v>269</v>
      </c>
      <c r="D105" s="3" t="s">
        <v>270</v>
      </c>
      <c r="E105" s="3">
        <v>47</v>
      </c>
      <c r="F105" s="3">
        <v>107127500000</v>
      </c>
      <c r="G105" s="3">
        <v>3425115000</v>
      </c>
      <c r="H105" s="3">
        <v>4289439006.7146201</v>
      </c>
      <c r="I105" s="3">
        <v>47</v>
      </c>
      <c r="J105" s="3">
        <v>107000000000</v>
      </c>
      <c r="K105" s="3">
        <v>3425115000</v>
      </c>
      <c r="L105" s="3">
        <v>4289439005</v>
      </c>
      <c r="M105" s="3">
        <f t="shared" si="18"/>
        <v>0</v>
      </c>
      <c r="N105" s="3">
        <f t="shared" si="19"/>
        <v>127500000</v>
      </c>
      <c r="O105" s="3">
        <f t="shared" si="20"/>
        <v>0</v>
      </c>
      <c r="P105" s="3">
        <f t="shared" si="21"/>
        <v>1.7146201133728027</v>
      </c>
      <c r="Q105" s="5">
        <f t="shared" si="22"/>
        <v>0</v>
      </c>
      <c r="R105" s="5">
        <f t="shared" si="23"/>
        <v>1.1915887850467289E-3</v>
      </c>
      <c r="S105" s="5">
        <f t="shared" si="24"/>
        <v>0</v>
      </c>
      <c r="T105" s="5">
        <f t="shared" si="25"/>
        <v>3.9973062010536802E-10</v>
      </c>
    </row>
    <row r="106" spans="2:20" x14ac:dyDescent="0.3">
      <c r="B106" s="3" t="s">
        <v>268</v>
      </c>
      <c r="C106" s="3" t="s">
        <v>271</v>
      </c>
      <c r="D106" s="3" t="s">
        <v>272</v>
      </c>
      <c r="E106" s="3">
        <v>17</v>
      </c>
      <c r="F106" s="3">
        <v>3327525</v>
      </c>
      <c r="G106" s="3">
        <v>123497</v>
      </c>
      <c r="H106" s="3">
        <v>159782.96886386999</v>
      </c>
      <c r="I106" s="3">
        <v>17</v>
      </c>
      <c r="J106" s="3">
        <v>3327525</v>
      </c>
      <c r="K106" s="3">
        <v>123497</v>
      </c>
      <c r="L106" s="3">
        <v>159782.36610000001</v>
      </c>
      <c r="M106" s="3">
        <f t="shared" si="18"/>
        <v>0</v>
      </c>
      <c r="N106" s="3">
        <f t="shared" si="19"/>
        <v>0</v>
      </c>
      <c r="O106" s="3">
        <f t="shared" si="20"/>
        <v>0</v>
      </c>
      <c r="P106" s="3">
        <f t="shared" si="21"/>
        <v>0.60276386997429654</v>
      </c>
      <c r="Q106" s="5">
        <f t="shared" si="22"/>
        <v>0</v>
      </c>
      <c r="R106" s="5">
        <f t="shared" si="23"/>
        <v>0</v>
      </c>
      <c r="S106" s="5">
        <f t="shared" si="24"/>
        <v>0</v>
      </c>
      <c r="T106" s="5">
        <f t="shared" si="25"/>
        <v>3.7724054580406946E-6</v>
      </c>
    </row>
    <row r="107" spans="2:20" x14ac:dyDescent="0.3">
      <c r="B107" s="3" t="s">
        <v>273</v>
      </c>
      <c r="C107" s="3" t="s">
        <v>274</v>
      </c>
      <c r="D107" s="3" t="s">
        <v>275</v>
      </c>
      <c r="E107" s="3">
        <v>202</v>
      </c>
      <c r="F107" s="3">
        <v>475200000000</v>
      </c>
      <c r="G107" s="3">
        <v>14987400000</v>
      </c>
      <c r="H107" s="3">
        <v>39590969650.676712</v>
      </c>
      <c r="I107" s="3">
        <v>202</v>
      </c>
      <c r="J107" s="3">
        <v>475000000000</v>
      </c>
      <c r="K107" s="3">
        <v>14987400000</v>
      </c>
      <c r="L107" s="3">
        <v>39590969645</v>
      </c>
      <c r="M107" s="3">
        <f t="shared" ref="M107:M138" si="26">E107-I107</f>
        <v>0</v>
      </c>
      <c r="N107" s="3">
        <f t="shared" ref="N107:N138" si="27">F107-J107</f>
        <v>200000000</v>
      </c>
      <c r="O107" s="3">
        <f t="shared" ref="O107:O138" si="28">G107-K107</f>
        <v>0</v>
      </c>
      <c r="P107" s="3">
        <f t="shared" ref="P107:P138" si="29">H107-L107</f>
        <v>5.6767120361328125</v>
      </c>
      <c r="Q107" s="5">
        <f t="shared" ref="Q107:Q138" si="30">IFERROR(M107/I107,0)</f>
        <v>0</v>
      </c>
      <c r="R107" s="5">
        <f t="shared" ref="R107:R138" si="31">IFERROR(N107/J107,0)</f>
        <v>4.2105263157894739E-4</v>
      </c>
      <c r="S107" s="5">
        <f t="shared" ref="S107:S138" si="32">IFERROR(O107/K107,0)</f>
        <v>0</v>
      </c>
      <c r="T107" s="5">
        <f t="shared" ref="T107:T138" si="33">IFERROR(P107/L107,0)</f>
        <v>1.4338401122867503E-10</v>
      </c>
    </row>
    <row r="108" spans="2:20" x14ac:dyDescent="0.3">
      <c r="B108" s="3" t="s">
        <v>273</v>
      </c>
      <c r="C108" s="3" t="s">
        <v>276</v>
      </c>
      <c r="D108" s="3" t="s">
        <v>277</v>
      </c>
      <c r="E108" s="3">
        <v>40</v>
      </c>
      <c r="F108" s="3">
        <v>7852999.8200000003</v>
      </c>
      <c r="G108" s="3">
        <v>304900</v>
      </c>
      <c r="H108" s="3">
        <v>1242377.18122621</v>
      </c>
      <c r="I108" s="3">
        <v>40</v>
      </c>
      <c r="J108" s="3">
        <v>7852999.8200000003</v>
      </c>
      <c r="K108" s="3">
        <v>304900</v>
      </c>
      <c r="L108" s="3">
        <v>1242375.4739999999</v>
      </c>
      <c r="M108" s="3">
        <f t="shared" si="26"/>
        <v>0</v>
      </c>
      <c r="N108" s="3">
        <f t="shared" si="27"/>
        <v>0</v>
      </c>
      <c r="O108" s="3">
        <f t="shared" si="28"/>
        <v>0</v>
      </c>
      <c r="P108" s="3">
        <f t="shared" si="29"/>
        <v>1.7072262100409716</v>
      </c>
      <c r="Q108" s="5">
        <f t="shared" si="30"/>
        <v>0</v>
      </c>
      <c r="R108" s="5">
        <f t="shared" si="31"/>
        <v>0</v>
      </c>
      <c r="S108" s="5">
        <f t="shared" si="32"/>
        <v>0</v>
      </c>
      <c r="T108" s="5">
        <f t="shared" si="33"/>
        <v>1.3741628402759114E-6</v>
      </c>
    </row>
    <row r="109" spans="2:20" x14ac:dyDescent="0.3">
      <c r="B109" s="3" t="s">
        <v>278</v>
      </c>
      <c r="C109" s="3" t="s">
        <v>279</v>
      </c>
      <c r="D109" s="3" t="s">
        <v>280</v>
      </c>
      <c r="E109" s="3">
        <v>303</v>
      </c>
      <c r="F109" s="3">
        <v>4545000000</v>
      </c>
      <c r="G109" s="3">
        <v>3030000000</v>
      </c>
      <c r="H109" s="3">
        <v>10401027770.299561</v>
      </c>
      <c r="I109" s="3">
        <v>303</v>
      </c>
      <c r="J109" s="3">
        <v>4545000000</v>
      </c>
      <c r="K109" s="3">
        <v>3030000000</v>
      </c>
      <c r="L109" s="3">
        <v>10401027771</v>
      </c>
      <c r="M109" s="3">
        <f t="shared" si="26"/>
        <v>0</v>
      </c>
      <c r="N109" s="3">
        <f t="shared" si="27"/>
        <v>0</v>
      </c>
      <c r="O109" s="3">
        <f t="shared" si="28"/>
        <v>0</v>
      </c>
      <c r="P109" s="3">
        <f t="shared" si="29"/>
        <v>-0.700439453125</v>
      </c>
      <c r="Q109" s="5">
        <f t="shared" si="30"/>
        <v>0</v>
      </c>
      <c r="R109" s="5">
        <f t="shared" si="31"/>
        <v>0</v>
      </c>
      <c r="S109" s="5">
        <f t="shared" si="32"/>
        <v>0</v>
      </c>
      <c r="T109" s="5">
        <f t="shared" si="33"/>
        <v>-6.7343292273284329E-11</v>
      </c>
    </row>
    <row r="110" spans="2:20" x14ac:dyDescent="0.3">
      <c r="B110" s="3" t="s">
        <v>281</v>
      </c>
      <c r="C110" s="3" t="s">
        <v>282</v>
      </c>
      <c r="D110" s="3" t="s">
        <v>283</v>
      </c>
      <c r="E110" s="3">
        <v>104</v>
      </c>
      <c r="F110" s="3">
        <v>1560000000</v>
      </c>
      <c r="G110" s="3">
        <v>1040000000</v>
      </c>
      <c r="H110" s="3">
        <v>12075517337.630581</v>
      </c>
      <c r="I110" s="3">
        <v>104</v>
      </c>
      <c r="J110" s="3">
        <v>1560000000</v>
      </c>
      <c r="K110" s="3">
        <v>1040000000</v>
      </c>
      <c r="L110" s="3">
        <v>12075517333</v>
      </c>
      <c r="M110" s="3">
        <f t="shared" si="26"/>
        <v>0</v>
      </c>
      <c r="N110" s="3">
        <f t="shared" si="27"/>
        <v>0</v>
      </c>
      <c r="O110" s="3">
        <f t="shared" si="28"/>
        <v>0</v>
      </c>
      <c r="P110" s="3">
        <f t="shared" si="29"/>
        <v>4.6305809020996094</v>
      </c>
      <c r="Q110" s="5">
        <f t="shared" si="30"/>
        <v>0</v>
      </c>
      <c r="R110" s="5">
        <f t="shared" si="31"/>
        <v>0</v>
      </c>
      <c r="S110" s="5">
        <f t="shared" si="32"/>
        <v>0</v>
      </c>
      <c r="T110" s="5">
        <f t="shared" si="33"/>
        <v>3.8346853177421622E-10</v>
      </c>
    </row>
    <row r="111" spans="2:20" x14ac:dyDescent="0.3">
      <c r="B111" s="3" t="s">
        <v>284</v>
      </c>
      <c r="C111" s="3" t="s">
        <v>285</v>
      </c>
      <c r="D111" s="3" t="s">
        <v>286</v>
      </c>
      <c r="E111" s="3">
        <v>61</v>
      </c>
      <c r="F111" s="3">
        <v>915000000</v>
      </c>
      <c r="G111" s="3">
        <v>610000000</v>
      </c>
      <c r="H111" s="3">
        <v>21104278485.54998</v>
      </c>
      <c r="I111" s="3">
        <v>61</v>
      </c>
      <c r="J111" s="3">
        <v>915000000</v>
      </c>
      <c r="K111" s="3">
        <v>610000000</v>
      </c>
      <c r="L111" s="3">
        <v>21104278486</v>
      </c>
      <c r="M111" s="3">
        <f t="shared" si="26"/>
        <v>0</v>
      </c>
      <c r="N111" s="3">
        <f t="shared" si="27"/>
        <v>0</v>
      </c>
      <c r="O111" s="3">
        <f t="shared" si="28"/>
        <v>0</v>
      </c>
      <c r="P111" s="3">
        <f t="shared" si="29"/>
        <v>-0.45001983642578125</v>
      </c>
      <c r="Q111" s="5">
        <f t="shared" si="30"/>
        <v>0</v>
      </c>
      <c r="R111" s="5">
        <f t="shared" si="31"/>
        <v>0</v>
      </c>
      <c r="S111" s="5">
        <f t="shared" si="32"/>
        <v>0</v>
      </c>
      <c r="T111" s="5">
        <f t="shared" si="33"/>
        <v>-2.1323630501005379E-11</v>
      </c>
    </row>
    <row r="112" spans="2:20" x14ac:dyDescent="0.3">
      <c r="B112" s="3" t="s">
        <v>287</v>
      </c>
      <c r="C112" s="3" t="s">
        <v>288</v>
      </c>
      <c r="D112" s="3" t="s">
        <v>289</v>
      </c>
      <c r="E112" s="3">
        <v>381</v>
      </c>
      <c r="F112" s="3">
        <v>7353000000</v>
      </c>
      <c r="G112" s="3">
        <v>4902000000</v>
      </c>
      <c r="H112" s="3">
        <v>99115528633.858047</v>
      </c>
      <c r="I112" s="3">
        <v>381</v>
      </c>
      <c r="J112" s="3">
        <v>7353000000</v>
      </c>
      <c r="K112" s="3">
        <v>4902000000</v>
      </c>
      <c r="L112" s="3">
        <v>99115528643</v>
      </c>
      <c r="M112" s="3">
        <f t="shared" si="26"/>
        <v>0</v>
      </c>
      <c r="N112" s="3">
        <f t="shared" si="27"/>
        <v>0</v>
      </c>
      <c r="O112" s="3">
        <f t="shared" si="28"/>
        <v>0</v>
      </c>
      <c r="P112" s="3">
        <f t="shared" si="29"/>
        <v>-9.1419525146484375</v>
      </c>
      <c r="Q112" s="5">
        <f t="shared" si="30"/>
        <v>0</v>
      </c>
      <c r="R112" s="5">
        <f t="shared" si="31"/>
        <v>0</v>
      </c>
      <c r="S112" s="5">
        <f t="shared" si="32"/>
        <v>0</v>
      </c>
      <c r="T112" s="5">
        <f t="shared" si="33"/>
        <v>-9.2235320134107816E-11</v>
      </c>
    </row>
    <row r="113" spans="2:20" x14ac:dyDescent="0.3">
      <c r="B113" s="3" t="s">
        <v>287</v>
      </c>
      <c r="C113" s="3" t="s">
        <v>290</v>
      </c>
      <c r="D113" s="3" t="s">
        <v>291</v>
      </c>
      <c r="E113" s="3">
        <v>888</v>
      </c>
      <c r="F113" s="3">
        <v>1710145.5</v>
      </c>
      <c r="G113" s="3">
        <v>1140097</v>
      </c>
      <c r="H113" s="3">
        <v>26334697.239528831</v>
      </c>
      <c r="I113" s="3">
        <v>888</v>
      </c>
      <c r="J113" s="3">
        <v>1710145.5</v>
      </c>
      <c r="K113" s="3">
        <v>1140097</v>
      </c>
      <c r="L113" s="3">
        <v>26334698.559999999</v>
      </c>
      <c r="M113" s="3">
        <f t="shared" si="26"/>
        <v>0</v>
      </c>
      <c r="N113" s="3">
        <f t="shared" si="27"/>
        <v>0</v>
      </c>
      <c r="O113" s="3">
        <f t="shared" si="28"/>
        <v>0</v>
      </c>
      <c r="P113" s="3">
        <f t="shared" si="29"/>
        <v>-1.3204711675643921</v>
      </c>
      <c r="Q113" s="5">
        <f t="shared" si="30"/>
        <v>0</v>
      </c>
      <c r="R113" s="5">
        <f t="shared" si="31"/>
        <v>0</v>
      </c>
      <c r="S113" s="5">
        <f t="shared" si="32"/>
        <v>0</v>
      </c>
      <c r="T113" s="5">
        <f t="shared" si="33"/>
        <v>-5.0141875159720533E-8</v>
      </c>
    </row>
    <row r="114" spans="2:20" x14ac:dyDescent="0.3">
      <c r="B114" s="3" t="s">
        <v>292</v>
      </c>
      <c r="C114" s="3" t="s">
        <v>293</v>
      </c>
      <c r="D114" s="3" t="s">
        <v>294</v>
      </c>
      <c r="E114" s="3">
        <v>1166</v>
      </c>
      <c r="F114" s="3">
        <v>465220900000</v>
      </c>
      <c r="G114" s="3">
        <v>16083342400</v>
      </c>
      <c r="H114" s="3">
        <v>17156555404.4443</v>
      </c>
      <c r="I114" s="3">
        <v>1166</v>
      </c>
      <c r="J114" s="3">
        <v>465000000000</v>
      </c>
      <c r="K114" s="3">
        <v>16083342400</v>
      </c>
      <c r="L114" s="3">
        <v>17156555399</v>
      </c>
      <c r="M114" s="3">
        <f t="shared" si="26"/>
        <v>0</v>
      </c>
      <c r="N114" s="3">
        <f t="shared" si="27"/>
        <v>220900000</v>
      </c>
      <c r="O114" s="3">
        <f t="shared" si="28"/>
        <v>0</v>
      </c>
      <c r="P114" s="3">
        <f t="shared" si="29"/>
        <v>5.4442996978759766</v>
      </c>
      <c r="Q114" s="5">
        <f t="shared" si="30"/>
        <v>0</v>
      </c>
      <c r="R114" s="5">
        <f t="shared" si="31"/>
        <v>4.7505376344086019E-4</v>
      </c>
      <c r="S114" s="5">
        <f t="shared" si="32"/>
        <v>0</v>
      </c>
      <c r="T114" s="5">
        <f t="shared" si="33"/>
        <v>3.173305813003295E-10</v>
      </c>
    </row>
    <row r="115" spans="2:20" x14ac:dyDescent="0.3">
      <c r="B115" s="3" t="s">
        <v>295</v>
      </c>
      <c r="C115" s="3" t="s">
        <v>296</v>
      </c>
      <c r="D115" s="3" t="s">
        <v>297</v>
      </c>
      <c r="E115" s="3">
        <v>2412</v>
      </c>
      <c r="F115" s="3">
        <v>455556100000</v>
      </c>
      <c r="G115" s="3">
        <v>11792067792</v>
      </c>
      <c r="H115" s="3">
        <v>50038060429.841721</v>
      </c>
      <c r="I115" s="3">
        <v>2412</v>
      </c>
      <c r="J115" s="3">
        <v>456000000000</v>
      </c>
      <c r="K115" s="3">
        <v>11792067792</v>
      </c>
      <c r="L115" s="3">
        <v>50038060422</v>
      </c>
      <c r="M115" s="3">
        <f t="shared" si="26"/>
        <v>0</v>
      </c>
      <c r="N115" s="3">
        <f t="shared" si="27"/>
        <v>-443900000</v>
      </c>
      <c r="O115" s="3">
        <f t="shared" si="28"/>
        <v>0</v>
      </c>
      <c r="P115" s="3">
        <f t="shared" si="29"/>
        <v>7.8417205810546875</v>
      </c>
      <c r="Q115" s="5">
        <f t="shared" si="30"/>
        <v>0</v>
      </c>
      <c r="R115" s="5">
        <f t="shared" si="31"/>
        <v>-9.7346491228070178E-4</v>
      </c>
      <c r="S115" s="5">
        <f t="shared" si="32"/>
        <v>0</v>
      </c>
      <c r="T115" s="5">
        <f t="shared" si="33"/>
        <v>1.5671511875002564E-10</v>
      </c>
    </row>
    <row r="116" spans="2:20" x14ac:dyDescent="0.3">
      <c r="B116" s="3" t="s">
        <v>298</v>
      </c>
      <c r="C116" s="3" t="s">
        <v>299</v>
      </c>
      <c r="D116" s="3" t="s">
        <v>300</v>
      </c>
      <c r="E116" s="3">
        <v>12492</v>
      </c>
      <c r="F116" s="3">
        <v>2695444976000</v>
      </c>
      <c r="G116" s="3">
        <v>69232172925.839996</v>
      </c>
      <c r="H116" s="3">
        <v>421046506505.08978</v>
      </c>
      <c r="I116" s="3">
        <v>12492</v>
      </c>
      <c r="J116" s="3">
        <v>2700000000000</v>
      </c>
      <c r="K116" s="3">
        <v>69232172926</v>
      </c>
      <c r="L116" s="3">
        <v>421000000000</v>
      </c>
      <c r="M116" s="3">
        <f t="shared" si="26"/>
        <v>0</v>
      </c>
      <c r="N116" s="3">
        <f t="shared" si="27"/>
        <v>-4555024000</v>
      </c>
      <c r="O116" s="3">
        <f t="shared" si="28"/>
        <v>-0.160003662109375</v>
      </c>
      <c r="P116" s="3">
        <f t="shared" si="29"/>
        <v>46506505.089782715</v>
      </c>
      <c r="Q116" s="5">
        <f t="shared" si="30"/>
        <v>0</v>
      </c>
      <c r="R116" s="5">
        <f t="shared" si="31"/>
        <v>-1.6870459259259259E-3</v>
      </c>
      <c r="S116" s="5">
        <f t="shared" si="32"/>
        <v>-2.3111171489647979E-12</v>
      </c>
      <c r="T116" s="5">
        <f t="shared" si="33"/>
        <v>1.1046675793297557E-4</v>
      </c>
    </row>
    <row r="117" spans="2:20" x14ac:dyDescent="0.3">
      <c r="B117" s="3" t="s">
        <v>298</v>
      </c>
      <c r="C117" s="3" t="s">
        <v>301</v>
      </c>
      <c r="D117" s="3" t="s">
        <v>302</v>
      </c>
      <c r="E117" s="3">
        <v>229</v>
      </c>
      <c r="F117" s="3">
        <v>20157520</v>
      </c>
      <c r="G117" s="3">
        <v>709733</v>
      </c>
      <c r="H117" s="3">
        <v>4036405.5117763998</v>
      </c>
      <c r="I117" s="3">
        <v>229</v>
      </c>
      <c r="J117" s="3">
        <v>20157520</v>
      </c>
      <c r="K117" s="3">
        <v>709733</v>
      </c>
      <c r="L117" s="3">
        <v>4036401.14</v>
      </c>
      <c r="M117" s="3">
        <f t="shared" si="26"/>
        <v>0</v>
      </c>
      <c r="N117" s="3">
        <f t="shared" si="27"/>
        <v>0</v>
      </c>
      <c r="O117" s="3">
        <f t="shared" si="28"/>
        <v>0</v>
      </c>
      <c r="P117" s="3">
        <f t="shared" si="29"/>
        <v>4.3717763996683061</v>
      </c>
      <c r="Q117" s="5">
        <f t="shared" si="30"/>
        <v>0</v>
      </c>
      <c r="R117" s="5">
        <f t="shared" si="31"/>
        <v>0</v>
      </c>
      <c r="S117" s="5">
        <f t="shared" si="32"/>
        <v>0</v>
      </c>
      <c r="T117" s="5">
        <f t="shared" si="33"/>
        <v>1.0830876932287027E-6</v>
      </c>
    </row>
    <row r="118" spans="2:20" x14ac:dyDescent="0.3">
      <c r="B118" s="3" t="s">
        <v>303</v>
      </c>
      <c r="C118" s="3" t="s">
        <v>304</v>
      </c>
      <c r="D118" s="3" t="s">
        <v>305</v>
      </c>
      <c r="E118" s="3">
        <v>121</v>
      </c>
      <c r="F118" s="3">
        <v>18504000000</v>
      </c>
      <c r="G118" s="3">
        <v>614000004</v>
      </c>
      <c r="H118" s="3">
        <v>5075761191.0419483</v>
      </c>
      <c r="I118" s="3">
        <v>121</v>
      </c>
      <c r="J118" s="3">
        <v>18504000000</v>
      </c>
      <c r="K118" s="3">
        <v>614000004</v>
      </c>
      <c r="L118" s="3">
        <v>5075761187</v>
      </c>
      <c r="M118" s="3">
        <f t="shared" si="26"/>
        <v>0</v>
      </c>
      <c r="N118" s="3">
        <f t="shared" si="27"/>
        <v>0</v>
      </c>
      <c r="O118" s="3">
        <f t="shared" si="28"/>
        <v>0</v>
      </c>
      <c r="P118" s="3">
        <f t="shared" si="29"/>
        <v>4.0419483184814453</v>
      </c>
      <c r="Q118" s="5">
        <f t="shared" si="30"/>
        <v>0</v>
      </c>
      <c r="R118" s="5">
        <f t="shared" si="31"/>
        <v>0</v>
      </c>
      <c r="S118" s="5">
        <f t="shared" si="32"/>
        <v>0</v>
      </c>
      <c r="T118" s="5">
        <f t="shared" si="33"/>
        <v>7.9632357976842016E-10</v>
      </c>
    </row>
    <row r="119" spans="2:20" x14ac:dyDescent="0.3">
      <c r="B119" s="3" t="s">
        <v>306</v>
      </c>
      <c r="C119" s="3" t="s">
        <v>307</v>
      </c>
      <c r="D119" s="3" t="s">
        <v>308</v>
      </c>
      <c r="E119" s="3">
        <v>47</v>
      </c>
      <c r="F119" s="3">
        <v>17900000000</v>
      </c>
      <c r="G119" s="3">
        <v>1900000000</v>
      </c>
      <c r="H119" s="3">
        <v>6851493656</v>
      </c>
      <c r="I119" s="3">
        <v>47</v>
      </c>
      <c r="J119" s="3">
        <v>17900000000</v>
      </c>
      <c r="K119" s="3">
        <v>1900000000</v>
      </c>
      <c r="L119" s="3">
        <v>6851493654</v>
      </c>
      <c r="M119" s="3">
        <f t="shared" si="26"/>
        <v>0</v>
      </c>
      <c r="N119" s="3">
        <f t="shared" si="27"/>
        <v>0</v>
      </c>
      <c r="O119" s="3">
        <f t="shared" si="28"/>
        <v>0</v>
      </c>
      <c r="P119" s="3">
        <f t="shared" si="29"/>
        <v>2</v>
      </c>
      <c r="Q119" s="5">
        <f t="shared" si="30"/>
        <v>0</v>
      </c>
      <c r="R119" s="5">
        <f t="shared" si="31"/>
        <v>0</v>
      </c>
      <c r="S119" s="5">
        <f t="shared" si="32"/>
        <v>0</v>
      </c>
      <c r="T119" s="5">
        <f t="shared" si="33"/>
        <v>2.9190715207513492E-10</v>
      </c>
    </row>
    <row r="120" spans="2:20" x14ac:dyDescent="0.3">
      <c r="B120" s="3" t="s">
        <v>309</v>
      </c>
      <c r="C120" s="3" t="s">
        <v>310</v>
      </c>
      <c r="D120" s="3" t="s">
        <v>311</v>
      </c>
      <c r="E120" s="3">
        <v>57295</v>
      </c>
      <c r="F120" s="3">
        <v>15076550223432</v>
      </c>
      <c r="G120" s="3">
        <v>963897618892.85132</v>
      </c>
      <c r="H120" s="3">
        <v>357411103966.74268</v>
      </c>
      <c r="I120" s="3">
        <v>57295</v>
      </c>
      <c r="J120" s="3">
        <v>15070000000000</v>
      </c>
      <c r="K120" s="3">
        <v>964012356553</v>
      </c>
      <c r="L120" s="3">
        <v>357201186956</v>
      </c>
      <c r="M120" s="3">
        <f t="shared" si="26"/>
        <v>0</v>
      </c>
      <c r="N120" s="3">
        <f t="shared" si="27"/>
        <v>6550223432</v>
      </c>
      <c r="O120" s="3">
        <f t="shared" si="28"/>
        <v>-114737660.14868164</v>
      </c>
      <c r="P120" s="3">
        <f t="shared" si="29"/>
        <v>209917010.74267578</v>
      </c>
      <c r="Q120" s="5">
        <f t="shared" si="30"/>
        <v>0</v>
      </c>
      <c r="R120" s="5">
        <f t="shared" si="31"/>
        <v>4.3465318062375582E-4</v>
      </c>
      <c r="S120" s="5">
        <f t="shared" si="32"/>
        <v>-1.1902094342332585E-4</v>
      </c>
      <c r="T120" s="5">
        <f t="shared" si="33"/>
        <v>5.8767164950247861E-4</v>
      </c>
    </row>
    <row r="121" spans="2:20" x14ac:dyDescent="0.3">
      <c r="B121" s="3" t="s">
        <v>312</v>
      </c>
      <c r="C121" s="3" t="s">
        <v>313</v>
      </c>
      <c r="D121" s="3" t="s">
        <v>314</v>
      </c>
      <c r="E121" s="3">
        <v>241510</v>
      </c>
      <c r="F121" s="3">
        <v>64213299870568</v>
      </c>
      <c r="G121" s="3">
        <v>4458950113323.9121</v>
      </c>
      <c r="H121" s="3">
        <v>1986594661695.707</v>
      </c>
      <c r="I121" s="3">
        <v>241510</v>
      </c>
      <c r="J121" s="3">
        <v>64200000000000</v>
      </c>
      <c r="K121" s="3">
        <v>4460000000000</v>
      </c>
      <c r="L121" s="3">
        <v>1986000000000</v>
      </c>
      <c r="M121" s="3">
        <f t="shared" si="26"/>
        <v>0</v>
      </c>
      <c r="N121" s="3">
        <f t="shared" si="27"/>
        <v>13299870568</v>
      </c>
      <c r="O121" s="3">
        <f t="shared" si="28"/>
        <v>-1049886676.0878906</v>
      </c>
      <c r="P121" s="3">
        <f t="shared" si="29"/>
        <v>594661695.70703125</v>
      </c>
      <c r="Q121" s="5">
        <f t="shared" si="30"/>
        <v>0</v>
      </c>
      <c r="R121" s="5">
        <f t="shared" si="31"/>
        <v>2.0716309295950157E-4</v>
      </c>
      <c r="S121" s="5">
        <f t="shared" si="32"/>
        <v>-2.3540060001970642E-4</v>
      </c>
      <c r="T121" s="5">
        <f t="shared" si="33"/>
        <v>2.9942683570343971E-4</v>
      </c>
    </row>
    <row r="122" spans="2:20" x14ac:dyDescent="0.3">
      <c r="B122" s="3" t="s">
        <v>315</v>
      </c>
      <c r="C122" s="3" t="s">
        <v>316</v>
      </c>
      <c r="D122" s="3" t="s">
        <v>317</v>
      </c>
      <c r="E122" s="3">
        <v>815</v>
      </c>
      <c r="F122" s="3">
        <v>44103500001</v>
      </c>
      <c r="G122" s="3">
        <v>1692235560</v>
      </c>
      <c r="H122" s="3">
        <v>12580796119.421021</v>
      </c>
      <c r="I122" s="3">
        <v>815</v>
      </c>
      <c r="J122" s="3">
        <v>44103500001</v>
      </c>
      <c r="K122" s="3">
        <v>1692235560</v>
      </c>
      <c r="L122" s="3">
        <v>12580796116</v>
      </c>
      <c r="M122" s="3">
        <f t="shared" si="26"/>
        <v>0</v>
      </c>
      <c r="N122" s="3">
        <f t="shared" si="27"/>
        <v>0</v>
      </c>
      <c r="O122" s="3">
        <f t="shared" si="28"/>
        <v>0</v>
      </c>
      <c r="P122" s="3">
        <f t="shared" si="29"/>
        <v>3.4210205078125</v>
      </c>
      <c r="Q122" s="5">
        <f t="shared" si="30"/>
        <v>0</v>
      </c>
      <c r="R122" s="5">
        <f t="shared" si="31"/>
        <v>0</v>
      </c>
      <c r="S122" s="5">
        <f t="shared" si="32"/>
        <v>0</v>
      </c>
      <c r="T122" s="5">
        <f t="shared" si="33"/>
        <v>2.7192400832739955E-10</v>
      </c>
    </row>
    <row r="123" spans="2:20" x14ac:dyDescent="0.3">
      <c r="B123" s="3" t="s">
        <v>318</v>
      </c>
      <c r="C123" s="3" t="s">
        <v>319</v>
      </c>
      <c r="D123" s="3" t="s">
        <v>320</v>
      </c>
      <c r="E123" s="3">
        <v>122</v>
      </c>
      <c r="F123" s="3">
        <v>69415000000</v>
      </c>
      <c r="G123" s="3">
        <v>2761308004</v>
      </c>
      <c r="H123" s="3">
        <v>10402212285.38851</v>
      </c>
      <c r="I123" s="3">
        <v>122</v>
      </c>
      <c r="J123" s="3">
        <v>69415000000</v>
      </c>
      <c r="K123" s="3">
        <v>2761308004</v>
      </c>
      <c r="L123" s="3">
        <v>10402212285</v>
      </c>
      <c r="M123" s="3">
        <f t="shared" si="26"/>
        <v>0</v>
      </c>
      <c r="N123" s="3">
        <f t="shared" si="27"/>
        <v>0</v>
      </c>
      <c r="O123" s="3">
        <f t="shared" si="28"/>
        <v>0</v>
      </c>
      <c r="P123" s="3">
        <f t="shared" si="29"/>
        <v>0.38850975036621094</v>
      </c>
      <c r="Q123" s="5">
        <f t="shared" si="30"/>
        <v>0</v>
      </c>
      <c r="R123" s="5">
        <f t="shared" si="31"/>
        <v>0</v>
      </c>
      <c r="S123" s="5">
        <f t="shared" si="32"/>
        <v>0</v>
      </c>
      <c r="T123" s="5">
        <f t="shared" si="33"/>
        <v>3.7348761948113902E-11</v>
      </c>
    </row>
    <row r="124" spans="2:20" x14ac:dyDescent="0.3">
      <c r="B124" s="3" t="s">
        <v>318</v>
      </c>
      <c r="C124" s="3" t="s">
        <v>321</v>
      </c>
      <c r="D124" s="3" t="s">
        <v>322</v>
      </c>
      <c r="E124" s="3">
        <v>13</v>
      </c>
      <c r="F124" s="3">
        <v>665000</v>
      </c>
      <c r="G124" s="3">
        <v>32750</v>
      </c>
      <c r="H124" s="3">
        <v>156142.741174</v>
      </c>
      <c r="I124" s="3">
        <v>13</v>
      </c>
      <c r="J124" s="3">
        <v>665000</v>
      </c>
      <c r="K124" s="3">
        <v>32750</v>
      </c>
      <c r="L124" s="3">
        <v>156143.18049999999</v>
      </c>
      <c r="M124" s="3">
        <f t="shared" si="26"/>
        <v>0</v>
      </c>
      <c r="N124" s="3">
        <f t="shared" si="27"/>
        <v>0</v>
      </c>
      <c r="O124" s="3">
        <f t="shared" si="28"/>
        <v>0</v>
      </c>
      <c r="P124" s="3">
        <f t="shared" si="29"/>
        <v>-0.43932599999243394</v>
      </c>
      <c r="Q124" s="5">
        <f t="shared" si="30"/>
        <v>0</v>
      </c>
      <c r="R124" s="5">
        <f t="shared" si="31"/>
        <v>0</v>
      </c>
      <c r="S124" s="5">
        <f t="shared" si="32"/>
        <v>0</v>
      </c>
      <c r="T124" s="5">
        <f t="shared" si="33"/>
        <v>-2.8136099097355968E-6</v>
      </c>
    </row>
    <row r="125" spans="2:20" x14ac:dyDescent="0.3">
      <c r="B125" s="3" t="s">
        <v>323</v>
      </c>
      <c r="C125" s="3" t="s">
        <v>324</v>
      </c>
      <c r="D125" s="3" t="s">
        <v>325</v>
      </c>
      <c r="E125" s="3">
        <v>176</v>
      </c>
      <c r="F125" s="3">
        <v>85565000000</v>
      </c>
      <c r="G125" s="3">
        <v>11879200012</v>
      </c>
      <c r="H125" s="3">
        <v>23542689928.300331</v>
      </c>
      <c r="I125" s="3">
        <v>176</v>
      </c>
      <c r="J125" s="3">
        <v>85565000000</v>
      </c>
      <c r="K125" s="3">
        <v>11879200012</v>
      </c>
      <c r="L125" s="3">
        <v>23542689923</v>
      </c>
      <c r="M125" s="3">
        <f t="shared" si="26"/>
        <v>0</v>
      </c>
      <c r="N125" s="3">
        <f t="shared" si="27"/>
        <v>0</v>
      </c>
      <c r="O125" s="3">
        <f t="shared" si="28"/>
        <v>0</v>
      </c>
      <c r="P125" s="3">
        <f t="shared" si="29"/>
        <v>5.3003311157226563</v>
      </c>
      <c r="Q125" s="5">
        <f t="shared" si="30"/>
        <v>0</v>
      </c>
      <c r="R125" s="5">
        <f t="shared" si="31"/>
        <v>0</v>
      </c>
      <c r="S125" s="5">
        <f t="shared" si="32"/>
        <v>0</v>
      </c>
      <c r="T125" s="5">
        <f t="shared" si="33"/>
        <v>2.2513702270463601E-10</v>
      </c>
    </row>
    <row r="126" spans="2:20" x14ac:dyDescent="0.3">
      <c r="B126" s="3" t="s">
        <v>326</v>
      </c>
      <c r="C126" s="3" t="s">
        <v>327</v>
      </c>
      <c r="D126" s="3" t="s">
        <v>328</v>
      </c>
      <c r="E126" s="3">
        <v>2100</v>
      </c>
      <c r="F126" s="3">
        <v>314414200040</v>
      </c>
      <c r="G126" s="3">
        <v>10942799984</v>
      </c>
      <c r="H126" s="3">
        <v>95950486652.801117</v>
      </c>
      <c r="I126" s="3">
        <v>2100</v>
      </c>
      <c r="J126" s="3">
        <v>314000000000</v>
      </c>
      <c r="K126" s="3">
        <v>10942799984</v>
      </c>
      <c r="L126" s="3">
        <v>95950486639</v>
      </c>
      <c r="M126" s="3">
        <f t="shared" si="26"/>
        <v>0</v>
      </c>
      <c r="N126" s="3">
        <f t="shared" si="27"/>
        <v>414200040</v>
      </c>
      <c r="O126" s="3">
        <f t="shared" si="28"/>
        <v>0</v>
      </c>
      <c r="P126" s="3">
        <f t="shared" si="29"/>
        <v>13.801116943359375</v>
      </c>
      <c r="Q126" s="5">
        <f t="shared" si="30"/>
        <v>0</v>
      </c>
      <c r="R126" s="5">
        <f t="shared" si="31"/>
        <v>1.3191084076433122E-3</v>
      </c>
      <c r="S126" s="5">
        <f t="shared" si="32"/>
        <v>0</v>
      </c>
      <c r="T126" s="5">
        <f t="shared" si="33"/>
        <v>1.438358201900956E-10</v>
      </c>
    </row>
    <row r="127" spans="2:20" x14ac:dyDescent="0.3">
      <c r="B127" s="3" t="s">
        <v>326</v>
      </c>
      <c r="C127" s="3" t="s">
        <v>329</v>
      </c>
      <c r="D127" s="3" t="s">
        <v>330</v>
      </c>
      <c r="E127" s="3">
        <v>14</v>
      </c>
      <c r="F127" s="3">
        <v>462000</v>
      </c>
      <c r="G127" s="3">
        <v>13650</v>
      </c>
      <c r="H127" s="3">
        <v>210324.6436604</v>
      </c>
      <c r="I127" s="3">
        <v>14</v>
      </c>
      <c r="J127" s="3">
        <v>462000</v>
      </c>
      <c r="K127" s="3">
        <v>13650</v>
      </c>
      <c r="L127" s="3">
        <v>210324.1335</v>
      </c>
      <c r="M127" s="3">
        <f t="shared" si="26"/>
        <v>0</v>
      </c>
      <c r="N127" s="3">
        <f t="shared" si="27"/>
        <v>0</v>
      </c>
      <c r="O127" s="3">
        <f t="shared" si="28"/>
        <v>0</v>
      </c>
      <c r="P127" s="3">
        <f t="shared" si="29"/>
        <v>0.51016040000831708</v>
      </c>
      <c r="Q127" s="5">
        <f t="shared" si="30"/>
        <v>0</v>
      </c>
      <c r="R127" s="5">
        <f t="shared" si="31"/>
        <v>0</v>
      </c>
      <c r="S127" s="5">
        <f t="shared" si="32"/>
        <v>0</v>
      </c>
      <c r="T127" s="5">
        <f t="shared" si="33"/>
        <v>2.4255913552037387E-6</v>
      </c>
    </row>
    <row r="128" spans="2:20" x14ac:dyDescent="0.3">
      <c r="B128" s="3" t="s">
        <v>331</v>
      </c>
      <c r="C128" s="3" t="s">
        <v>332</v>
      </c>
      <c r="D128" s="3" t="s">
        <v>333</v>
      </c>
      <c r="E128" s="3">
        <v>22</v>
      </c>
      <c r="F128" s="3">
        <v>5075000000</v>
      </c>
      <c r="G128" s="3">
        <v>88300000</v>
      </c>
      <c r="H128" s="3">
        <v>413385170.14604598</v>
      </c>
      <c r="I128" s="3">
        <v>22</v>
      </c>
      <c r="J128" s="3">
        <v>5075000000</v>
      </c>
      <c r="K128" s="3">
        <v>88300000</v>
      </c>
      <c r="L128" s="3">
        <v>413385171.19999999</v>
      </c>
      <c r="M128" s="3">
        <f t="shared" si="26"/>
        <v>0</v>
      </c>
      <c r="N128" s="3">
        <f t="shared" si="27"/>
        <v>0</v>
      </c>
      <c r="O128" s="3">
        <f t="shared" si="28"/>
        <v>0</v>
      </c>
      <c r="P128" s="3">
        <f t="shared" si="29"/>
        <v>-1.053954005241394</v>
      </c>
      <c r="Q128" s="5">
        <f t="shared" si="30"/>
        <v>0</v>
      </c>
      <c r="R128" s="5">
        <f t="shared" si="31"/>
        <v>0</v>
      </c>
      <c r="S128" s="5">
        <f t="shared" si="32"/>
        <v>0</v>
      </c>
      <c r="T128" s="5">
        <f t="shared" si="33"/>
        <v>-2.5495689702219153E-9</v>
      </c>
    </row>
    <row r="129" spans="2:20" x14ac:dyDescent="0.3">
      <c r="B129" s="3" t="s">
        <v>334</v>
      </c>
      <c r="C129" s="3" t="s">
        <v>335</v>
      </c>
      <c r="D129" s="3" t="s">
        <v>336</v>
      </c>
      <c r="E129" s="3">
        <v>47</v>
      </c>
      <c r="F129" s="3">
        <v>21480000</v>
      </c>
      <c r="G129" s="3">
        <v>9886705.6400000006</v>
      </c>
      <c r="H129" s="3">
        <v>12164231</v>
      </c>
      <c r="I129" s="3">
        <v>43</v>
      </c>
      <c r="J129" s="3">
        <v>20180000</v>
      </c>
      <c r="K129" s="3">
        <v>9162252.6400000006</v>
      </c>
      <c r="L129" s="3">
        <v>11330070.689999999</v>
      </c>
      <c r="M129" s="3">
        <f t="shared" si="26"/>
        <v>4</v>
      </c>
      <c r="N129" s="3">
        <f t="shared" si="27"/>
        <v>1300000</v>
      </c>
      <c r="O129" s="3">
        <f t="shared" si="28"/>
        <v>724453</v>
      </c>
      <c r="P129" s="3">
        <f t="shared" si="29"/>
        <v>834160.31000000052</v>
      </c>
      <c r="Q129" s="5">
        <f t="shared" si="30"/>
        <v>9.3023255813953487E-2</v>
      </c>
      <c r="R129" s="5">
        <f t="shared" si="31"/>
        <v>6.4420218037661056E-2</v>
      </c>
      <c r="S129" s="5">
        <f t="shared" si="32"/>
        <v>7.906931062315696E-2</v>
      </c>
      <c r="T129" s="5">
        <f t="shared" si="33"/>
        <v>7.3623575070562997E-2</v>
      </c>
    </row>
    <row r="130" spans="2:20" x14ac:dyDescent="0.3">
      <c r="B130" s="3" t="s">
        <v>337</v>
      </c>
      <c r="C130" s="3" t="s">
        <v>338</v>
      </c>
      <c r="D130" s="3" t="s">
        <v>339</v>
      </c>
      <c r="E130" s="3">
        <v>123</v>
      </c>
      <c r="F130" s="3">
        <v>36435000000</v>
      </c>
      <c r="G130" s="3">
        <v>1001199996</v>
      </c>
      <c r="H130" s="3">
        <v>2959131279.0612011</v>
      </c>
      <c r="I130" s="3">
        <v>123</v>
      </c>
      <c r="J130" s="3">
        <v>36435000000</v>
      </c>
      <c r="K130" s="3">
        <v>1001199996</v>
      </c>
      <c r="L130" s="3">
        <v>2959131276</v>
      </c>
      <c r="M130" s="3">
        <f t="shared" si="26"/>
        <v>0</v>
      </c>
      <c r="N130" s="3">
        <f t="shared" si="27"/>
        <v>0</v>
      </c>
      <c r="O130" s="3">
        <f t="shared" si="28"/>
        <v>0</v>
      </c>
      <c r="P130" s="3">
        <f t="shared" si="29"/>
        <v>3.0612010955810547</v>
      </c>
      <c r="Q130" s="5">
        <f t="shared" si="30"/>
        <v>0</v>
      </c>
      <c r="R130" s="5">
        <f t="shared" si="31"/>
        <v>0</v>
      </c>
      <c r="S130" s="5">
        <f t="shared" si="32"/>
        <v>0</v>
      </c>
      <c r="T130" s="5">
        <f t="shared" si="33"/>
        <v>1.0344931704817867E-9</v>
      </c>
    </row>
    <row r="131" spans="2:20" x14ac:dyDescent="0.3">
      <c r="B131" s="3" t="s">
        <v>340</v>
      </c>
      <c r="C131" s="3" t="s">
        <v>341</v>
      </c>
      <c r="D131" s="3" t="s">
        <v>342</v>
      </c>
      <c r="E131" s="3">
        <v>7</v>
      </c>
      <c r="F131" s="3">
        <v>4250000000</v>
      </c>
      <c r="G131" s="3">
        <v>425000000</v>
      </c>
      <c r="H131" s="3">
        <v>599140978</v>
      </c>
      <c r="I131" s="3">
        <v>7</v>
      </c>
      <c r="J131" s="3">
        <v>4250000000</v>
      </c>
      <c r="K131" s="3">
        <v>425000000</v>
      </c>
      <c r="L131" s="3">
        <v>599140979</v>
      </c>
      <c r="M131" s="3">
        <f t="shared" si="26"/>
        <v>0</v>
      </c>
      <c r="N131" s="3">
        <f t="shared" si="27"/>
        <v>0</v>
      </c>
      <c r="O131" s="3">
        <f t="shared" si="28"/>
        <v>0</v>
      </c>
      <c r="P131" s="3">
        <f t="shared" si="29"/>
        <v>-1</v>
      </c>
      <c r="Q131" s="5">
        <f t="shared" si="30"/>
        <v>0</v>
      </c>
      <c r="R131" s="5">
        <f t="shared" si="31"/>
        <v>0</v>
      </c>
      <c r="S131" s="5">
        <f t="shared" si="32"/>
        <v>0</v>
      </c>
      <c r="T131" s="5">
        <f t="shared" si="33"/>
        <v>-1.6690562572919919E-9</v>
      </c>
    </row>
    <row r="132" spans="2:20" x14ac:dyDescent="0.3">
      <c r="B132" s="3" t="s">
        <v>340</v>
      </c>
      <c r="C132" s="3" t="s">
        <v>343</v>
      </c>
      <c r="D132" s="3" t="s">
        <v>344</v>
      </c>
      <c r="E132" s="3">
        <v>3</v>
      </c>
      <c r="F132" s="3">
        <v>210000</v>
      </c>
      <c r="G132" s="3">
        <v>7500</v>
      </c>
      <c r="H132" s="3">
        <v>13198</v>
      </c>
      <c r="I132" s="3">
        <v>3</v>
      </c>
      <c r="J132" s="3">
        <v>210000</v>
      </c>
      <c r="K132" s="3">
        <v>7500</v>
      </c>
      <c r="L132" s="3">
        <v>13198.717570000001</v>
      </c>
      <c r="M132" s="3">
        <f t="shared" si="26"/>
        <v>0</v>
      </c>
      <c r="N132" s="3">
        <f t="shared" si="27"/>
        <v>0</v>
      </c>
      <c r="O132" s="3">
        <f t="shared" si="28"/>
        <v>0</v>
      </c>
      <c r="P132" s="3">
        <f t="shared" si="29"/>
        <v>-0.71757000000070548</v>
      </c>
      <c r="Q132" s="5">
        <f t="shared" si="30"/>
        <v>0</v>
      </c>
      <c r="R132" s="5">
        <f t="shared" si="31"/>
        <v>0</v>
      </c>
      <c r="S132" s="5">
        <f t="shared" si="32"/>
        <v>0</v>
      </c>
      <c r="T132" s="5">
        <f t="shared" si="33"/>
        <v>-5.4366645561967687E-5</v>
      </c>
    </row>
    <row r="133" spans="2:20" x14ac:dyDescent="0.3">
      <c r="B133" s="3" t="s">
        <v>345</v>
      </c>
      <c r="C133" s="3" t="s">
        <v>346</v>
      </c>
      <c r="D133" s="3" t="s">
        <v>347</v>
      </c>
      <c r="E133" s="3">
        <v>4</v>
      </c>
      <c r="F133" s="3">
        <v>1950000000</v>
      </c>
      <c r="G133" s="3">
        <v>225000000</v>
      </c>
      <c r="H133" s="3">
        <v>619161755</v>
      </c>
      <c r="I133" s="3">
        <v>4</v>
      </c>
      <c r="J133" s="3">
        <v>1950000000</v>
      </c>
      <c r="K133" s="3">
        <v>225000000</v>
      </c>
      <c r="L133" s="3">
        <v>619161755.39999998</v>
      </c>
      <c r="M133" s="3">
        <f t="shared" si="26"/>
        <v>0</v>
      </c>
      <c r="N133" s="3">
        <f t="shared" si="27"/>
        <v>0</v>
      </c>
      <c r="O133" s="3">
        <f t="shared" si="28"/>
        <v>0</v>
      </c>
      <c r="P133" s="3">
        <f t="shared" si="29"/>
        <v>-0.39999997615814209</v>
      </c>
      <c r="Q133" s="5">
        <f t="shared" si="30"/>
        <v>0</v>
      </c>
      <c r="R133" s="5">
        <f t="shared" si="31"/>
        <v>0</v>
      </c>
      <c r="S133" s="5">
        <f t="shared" si="32"/>
        <v>0</v>
      </c>
      <c r="T133" s="5">
        <f t="shared" si="33"/>
        <v>-6.4603469556954179E-10</v>
      </c>
    </row>
    <row r="134" spans="2:20" x14ac:dyDescent="0.3">
      <c r="B134" s="3" t="s">
        <v>348</v>
      </c>
      <c r="C134" s="3" t="s">
        <v>349</v>
      </c>
      <c r="D134" s="3" t="s">
        <v>350</v>
      </c>
      <c r="E134" s="3">
        <v>2268</v>
      </c>
      <c r="F134" s="3">
        <v>2056968000001</v>
      </c>
      <c r="G134" s="3">
        <v>153644591097</v>
      </c>
      <c r="H134" s="3">
        <v>335424024200.28583</v>
      </c>
      <c r="I134" s="3">
        <v>2268</v>
      </c>
      <c r="J134" s="3">
        <v>2060000000000</v>
      </c>
      <c r="K134" s="3">
        <v>154000000000</v>
      </c>
      <c r="L134" s="3">
        <v>335000000000</v>
      </c>
      <c r="M134" s="3">
        <f t="shared" si="26"/>
        <v>0</v>
      </c>
      <c r="N134" s="3">
        <f t="shared" si="27"/>
        <v>-3031999999</v>
      </c>
      <c r="O134" s="3">
        <f t="shared" si="28"/>
        <v>-355408903</v>
      </c>
      <c r="P134" s="3">
        <f t="shared" si="29"/>
        <v>424024200.28582764</v>
      </c>
      <c r="Q134" s="5">
        <f t="shared" si="30"/>
        <v>0</v>
      </c>
      <c r="R134" s="5">
        <f t="shared" si="31"/>
        <v>-1.4718446597087379E-3</v>
      </c>
      <c r="S134" s="5">
        <f t="shared" si="32"/>
        <v>-2.3078500194805194E-3</v>
      </c>
      <c r="T134" s="5">
        <f t="shared" si="33"/>
        <v>1.2657438814502318E-3</v>
      </c>
    </row>
    <row r="135" spans="2:20" x14ac:dyDescent="0.3">
      <c r="B135" s="3" t="s">
        <v>348</v>
      </c>
      <c r="C135" s="3" t="s">
        <v>351</v>
      </c>
      <c r="D135" s="3" t="s">
        <v>352</v>
      </c>
      <c r="E135" s="3">
        <v>195</v>
      </c>
      <c r="F135" s="3">
        <v>19581125</v>
      </c>
      <c r="G135" s="3">
        <v>1681000</v>
      </c>
      <c r="H135" s="3">
        <v>4428074.9949333835</v>
      </c>
      <c r="I135" s="3">
        <v>195</v>
      </c>
      <c r="J135" s="3">
        <v>19581125</v>
      </c>
      <c r="K135" s="3">
        <v>1681000</v>
      </c>
      <c r="L135" s="3">
        <v>4428077.6789999995</v>
      </c>
      <c r="M135" s="3">
        <f t="shared" si="26"/>
        <v>0</v>
      </c>
      <c r="N135" s="3">
        <f t="shared" si="27"/>
        <v>0</v>
      </c>
      <c r="O135" s="3">
        <f t="shared" si="28"/>
        <v>0</v>
      </c>
      <c r="P135" s="3">
        <f t="shared" si="29"/>
        <v>-2.684066615998745</v>
      </c>
      <c r="Q135" s="5">
        <f t="shared" si="30"/>
        <v>0</v>
      </c>
      <c r="R135" s="5">
        <f t="shared" si="31"/>
        <v>0</v>
      </c>
      <c r="S135" s="5">
        <f t="shared" si="32"/>
        <v>0</v>
      </c>
      <c r="T135" s="5">
        <f t="shared" si="33"/>
        <v>-6.0614713891037535E-7</v>
      </c>
    </row>
    <row r="136" spans="2:20" x14ac:dyDescent="0.3">
      <c r="B136" s="3" t="s">
        <v>353</v>
      </c>
      <c r="C136" s="3" t="s">
        <v>354</v>
      </c>
      <c r="D136" s="3" t="s">
        <v>355</v>
      </c>
      <c r="E136" s="3">
        <v>145</v>
      </c>
      <c r="F136" s="3">
        <v>10966500000</v>
      </c>
      <c r="G136" s="3">
        <v>296100000</v>
      </c>
      <c r="H136" s="3">
        <v>4325659369.1239138</v>
      </c>
      <c r="I136" s="3">
        <v>145</v>
      </c>
      <c r="J136" s="3">
        <v>10966500000</v>
      </c>
      <c r="K136" s="3">
        <v>296100000</v>
      </c>
      <c r="L136" s="3">
        <v>4325659368</v>
      </c>
      <c r="M136" s="3">
        <f t="shared" si="26"/>
        <v>0</v>
      </c>
      <c r="N136" s="3">
        <f t="shared" si="27"/>
        <v>0</v>
      </c>
      <c r="O136" s="3">
        <f t="shared" si="28"/>
        <v>0</v>
      </c>
      <c r="P136" s="3">
        <f t="shared" si="29"/>
        <v>1.1239137649536133</v>
      </c>
      <c r="Q136" s="5">
        <f t="shared" si="30"/>
        <v>0</v>
      </c>
      <c r="R136" s="5">
        <f t="shared" si="31"/>
        <v>0</v>
      </c>
      <c r="S136" s="5">
        <f t="shared" si="32"/>
        <v>0</v>
      </c>
      <c r="T136" s="5">
        <f t="shared" si="33"/>
        <v>2.5982484272062851E-10</v>
      </c>
    </row>
    <row r="137" spans="2:20" x14ac:dyDescent="0.3">
      <c r="B137" s="3" t="s">
        <v>356</v>
      </c>
      <c r="C137" s="3" t="s">
        <v>357</v>
      </c>
      <c r="D137" s="3" t="s">
        <v>358</v>
      </c>
      <c r="E137" s="3">
        <v>3</v>
      </c>
      <c r="F137" s="3">
        <v>450000</v>
      </c>
      <c r="G137" s="3">
        <v>225000</v>
      </c>
      <c r="H137" s="3">
        <v>65829</v>
      </c>
      <c r="I137" s="3">
        <v>3</v>
      </c>
      <c r="J137" s="3">
        <v>450000</v>
      </c>
      <c r="K137" s="3">
        <v>225000</v>
      </c>
      <c r="L137" s="3">
        <v>65829.029179999998</v>
      </c>
      <c r="M137" s="3">
        <f t="shared" si="26"/>
        <v>0</v>
      </c>
      <c r="N137" s="3">
        <f t="shared" si="27"/>
        <v>0</v>
      </c>
      <c r="O137" s="3">
        <f t="shared" si="28"/>
        <v>0</v>
      </c>
      <c r="P137" s="3">
        <f t="shared" si="29"/>
        <v>-2.9179999997722916E-2</v>
      </c>
      <c r="Q137" s="5">
        <f t="shared" si="30"/>
        <v>0</v>
      </c>
      <c r="R137" s="5">
        <f t="shared" si="31"/>
        <v>0</v>
      </c>
      <c r="S137" s="5">
        <f t="shared" si="32"/>
        <v>0</v>
      </c>
      <c r="T137" s="5">
        <f t="shared" si="33"/>
        <v>-4.4326948705159253E-7</v>
      </c>
    </row>
    <row r="138" spans="2:20" x14ac:dyDescent="0.3">
      <c r="B138" s="3" t="s">
        <v>359</v>
      </c>
      <c r="C138" s="3" t="s">
        <v>360</v>
      </c>
      <c r="D138" s="3" t="s">
        <v>361</v>
      </c>
      <c r="E138" s="3">
        <v>63</v>
      </c>
      <c r="F138" s="3">
        <v>20073000000</v>
      </c>
      <c r="G138" s="3">
        <v>339700000</v>
      </c>
      <c r="H138" s="3">
        <v>2479949930.2483969</v>
      </c>
      <c r="I138" s="3">
        <v>63</v>
      </c>
      <c r="J138" s="3">
        <v>20073000000</v>
      </c>
      <c r="K138" s="3">
        <v>339700000</v>
      </c>
      <c r="L138" s="3">
        <v>2479949931</v>
      </c>
      <c r="M138" s="3">
        <f t="shared" si="26"/>
        <v>0</v>
      </c>
      <c r="N138" s="3">
        <f t="shared" si="27"/>
        <v>0</v>
      </c>
      <c r="O138" s="3">
        <f t="shared" si="28"/>
        <v>0</v>
      </c>
      <c r="P138" s="3">
        <f t="shared" si="29"/>
        <v>-0.75160312652587891</v>
      </c>
      <c r="Q138" s="5">
        <f t="shared" si="30"/>
        <v>0</v>
      </c>
      <c r="R138" s="5">
        <f t="shared" si="31"/>
        <v>0</v>
      </c>
      <c r="S138" s="5">
        <f t="shared" si="32"/>
        <v>0</v>
      </c>
      <c r="T138" s="5">
        <f t="shared" si="33"/>
        <v>-3.030718955776688E-10</v>
      </c>
    </row>
    <row r="139" spans="2:20" x14ac:dyDescent="0.3">
      <c r="B139" s="3" t="s">
        <v>362</v>
      </c>
      <c r="C139" s="3" t="s">
        <v>363</v>
      </c>
      <c r="D139" s="3" t="s">
        <v>364</v>
      </c>
      <c r="E139" s="3">
        <v>1194</v>
      </c>
      <c r="F139" s="3">
        <v>147250093700</v>
      </c>
      <c r="G139" s="3">
        <v>6690693572</v>
      </c>
      <c r="H139" s="3">
        <v>44884387196.386047</v>
      </c>
      <c r="I139" s="3">
        <v>1194</v>
      </c>
      <c r="J139" s="3">
        <v>147000000000</v>
      </c>
      <c r="K139" s="3">
        <v>6690693572</v>
      </c>
      <c r="L139" s="3">
        <v>44884387200</v>
      </c>
      <c r="M139" s="3">
        <f t="shared" ref="M139:M170" si="34">E139-I139</f>
        <v>0</v>
      </c>
      <c r="N139" s="3">
        <f t="shared" ref="N139:N170" si="35">F139-J139</f>
        <v>250093700</v>
      </c>
      <c r="O139" s="3">
        <f t="shared" ref="O139:O170" si="36">G139-K139</f>
        <v>0</v>
      </c>
      <c r="P139" s="3">
        <f t="shared" ref="P139:P170" si="37">H139-L139</f>
        <v>-3.61395263671875</v>
      </c>
      <c r="Q139" s="5">
        <f t="shared" ref="Q139:Q170" si="38">IFERROR(M139/I139,0)</f>
        <v>0</v>
      </c>
      <c r="R139" s="5">
        <f t="shared" ref="R139:R170" si="39">IFERROR(N139/J139,0)</f>
        <v>1.7013176870748299E-3</v>
      </c>
      <c r="S139" s="5">
        <f t="shared" ref="S139:S170" si="40">IFERROR(O139/K139,0)</f>
        <v>0</v>
      </c>
      <c r="T139" s="5">
        <f t="shared" ref="T139:T170" si="41">IFERROR(P139/L139,0)</f>
        <v>-8.0516920518829099E-11</v>
      </c>
    </row>
    <row r="140" spans="2:20" x14ac:dyDescent="0.3">
      <c r="B140" s="3" t="s">
        <v>365</v>
      </c>
      <c r="C140" s="3" t="s">
        <v>366</v>
      </c>
      <c r="D140" s="3" t="s">
        <v>367</v>
      </c>
      <c r="E140" s="3">
        <v>88</v>
      </c>
      <c r="F140" s="3">
        <v>41348500000</v>
      </c>
      <c r="G140" s="3">
        <v>1726999996</v>
      </c>
      <c r="H140" s="3">
        <v>5503152634.0286188</v>
      </c>
      <c r="I140" s="3">
        <v>88</v>
      </c>
      <c r="J140" s="3">
        <v>41348500000</v>
      </c>
      <c r="K140" s="3">
        <v>1726999996</v>
      </c>
      <c r="L140" s="3">
        <v>5503152636</v>
      </c>
      <c r="M140" s="3">
        <f t="shared" si="34"/>
        <v>0</v>
      </c>
      <c r="N140" s="3">
        <f t="shared" si="35"/>
        <v>0</v>
      </c>
      <c r="O140" s="3">
        <f t="shared" si="36"/>
        <v>0</v>
      </c>
      <c r="P140" s="3">
        <f t="shared" si="37"/>
        <v>-1.9713811874389648</v>
      </c>
      <c r="Q140" s="5">
        <f t="shared" si="38"/>
        <v>0</v>
      </c>
      <c r="R140" s="5">
        <f t="shared" si="39"/>
        <v>0</v>
      </c>
      <c r="S140" s="5">
        <f t="shared" si="40"/>
        <v>0</v>
      </c>
      <c r="T140" s="5">
        <f t="shared" si="41"/>
        <v>-3.5822760476290827E-10</v>
      </c>
    </row>
    <row r="141" spans="2:20" x14ac:dyDescent="0.3">
      <c r="B141" s="3" t="s">
        <v>365</v>
      </c>
      <c r="C141" s="3" t="s">
        <v>368</v>
      </c>
      <c r="D141" s="3" t="s">
        <v>369</v>
      </c>
      <c r="E141" s="3">
        <v>5</v>
      </c>
      <c r="F141" s="3">
        <v>180500</v>
      </c>
      <c r="G141" s="3">
        <v>17500</v>
      </c>
      <c r="H141" s="3">
        <v>31946.713656799999</v>
      </c>
      <c r="I141" s="3">
        <v>5</v>
      </c>
      <c r="J141" s="3">
        <v>180500</v>
      </c>
      <c r="K141" s="3">
        <v>17500</v>
      </c>
      <c r="L141" s="3">
        <v>31946.878339999999</v>
      </c>
      <c r="M141" s="3">
        <f t="shared" si="34"/>
        <v>0</v>
      </c>
      <c r="N141" s="3">
        <f t="shared" si="35"/>
        <v>0</v>
      </c>
      <c r="O141" s="3">
        <f t="shared" si="36"/>
        <v>0</v>
      </c>
      <c r="P141" s="3">
        <f t="shared" si="37"/>
        <v>-0.16468320000058156</v>
      </c>
      <c r="Q141" s="5">
        <f t="shared" si="38"/>
        <v>0</v>
      </c>
      <c r="R141" s="5">
        <f t="shared" si="39"/>
        <v>0</v>
      </c>
      <c r="S141" s="5">
        <f t="shared" si="40"/>
        <v>0</v>
      </c>
      <c r="T141" s="5">
        <f t="shared" si="41"/>
        <v>-5.1549074137357973E-6</v>
      </c>
    </row>
    <row r="142" spans="2:20" x14ac:dyDescent="0.3">
      <c r="B142" s="3" t="s">
        <v>370</v>
      </c>
      <c r="C142" s="3" t="s">
        <v>371</v>
      </c>
      <c r="D142" s="3" t="s">
        <v>372</v>
      </c>
      <c r="E142" s="3">
        <v>82</v>
      </c>
      <c r="F142" s="3">
        <v>7430875000</v>
      </c>
      <c r="G142" s="3">
        <v>4590300000</v>
      </c>
      <c r="H142" s="3">
        <v>7652757926.9150572</v>
      </c>
      <c r="I142" s="3">
        <v>82</v>
      </c>
      <c r="J142" s="3">
        <v>7430875000</v>
      </c>
      <c r="K142" s="3">
        <v>4590300000</v>
      </c>
      <c r="L142" s="3">
        <v>7652757929</v>
      </c>
      <c r="M142" s="3">
        <f t="shared" si="34"/>
        <v>0</v>
      </c>
      <c r="N142" s="3">
        <f t="shared" si="35"/>
        <v>0</v>
      </c>
      <c r="O142" s="3">
        <f t="shared" si="36"/>
        <v>0</v>
      </c>
      <c r="P142" s="3">
        <f t="shared" si="37"/>
        <v>-2.0849428176879883</v>
      </c>
      <c r="Q142" s="5">
        <f t="shared" si="38"/>
        <v>0</v>
      </c>
      <c r="R142" s="5">
        <f t="shared" si="39"/>
        <v>0</v>
      </c>
      <c r="S142" s="5">
        <f t="shared" si="40"/>
        <v>0</v>
      </c>
      <c r="T142" s="5">
        <f t="shared" si="41"/>
        <v>-2.7244332527324978E-10</v>
      </c>
    </row>
    <row r="143" spans="2:20" x14ac:dyDescent="0.3">
      <c r="B143" s="3" t="s">
        <v>370</v>
      </c>
      <c r="C143" s="3" t="s">
        <v>373</v>
      </c>
      <c r="D143" s="3" t="s">
        <v>374</v>
      </c>
      <c r="E143" s="3">
        <v>16</v>
      </c>
      <c r="F143" s="3">
        <v>227925</v>
      </c>
      <c r="G143" s="3">
        <v>167650</v>
      </c>
      <c r="H143" s="3">
        <v>413080.9777928</v>
      </c>
      <c r="I143" s="3">
        <v>16</v>
      </c>
      <c r="J143" s="3">
        <v>227925</v>
      </c>
      <c r="K143" s="3">
        <v>167650</v>
      </c>
      <c r="L143" s="3">
        <v>413080.94799999997</v>
      </c>
      <c r="M143" s="3">
        <f t="shared" si="34"/>
        <v>0</v>
      </c>
      <c r="N143" s="3">
        <f t="shared" si="35"/>
        <v>0</v>
      </c>
      <c r="O143" s="3">
        <f t="shared" si="36"/>
        <v>0</v>
      </c>
      <c r="P143" s="3">
        <f t="shared" si="37"/>
        <v>2.9792800021823496E-2</v>
      </c>
      <c r="Q143" s="5">
        <f t="shared" si="38"/>
        <v>0</v>
      </c>
      <c r="R143" s="5">
        <f t="shared" si="39"/>
        <v>0</v>
      </c>
      <c r="S143" s="5">
        <f t="shared" si="40"/>
        <v>0</v>
      </c>
      <c r="T143" s="5">
        <f t="shared" si="41"/>
        <v>7.212339413393497E-8</v>
      </c>
    </row>
    <row r="144" spans="2:20" x14ac:dyDescent="0.3">
      <c r="B144" s="3" t="s">
        <v>375</v>
      </c>
      <c r="C144" s="3" t="s">
        <v>376</v>
      </c>
      <c r="D144" s="3" t="s">
        <v>377</v>
      </c>
      <c r="E144" s="3">
        <v>543</v>
      </c>
      <c r="F144" s="3">
        <v>39172884023</v>
      </c>
      <c r="G144" s="3">
        <v>25966183030</v>
      </c>
      <c r="H144" s="3">
        <v>24385776397.547909</v>
      </c>
      <c r="I144" s="3">
        <v>543</v>
      </c>
      <c r="J144" s="3">
        <v>39172884023</v>
      </c>
      <c r="K144" s="3">
        <v>25966183030</v>
      </c>
      <c r="L144" s="3">
        <v>24385776402</v>
      </c>
      <c r="M144" s="3">
        <f t="shared" si="34"/>
        <v>0</v>
      </c>
      <c r="N144" s="3">
        <f t="shared" si="35"/>
        <v>0</v>
      </c>
      <c r="O144" s="3">
        <f t="shared" si="36"/>
        <v>0</v>
      </c>
      <c r="P144" s="3">
        <f t="shared" si="37"/>
        <v>-4.4520912170410156</v>
      </c>
      <c r="Q144" s="5">
        <f t="shared" si="38"/>
        <v>0</v>
      </c>
      <c r="R144" s="5">
        <f t="shared" si="39"/>
        <v>0</v>
      </c>
      <c r="S144" s="5">
        <f t="shared" si="40"/>
        <v>0</v>
      </c>
      <c r="T144" s="5">
        <f t="shared" si="41"/>
        <v>-1.825691806423632E-10</v>
      </c>
    </row>
    <row r="145" spans="2:20" x14ac:dyDescent="0.3">
      <c r="B145" s="3" t="s">
        <v>375</v>
      </c>
      <c r="C145" s="3" t="s">
        <v>378</v>
      </c>
      <c r="D145" s="3" t="s">
        <v>379</v>
      </c>
      <c r="E145" s="3">
        <v>66</v>
      </c>
      <c r="F145" s="3">
        <v>695325</v>
      </c>
      <c r="G145" s="3">
        <v>526900</v>
      </c>
      <c r="H145" s="3">
        <v>644414.94177559996</v>
      </c>
      <c r="I145" s="3">
        <v>66</v>
      </c>
      <c r="J145" s="3">
        <v>695325</v>
      </c>
      <c r="K145" s="3">
        <v>526900</v>
      </c>
      <c r="L145" s="3">
        <v>644416.49470000004</v>
      </c>
      <c r="M145" s="3">
        <f t="shared" si="34"/>
        <v>0</v>
      </c>
      <c r="N145" s="3">
        <f t="shared" si="35"/>
        <v>0</v>
      </c>
      <c r="O145" s="3">
        <f t="shared" si="36"/>
        <v>0</v>
      </c>
      <c r="P145" s="3">
        <f t="shared" si="37"/>
        <v>-1.5529244000790641</v>
      </c>
      <c r="Q145" s="5">
        <f t="shared" si="38"/>
        <v>0</v>
      </c>
      <c r="R145" s="5">
        <f t="shared" si="39"/>
        <v>0</v>
      </c>
      <c r="S145" s="5">
        <f t="shared" si="40"/>
        <v>0</v>
      </c>
      <c r="T145" s="5">
        <f t="shared" si="41"/>
        <v>-2.4098147903585375E-6</v>
      </c>
    </row>
    <row r="146" spans="2:20" x14ac:dyDescent="0.3">
      <c r="B146" s="3" t="s">
        <v>380</v>
      </c>
      <c r="C146" s="3" t="s">
        <v>381</v>
      </c>
      <c r="D146" s="3" t="s">
        <v>382</v>
      </c>
      <c r="E146" s="3">
        <v>7</v>
      </c>
      <c r="F146" s="3">
        <v>550000000</v>
      </c>
      <c r="G146" s="3">
        <v>22000000</v>
      </c>
      <c r="H146" s="3">
        <v>310278277.41378498</v>
      </c>
      <c r="I146" s="3">
        <v>7</v>
      </c>
      <c r="J146" s="3">
        <v>550000000</v>
      </c>
      <c r="K146" s="3">
        <v>22000000</v>
      </c>
      <c r="L146" s="3">
        <v>310278276.89999998</v>
      </c>
      <c r="M146" s="3">
        <f t="shared" si="34"/>
        <v>0</v>
      </c>
      <c r="N146" s="3">
        <f t="shared" si="35"/>
        <v>0</v>
      </c>
      <c r="O146" s="3">
        <f t="shared" si="36"/>
        <v>0</v>
      </c>
      <c r="P146" s="3">
        <f t="shared" si="37"/>
        <v>0.51378500461578369</v>
      </c>
      <c r="Q146" s="5">
        <f t="shared" si="38"/>
        <v>0</v>
      </c>
      <c r="R146" s="5">
        <f t="shared" si="39"/>
        <v>0</v>
      </c>
      <c r="S146" s="5">
        <f t="shared" si="40"/>
        <v>0</v>
      </c>
      <c r="T146" s="5">
        <f t="shared" si="41"/>
        <v>1.6558845490216907E-9</v>
      </c>
    </row>
    <row r="147" spans="2:20" x14ac:dyDescent="0.3">
      <c r="B147" s="3" t="s">
        <v>383</v>
      </c>
      <c r="C147" s="3" t="s">
        <v>384</v>
      </c>
      <c r="D147" s="3" t="s">
        <v>385</v>
      </c>
      <c r="E147" s="3">
        <v>218</v>
      </c>
      <c r="F147" s="3">
        <v>20515050000</v>
      </c>
      <c r="G147" s="3">
        <v>11060951652</v>
      </c>
      <c r="H147" s="3">
        <v>10621929056.70466</v>
      </c>
      <c r="I147" s="3">
        <v>218</v>
      </c>
      <c r="J147" s="3">
        <v>20515050000</v>
      </c>
      <c r="K147" s="3">
        <v>11060951652</v>
      </c>
      <c r="L147" s="3">
        <v>10621929059</v>
      </c>
      <c r="M147" s="3">
        <f t="shared" si="34"/>
        <v>0</v>
      </c>
      <c r="N147" s="3">
        <f t="shared" si="35"/>
        <v>0</v>
      </c>
      <c r="O147" s="3">
        <f t="shared" si="36"/>
        <v>0</v>
      </c>
      <c r="P147" s="3">
        <f t="shared" si="37"/>
        <v>-2.2953395843505859</v>
      </c>
      <c r="Q147" s="5">
        <f t="shared" si="38"/>
        <v>0</v>
      </c>
      <c r="R147" s="5">
        <f t="shared" si="39"/>
        <v>0</v>
      </c>
      <c r="S147" s="5">
        <f t="shared" si="40"/>
        <v>0</v>
      </c>
      <c r="T147" s="5">
        <f t="shared" si="41"/>
        <v>-2.1609441859393104E-10</v>
      </c>
    </row>
    <row r="148" spans="2:20" x14ac:dyDescent="0.3">
      <c r="B148" s="3" t="s">
        <v>383</v>
      </c>
      <c r="C148" s="3" t="s">
        <v>386</v>
      </c>
      <c r="D148" s="3" t="s">
        <v>387</v>
      </c>
      <c r="E148" s="3">
        <v>39</v>
      </c>
      <c r="F148" s="3">
        <v>1153750</v>
      </c>
      <c r="G148" s="3">
        <v>639500</v>
      </c>
      <c r="H148" s="3">
        <v>708720.36089640006</v>
      </c>
      <c r="I148" s="3">
        <v>39</v>
      </c>
      <c r="J148" s="3">
        <v>1153750</v>
      </c>
      <c r="K148" s="3">
        <v>639500</v>
      </c>
      <c r="L148" s="3">
        <v>708717.67359999998</v>
      </c>
      <c r="M148" s="3">
        <f t="shared" si="34"/>
        <v>0</v>
      </c>
      <c r="N148" s="3">
        <f t="shared" si="35"/>
        <v>0</v>
      </c>
      <c r="O148" s="3">
        <f t="shared" si="36"/>
        <v>0</v>
      </c>
      <c r="P148" s="3">
        <f t="shared" si="37"/>
        <v>2.6872964000795037</v>
      </c>
      <c r="Q148" s="5">
        <f t="shared" si="38"/>
        <v>0</v>
      </c>
      <c r="R148" s="5">
        <f t="shared" si="39"/>
        <v>0</v>
      </c>
      <c r="S148" s="5">
        <f t="shared" si="40"/>
        <v>0</v>
      </c>
      <c r="T148" s="5">
        <f t="shared" si="41"/>
        <v>3.7917728034481228E-6</v>
      </c>
    </row>
    <row r="149" spans="2:20" x14ac:dyDescent="0.3">
      <c r="B149" s="3" t="s">
        <v>388</v>
      </c>
      <c r="C149" s="3" t="s">
        <v>389</v>
      </c>
      <c r="D149" s="3" t="s">
        <v>390</v>
      </c>
      <c r="E149" s="3">
        <v>71</v>
      </c>
      <c r="F149" s="3">
        <v>9160000000</v>
      </c>
      <c r="G149" s="3">
        <v>274000000</v>
      </c>
      <c r="H149" s="3">
        <v>3415683027.7275748</v>
      </c>
      <c r="I149" s="3">
        <v>71</v>
      </c>
      <c r="J149" s="3">
        <v>9160000000</v>
      </c>
      <c r="K149" s="3">
        <v>274000000</v>
      </c>
      <c r="L149" s="3">
        <v>3415683024</v>
      </c>
      <c r="M149" s="3">
        <f t="shared" si="34"/>
        <v>0</v>
      </c>
      <c r="N149" s="3">
        <f t="shared" si="35"/>
        <v>0</v>
      </c>
      <c r="O149" s="3">
        <f t="shared" si="36"/>
        <v>0</v>
      </c>
      <c r="P149" s="3">
        <f t="shared" si="37"/>
        <v>3.7275748252868652</v>
      </c>
      <c r="Q149" s="5">
        <f t="shared" si="38"/>
        <v>0</v>
      </c>
      <c r="R149" s="5">
        <f t="shared" si="39"/>
        <v>0</v>
      </c>
      <c r="S149" s="5">
        <f t="shared" si="40"/>
        <v>0</v>
      </c>
      <c r="T149" s="5">
        <f t="shared" si="41"/>
        <v>1.0913116934725455E-9</v>
      </c>
    </row>
    <row r="150" spans="2:20" x14ac:dyDescent="0.3">
      <c r="B150" s="3" t="s">
        <v>391</v>
      </c>
      <c r="C150" s="3" t="s">
        <v>392</v>
      </c>
      <c r="D150" s="3" t="s">
        <v>393</v>
      </c>
      <c r="E150" s="3">
        <v>159</v>
      </c>
      <c r="F150" s="3">
        <v>3056250000</v>
      </c>
      <c r="G150" s="3">
        <v>2445000000</v>
      </c>
      <c r="H150" s="3">
        <v>26366765585.874599</v>
      </c>
      <c r="I150" s="3">
        <v>159</v>
      </c>
      <c r="J150" s="3">
        <v>3056250000</v>
      </c>
      <c r="K150" s="3">
        <v>2445000000</v>
      </c>
      <c r="L150" s="3">
        <v>26366765581</v>
      </c>
      <c r="M150" s="3">
        <f t="shared" si="34"/>
        <v>0</v>
      </c>
      <c r="N150" s="3">
        <f t="shared" si="35"/>
        <v>0</v>
      </c>
      <c r="O150" s="3">
        <f t="shared" si="36"/>
        <v>0</v>
      </c>
      <c r="P150" s="3">
        <f t="shared" si="37"/>
        <v>4.8745994567871094</v>
      </c>
      <c r="Q150" s="5">
        <f t="shared" si="38"/>
        <v>0</v>
      </c>
      <c r="R150" s="5">
        <f t="shared" si="39"/>
        <v>0</v>
      </c>
      <c r="S150" s="5">
        <f t="shared" si="40"/>
        <v>0</v>
      </c>
      <c r="T150" s="5">
        <f t="shared" si="41"/>
        <v>1.8487665625167789E-10</v>
      </c>
    </row>
    <row r="151" spans="2:20" x14ac:dyDescent="0.3">
      <c r="B151" s="3" t="s">
        <v>394</v>
      </c>
      <c r="C151" s="3" t="s">
        <v>395</v>
      </c>
      <c r="D151" s="3" t="s">
        <v>396</v>
      </c>
      <c r="E151" s="3">
        <v>4</v>
      </c>
      <c r="F151" s="3">
        <v>625000000</v>
      </c>
      <c r="G151" s="3">
        <v>500000000</v>
      </c>
      <c r="H151" s="3">
        <v>577093355.61795998</v>
      </c>
      <c r="I151" s="3">
        <v>4</v>
      </c>
      <c r="J151" s="3">
        <v>625000000</v>
      </c>
      <c r="K151" s="3">
        <v>500000000</v>
      </c>
      <c r="L151" s="3">
        <v>577093355.79999995</v>
      </c>
      <c r="M151" s="3">
        <f t="shared" si="34"/>
        <v>0</v>
      </c>
      <c r="N151" s="3">
        <f t="shared" si="35"/>
        <v>0</v>
      </c>
      <c r="O151" s="3">
        <f t="shared" si="36"/>
        <v>0</v>
      </c>
      <c r="P151" s="3">
        <f t="shared" si="37"/>
        <v>-0.18203997611999512</v>
      </c>
      <c r="Q151" s="5">
        <f t="shared" si="38"/>
        <v>0</v>
      </c>
      <c r="R151" s="5">
        <f t="shared" si="39"/>
        <v>0</v>
      </c>
      <c r="S151" s="5">
        <f t="shared" si="40"/>
        <v>0</v>
      </c>
      <c r="T151" s="5">
        <f t="shared" si="41"/>
        <v>-3.1544285563232808E-10</v>
      </c>
    </row>
    <row r="152" spans="2:20" x14ac:dyDescent="0.3">
      <c r="B152" s="3" t="s">
        <v>397</v>
      </c>
      <c r="C152" s="3" t="s">
        <v>398</v>
      </c>
      <c r="D152" s="3" t="s">
        <v>399</v>
      </c>
      <c r="E152" s="3">
        <v>2599</v>
      </c>
      <c r="F152" s="3">
        <v>593306500000</v>
      </c>
      <c r="G152" s="3">
        <v>14185347591.997999</v>
      </c>
      <c r="H152" s="3">
        <v>109550361789.6051</v>
      </c>
      <c r="I152" s="3">
        <v>2599</v>
      </c>
      <c r="J152" s="3">
        <v>593000000000</v>
      </c>
      <c r="K152" s="3">
        <v>14185347592</v>
      </c>
      <c r="L152" s="3">
        <v>110000000000</v>
      </c>
      <c r="M152" s="3">
        <f t="shared" si="34"/>
        <v>0</v>
      </c>
      <c r="N152" s="3">
        <f t="shared" si="35"/>
        <v>306500000</v>
      </c>
      <c r="O152" s="3">
        <f t="shared" si="36"/>
        <v>-2.0008087158203125E-3</v>
      </c>
      <c r="P152" s="3">
        <f t="shared" si="37"/>
        <v>-449638210.39489746</v>
      </c>
      <c r="Q152" s="5">
        <f t="shared" si="38"/>
        <v>0</v>
      </c>
      <c r="R152" s="5">
        <f t="shared" si="39"/>
        <v>5.1686340640809446E-4</v>
      </c>
      <c r="S152" s="5">
        <f t="shared" si="40"/>
        <v>-1.4104756354004981E-13</v>
      </c>
      <c r="T152" s="5">
        <f t="shared" si="41"/>
        <v>-4.0876200944990676E-3</v>
      </c>
    </row>
    <row r="153" spans="2:20" x14ac:dyDescent="0.3">
      <c r="B153" s="3" t="s">
        <v>397</v>
      </c>
      <c r="C153" s="3" t="s">
        <v>400</v>
      </c>
      <c r="D153" s="3" t="s">
        <v>401</v>
      </c>
      <c r="E153" s="3">
        <v>28</v>
      </c>
      <c r="F153" s="3">
        <v>1038500</v>
      </c>
      <c r="G153" s="3">
        <v>53761</v>
      </c>
      <c r="H153" s="3">
        <v>657178.50992159999</v>
      </c>
      <c r="I153" s="3">
        <v>28</v>
      </c>
      <c r="J153" s="3">
        <v>1038500</v>
      </c>
      <c r="K153" s="3">
        <v>53761</v>
      </c>
      <c r="L153" s="3">
        <v>657180.20380000002</v>
      </c>
      <c r="M153" s="3">
        <f t="shared" si="34"/>
        <v>0</v>
      </c>
      <c r="N153" s="3">
        <f t="shared" si="35"/>
        <v>0</v>
      </c>
      <c r="O153" s="3">
        <f t="shared" si="36"/>
        <v>0</v>
      </c>
      <c r="P153" s="3">
        <f t="shared" si="37"/>
        <v>-1.6938784000230953</v>
      </c>
      <c r="Q153" s="5">
        <f t="shared" si="38"/>
        <v>0</v>
      </c>
      <c r="R153" s="5">
        <f t="shared" si="39"/>
        <v>0</v>
      </c>
      <c r="S153" s="5">
        <f t="shared" si="40"/>
        <v>0</v>
      </c>
      <c r="T153" s="5">
        <f t="shared" si="41"/>
        <v>-2.5774945596787853E-6</v>
      </c>
    </row>
    <row r="154" spans="2:20" x14ac:dyDescent="0.3">
      <c r="B154" s="3" t="s">
        <v>402</v>
      </c>
      <c r="C154" s="3" t="s">
        <v>403</v>
      </c>
      <c r="D154" s="3" t="s">
        <v>404</v>
      </c>
      <c r="E154" s="3">
        <v>4511</v>
      </c>
      <c r="F154" s="3">
        <v>743215350000</v>
      </c>
      <c r="G154" s="3">
        <v>23186589441.9184</v>
      </c>
      <c r="H154" s="3">
        <v>182639947412.89041</v>
      </c>
      <c r="I154" s="3">
        <v>4511</v>
      </c>
      <c r="J154" s="3">
        <v>743000000000</v>
      </c>
      <c r="K154" s="3">
        <v>23186589442</v>
      </c>
      <c r="L154" s="3">
        <v>183000000000</v>
      </c>
      <c r="M154" s="3">
        <f t="shared" si="34"/>
        <v>0</v>
      </c>
      <c r="N154" s="3">
        <f t="shared" si="35"/>
        <v>215350000</v>
      </c>
      <c r="O154" s="3">
        <f t="shared" si="36"/>
        <v>-8.1600189208984375E-2</v>
      </c>
      <c r="P154" s="3">
        <f t="shared" si="37"/>
        <v>-360052587.10958862</v>
      </c>
      <c r="Q154" s="5">
        <f t="shared" si="38"/>
        <v>0</v>
      </c>
      <c r="R154" s="5">
        <f t="shared" si="39"/>
        <v>2.8983849259757736E-4</v>
      </c>
      <c r="S154" s="5">
        <f t="shared" si="40"/>
        <v>-3.519283826243736E-12</v>
      </c>
      <c r="T154" s="5">
        <f t="shared" si="41"/>
        <v>-1.9675004760086809E-3</v>
      </c>
    </row>
    <row r="155" spans="2:20" x14ac:dyDescent="0.3">
      <c r="B155" s="3" t="s">
        <v>402</v>
      </c>
      <c r="C155" s="3" t="s">
        <v>405</v>
      </c>
      <c r="D155" s="3" t="s">
        <v>406</v>
      </c>
      <c r="E155" s="3">
        <v>62</v>
      </c>
      <c r="F155" s="3">
        <v>2185500</v>
      </c>
      <c r="G155" s="3">
        <v>133450</v>
      </c>
      <c r="H155" s="3">
        <v>1040049.557534</v>
      </c>
      <c r="I155" s="3">
        <v>62</v>
      </c>
      <c r="J155" s="3">
        <v>2185500</v>
      </c>
      <c r="K155" s="3">
        <v>133450</v>
      </c>
      <c r="L155" s="3">
        <v>1040046.4840000001</v>
      </c>
      <c r="M155" s="3">
        <f t="shared" si="34"/>
        <v>0</v>
      </c>
      <c r="N155" s="3">
        <f t="shared" si="35"/>
        <v>0</v>
      </c>
      <c r="O155" s="3">
        <f t="shared" si="36"/>
        <v>0</v>
      </c>
      <c r="P155" s="3">
        <f t="shared" si="37"/>
        <v>3.0735339999664575</v>
      </c>
      <c r="Q155" s="5">
        <f t="shared" si="38"/>
        <v>0</v>
      </c>
      <c r="R155" s="5">
        <f t="shared" si="39"/>
        <v>0</v>
      </c>
      <c r="S155" s="5">
        <f t="shared" si="40"/>
        <v>0</v>
      </c>
      <c r="T155" s="5">
        <f t="shared" si="41"/>
        <v>2.9551890682286632E-6</v>
      </c>
    </row>
    <row r="156" spans="2:20" x14ac:dyDescent="0.3">
      <c r="B156" s="3" t="s">
        <v>407</v>
      </c>
      <c r="C156" s="3" t="s">
        <v>408</v>
      </c>
      <c r="D156" s="3" t="s">
        <v>409</v>
      </c>
      <c r="E156" s="3">
        <v>75001</v>
      </c>
      <c r="F156" s="3">
        <v>18745045268012</v>
      </c>
      <c r="G156" s="3">
        <v>1442471730688</v>
      </c>
      <c r="H156" s="3">
        <v>183078181360.47531</v>
      </c>
      <c r="I156" s="3">
        <v>75001</v>
      </c>
      <c r="J156" s="3">
        <v>18700000000000</v>
      </c>
      <c r="K156" s="3">
        <v>1440000000000</v>
      </c>
      <c r="L156" s="3">
        <v>183000000000</v>
      </c>
      <c r="M156" s="3">
        <f t="shared" si="34"/>
        <v>0</v>
      </c>
      <c r="N156" s="3">
        <f t="shared" si="35"/>
        <v>45045268012</v>
      </c>
      <c r="O156" s="3">
        <f t="shared" si="36"/>
        <v>2471730688</v>
      </c>
      <c r="P156" s="3">
        <f t="shared" si="37"/>
        <v>78181360.475311279</v>
      </c>
      <c r="Q156" s="5">
        <f t="shared" si="38"/>
        <v>0</v>
      </c>
      <c r="R156" s="5">
        <f t="shared" si="39"/>
        <v>2.408837861604278E-3</v>
      </c>
      <c r="S156" s="5">
        <f t="shared" si="40"/>
        <v>1.7164796444444443E-3</v>
      </c>
      <c r="T156" s="5">
        <f t="shared" si="41"/>
        <v>4.2722054904541684E-4</v>
      </c>
    </row>
    <row r="157" spans="2:20" x14ac:dyDescent="0.3">
      <c r="B157" s="3" t="s">
        <v>410</v>
      </c>
      <c r="C157" s="3" t="s">
        <v>411</v>
      </c>
      <c r="D157" s="3" t="s">
        <v>412</v>
      </c>
      <c r="E157" s="3">
        <v>42</v>
      </c>
      <c r="F157" s="3">
        <v>1056000000</v>
      </c>
      <c r="G157" s="3">
        <v>42240000</v>
      </c>
      <c r="H157" s="3">
        <v>913848887.00624704</v>
      </c>
      <c r="I157" s="3">
        <v>42</v>
      </c>
      <c r="J157" s="3">
        <v>1056000000</v>
      </c>
      <c r="K157" s="3">
        <v>42240000</v>
      </c>
      <c r="L157" s="3">
        <v>913848887.60000002</v>
      </c>
      <c r="M157" s="3">
        <f t="shared" si="34"/>
        <v>0</v>
      </c>
      <c r="N157" s="3">
        <f t="shared" si="35"/>
        <v>0</v>
      </c>
      <c r="O157" s="3">
        <f t="shared" si="36"/>
        <v>0</v>
      </c>
      <c r="P157" s="3">
        <f t="shared" si="37"/>
        <v>-0.59375298023223877</v>
      </c>
      <c r="Q157" s="5">
        <f t="shared" si="38"/>
        <v>0</v>
      </c>
      <c r="R157" s="5">
        <f t="shared" si="39"/>
        <v>0</v>
      </c>
      <c r="S157" s="5">
        <f t="shared" si="40"/>
        <v>0</v>
      </c>
      <c r="T157" s="5">
        <f t="shared" si="41"/>
        <v>-6.4972774852479751E-10</v>
      </c>
    </row>
    <row r="158" spans="2:20" x14ac:dyDescent="0.3">
      <c r="B158" s="3" t="s">
        <v>413</v>
      </c>
      <c r="C158" s="3" t="s">
        <v>414</v>
      </c>
      <c r="D158" s="3" t="s">
        <v>415</v>
      </c>
      <c r="E158" s="3">
        <v>16</v>
      </c>
      <c r="F158" s="3">
        <v>366000000</v>
      </c>
      <c r="G158" s="3">
        <v>14640000</v>
      </c>
      <c r="H158" s="3">
        <v>906301443.94114399</v>
      </c>
      <c r="I158" s="3">
        <v>16</v>
      </c>
      <c r="J158" s="3">
        <v>366000000</v>
      </c>
      <c r="K158" s="3">
        <v>14640000</v>
      </c>
      <c r="L158" s="3">
        <v>906301443.79999995</v>
      </c>
      <c r="M158" s="3">
        <f t="shared" si="34"/>
        <v>0</v>
      </c>
      <c r="N158" s="3">
        <f t="shared" si="35"/>
        <v>0</v>
      </c>
      <c r="O158" s="3">
        <f t="shared" si="36"/>
        <v>0</v>
      </c>
      <c r="P158" s="3">
        <f t="shared" si="37"/>
        <v>0.1411440372467041</v>
      </c>
      <c r="Q158" s="5">
        <f t="shared" si="38"/>
        <v>0</v>
      </c>
      <c r="R158" s="5">
        <f t="shared" si="39"/>
        <v>0</v>
      </c>
      <c r="S158" s="5">
        <f t="shared" si="40"/>
        <v>0</v>
      </c>
      <c r="T158" s="5">
        <f t="shared" si="41"/>
        <v>1.5573630408764016E-10</v>
      </c>
    </row>
    <row r="159" spans="2:20" x14ac:dyDescent="0.3">
      <c r="B159" s="3" t="s">
        <v>416</v>
      </c>
      <c r="C159" s="3" t="s">
        <v>417</v>
      </c>
      <c r="D159" s="3" t="s">
        <v>418</v>
      </c>
      <c r="E159" s="3">
        <v>179215</v>
      </c>
      <c r="F159" s="3">
        <v>64693412580494</v>
      </c>
      <c r="G159" s="3">
        <v>2017455250334.5801</v>
      </c>
      <c r="H159" s="3">
        <v>3978605812330.0278</v>
      </c>
      <c r="I159" s="3">
        <v>179215</v>
      </c>
      <c r="J159" s="3">
        <v>64700000000000</v>
      </c>
      <c r="K159" s="3">
        <v>2020000000000</v>
      </c>
      <c r="L159" s="3">
        <v>3980000000000</v>
      </c>
      <c r="M159" s="3">
        <f t="shared" si="34"/>
        <v>0</v>
      </c>
      <c r="N159" s="3">
        <f t="shared" si="35"/>
        <v>-6587419506</v>
      </c>
      <c r="O159" s="3">
        <f t="shared" si="36"/>
        <v>-2544749665.4199219</v>
      </c>
      <c r="P159" s="3">
        <f t="shared" si="37"/>
        <v>-1394187669.972168</v>
      </c>
      <c r="Q159" s="5">
        <f t="shared" si="38"/>
        <v>0</v>
      </c>
      <c r="R159" s="5">
        <f t="shared" si="39"/>
        <v>-1.0181483007727975E-4</v>
      </c>
      <c r="S159" s="5">
        <f t="shared" si="40"/>
        <v>-1.2597770620890703E-3</v>
      </c>
      <c r="T159" s="5">
        <f t="shared" si="41"/>
        <v>-3.5029840954074574E-4</v>
      </c>
    </row>
    <row r="160" spans="2:20" x14ac:dyDescent="0.3">
      <c r="B160" s="3" t="s">
        <v>419</v>
      </c>
      <c r="C160" s="3" t="s">
        <v>420</v>
      </c>
      <c r="D160" s="3" t="s">
        <v>421</v>
      </c>
      <c r="E160" s="3">
        <v>67</v>
      </c>
      <c r="F160" s="3">
        <v>9660000000</v>
      </c>
      <c r="G160" s="3">
        <v>356600000</v>
      </c>
      <c r="H160" s="3">
        <v>4367269118.901207</v>
      </c>
      <c r="I160" s="3">
        <v>67</v>
      </c>
      <c r="J160" s="3">
        <v>9660000000</v>
      </c>
      <c r="K160" s="3">
        <v>356600000</v>
      </c>
      <c r="L160" s="3">
        <v>4367269120</v>
      </c>
      <c r="M160" s="3">
        <f t="shared" si="34"/>
        <v>0</v>
      </c>
      <c r="N160" s="3">
        <f t="shared" si="35"/>
        <v>0</v>
      </c>
      <c r="O160" s="3">
        <f t="shared" si="36"/>
        <v>0</v>
      </c>
      <c r="P160" s="3">
        <f t="shared" si="37"/>
        <v>-1.0987930297851563</v>
      </c>
      <c r="Q160" s="5">
        <f t="shared" si="38"/>
        <v>0</v>
      </c>
      <c r="R160" s="5">
        <f t="shared" si="39"/>
        <v>0</v>
      </c>
      <c r="S160" s="5">
        <f t="shared" si="40"/>
        <v>0</v>
      </c>
      <c r="T160" s="5">
        <f t="shared" si="41"/>
        <v>-2.515972795798662E-10</v>
      </c>
    </row>
    <row r="161" spans="2:20" x14ac:dyDescent="0.3">
      <c r="B161" s="3" t="s">
        <v>422</v>
      </c>
      <c r="C161" s="3" t="s">
        <v>423</v>
      </c>
      <c r="D161" s="3" t="s">
        <v>424</v>
      </c>
      <c r="E161" s="3">
        <v>315</v>
      </c>
      <c r="F161" s="3">
        <v>109805000000</v>
      </c>
      <c r="G161" s="3">
        <v>4977100003.9991999</v>
      </c>
      <c r="H161" s="3">
        <v>24909999385.048019</v>
      </c>
      <c r="I161" s="3">
        <v>315</v>
      </c>
      <c r="J161" s="3">
        <v>110000000000</v>
      </c>
      <c r="K161" s="3">
        <v>4977100004</v>
      </c>
      <c r="L161" s="3">
        <v>24909999392</v>
      </c>
      <c r="M161" s="3">
        <f t="shared" si="34"/>
        <v>0</v>
      </c>
      <c r="N161" s="3">
        <f t="shared" si="35"/>
        <v>-195000000</v>
      </c>
      <c r="O161" s="3">
        <f t="shared" si="36"/>
        <v>-8.0013275146484375E-4</v>
      </c>
      <c r="P161" s="3">
        <f t="shared" si="37"/>
        <v>-6.9519805908203125</v>
      </c>
      <c r="Q161" s="5">
        <f t="shared" si="38"/>
        <v>0</v>
      </c>
      <c r="R161" s="5">
        <f t="shared" si="39"/>
        <v>-1.7727272727272728E-3</v>
      </c>
      <c r="S161" s="5">
        <f t="shared" si="40"/>
        <v>-1.6076284398983191E-13</v>
      </c>
      <c r="T161" s="5">
        <f t="shared" si="41"/>
        <v>-2.7908393257741245E-10</v>
      </c>
    </row>
    <row r="162" spans="2:20" x14ac:dyDescent="0.3">
      <c r="B162" s="3" t="s">
        <v>422</v>
      </c>
      <c r="C162" s="3" t="s">
        <v>425</v>
      </c>
      <c r="D162" s="3" t="s">
        <v>426</v>
      </c>
      <c r="E162" s="3">
        <v>23</v>
      </c>
      <c r="F162" s="3">
        <v>903500</v>
      </c>
      <c r="G162" s="3">
        <v>69700</v>
      </c>
      <c r="H162" s="3">
        <v>163479.93942760001</v>
      </c>
      <c r="I162" s="3">
        <v>23</v>
      </c>
      <c r="J162" s="3">
        <v>903500</v>
      </c>
      <c r="K162" s="3">
        <v>69700</v>
      </c>
      <c r="L162" s="3">
        <v>163479.7543</v>
      </c>
      <c r="M162" s="3">
        <f t="shared" si="34"/>
        <v>0</v>
      </c>
      <c r="N162" s="3">
        <f t="shared" si="35"/>
        <v>0</v>
      </c>
      <c r="O162" s="3">
        <f t="shared" si="36"/>
        <v>0</v>
      </c>
      <c r="P162" s="3">
        <f t="shared" si="37"/>
        <v>0.18512760000885464</v>
      </c>
      <c r="Q162" s="5">
        <f t="shared" si="38"/>
        <v>0</v>
      </c>
      <c r="R162" s="5">
        <f t="shared" si="39"/>
        <v>0</v>
      </c>
      <c r="S162" s="5">
        <f t="shared" si="40"/>
        <v>0</v>
      </c>
      <c r="T162" s="5">
        <f t="shared" si="41"/>
        <v>1.1324191230990531E-6</v>
      </c>
    </row>
    <row r="163" spans="2:20" x14ac:dyDescent="0.3">
      <c r="B163" s="3" t="s">
        <v>427</v>
      </c>
      <c r="C163" s="3" t="s">
        <v>428</v>
      </c>
      <c r="D163" s="3" t="s">
        <v>429</v>
      </c>
      <c r="E163" s="3">
        <v>253</v>
      </c>
      <c r="F163" s="3">
        <v>80633500000</v>
      </c>
      <c r="G163" s="3">
        <v>7005749996</v>
      </c>
      <c r="H163" s="3">
        <v>22388190728.925999</v>
      </c>
      <c r="I163" s="3">
        <v>253</v>
      </c>
      <c r="J163" s="3">
        <v>80633500000</v>
      </c>
      <c r="K163" s="3">
        <v>7005749996</v>
      </c>
      <c r="L163" s="3">
        <v>22388190725</v>
      </c>
      <c r="M163" s="3">
        <f t="shared" si="34"/>
        <v>0</v>
      </c>
      <c r="N163" s="3">
        <f t="shared" si="35"/>
        <v>0</v>
      </c>
      <c r="O163" s="3">
        <f t="shared" si="36"/>
        <v>0</v>
      </c>
      <c r="P163" s="3">
        <f t="shared" si="37"/>
        <v>3.9259986877441406</v>
      </c>
      <c r="Q163" s="5">
        <f t="shared" si="38"/>
        <v>0</v>
      </c>
      <c r="R163" s="5">
        <f t="shared" si="39"/>
        <v>0</v>
      </c>
      <c r="S163" s="5">
        <f t="shared" si="40"/>
        <v>0</v>
      </c>
      <c r="T163" s="5">
        <f t="shared" si="41"/>
        <v>1.7536024844384295E-10</v>
      </c>
    </row>
    <row r="164" spans="2:20" x14ac:dyDescent="0.3">
      <c r="B164" s="3" t="s">
        <v>430</v>
      </c>
      <c r="C164" s="3" t="s">
        <v>431</v>
      </c>
      <c r="D164" s="3" t="s">
        <v>432</v>
      </c>
      <c r="E164" s="3">
        <v>5</v>
      </c>
      <c r="F164" s="3">
        <v>1525000</v>
      </c>
      <c r="G164" s="3">
        <v>273575.75</v>
      </c>
      <c r="H164" s="3">
        <v>310409</v>
      </c>
      <c r="I164" s="3">
        <v>9</v>
      </c>
      <c r="J164" s="3">
        <v>2825000</v>
      </c>
      <c r="K164" s="3">
        <v>998028.75</v>
      </c>
      <c r="L164" s="3">
        <v>1144566.4539999999</v>
      </c>
      <c r="M164" s="3">
        <f t="shared" si="34"/>
        <v>-4</v>
      </c>
      <c r="N164" s="3">
        <f t="shared" si="35"/>
        <v>-1300000</v>
      </c>
      <c r="O164" s="3">
        <f t="shared" si="36"/>
        <v>-724453</v>
      </c>
      <c r="P164" s="3">
        <f t="shared" si="37"/>
        <v>-834157.45399999991</v>
      </c>
      <c r="Q164" s="5">
        <f t="shared" si="38"/>
        <v>-0.44444444444444442</v>
      </c>
      <c r="R164" s="5">
        <f t="shared" si="39"/>
        <v>-0.46017699115044247</v>
      </c>
      <c r="S164" s="5">
        <f t="shared" si="40"/>
        <v>-0.72588389863518465</v>
      </c>
      <c r="T164" s="5">
        <f t="shared" si="41"/>
        <v>-0.72879774790254337</v>
      </c>
    </row>
    <row r="165" spans="2:20" x14ac:dyDescent="0.3">
      <c r="B165" s="3" t="s">
        <v>433</v>
      </c>
      <c r="C165" s="3" t="s">
        <v>434</v>
      </c>
      <c r="D165" s="3" t="s">
        <v>435</v>
      </c>
      <c r="E165" s="3">
        <v>869</v>
      </c>
      <c r="F165" s="3">
        <v>339859650000</v>
      </c>
      <c r="G165" s="3">
        <v>6452571992</v>
      </c>
      <c r="H165" s="3">
        <v>18327749423.77486</v>
      </c>
      <c r="I165" s="3">
        <v>869</v>
      </c>
      <c r="J165" s="3">
        <v>340000000000</v>
      </c>
      <c r="K165" s="3">
        <v>6452571992</v>
      </c>
      <c r="L165" s="3">
        <v>18327749405</v>
      </c>
      <c r="M165" s="3">
        <f t="shared" si="34"/>
        <v>0</v>
      </c>
      <c r="N165" s="3">
        <f t="shared" si="35"/>
        <v>-140350000</v>
      </c>
      <c r="O165" s="3">
        <f t="shared" si="36"/>
        <v>0</v>
      </c>
      <c r="P165" s="3">
        <f t="shared" si="37"/>
        <v>18.774860382080078</v>
      </c>
      <c r="Q165" s="5">
        <f t="shared" si="38"/>
        <v>0</v>
      </c>
      <c r="R165" s="5">
        <f t="shared" si="39"/>
        <v>-4.1279411764705883E-4</v>
      </c>
      <c r="S165" s="5">
        <f t="shared" si="40"/>
        <v>0</v>
      </c>
      <c r="T165" s="5">
        <f t="shared" si="41"/>
        <v>1.024395301747093E-9</v>
      </c>
    </row>
    <row r="166" spans="2:20" x14ac:dyDescent="0.3">
      <c r="B166" s="3" t="s">
        <v>436</v>
      </c>
      <c r="C166" s="3" t="s">
        <v>437</v>
      </c>
      <c r="D166" s="3" t="s">
        <v>438</v>
      </c>
      <c r="E166" s="3">
        <v>78</v>
      </c>
      <c r="F166" s="3">
        <v>39300000000</v>
      </c>
      <c r="G166" s="3">
        <v>885112008.08000004</v>
      </c>
      <c r="H166" s="3">
        <v>5603125884.8599129</v>
      </c>
      <c r="I166" s="3">
        <v>78</v>
      </c>
      <c r="J166" s="3">
        <v>39300000000</v>
      </c>
      <c r="K166" s="3">
        <v>885112008.10000002</v>
      </c>
      <c r="L166" s="3">
        <v>5603125885</v>
      </c>
      <c r="M166" s="3">
        <f t="shared" si="34"/>
        <v>0</v>
      </c>
      <c r="N166" s="3">
        <f t="shared" si="35"/>
        <v>0</v>
      </c>
      <c r="O166" s="3">
        <f t="shared" si="36"/>
        <v>-1.9999980926513672E-2</v>
      </c>
      <c r="P166" s="3">
        <f t="shared" si="37"/>
        <v>-0.14008712768554688</v>
      </c>
      <c r="Q166" s="5">
        <f t="shared" si="38"/>
        <v>0</v>
      </c>
      <c r="R166" s="5">
        <f t="shared" si="39"/>
        <v>0</v>
      </c>
      <c r="S166" s="5">
        <f t="shared" si="40"/>
        <v>-2.2595988692375837E-11</v>
      </c>
      <c r="T166" s="5">
        <f t="shared" si="41"/>
        <v>-2.50016027768662E-11</v>
      </c>
    </row>
    <row r="167" spans="2:20" x14ac:dyDescent="0.3">
      <c r="B167" s="3" t="s">
        <v>439</v>
      </c>
      <c r="C167" s="3" t="s">
        <v>440</v>
      </c>
      <c r="D167" s="3" t="s">
        <v>441</v>
      </c>
      <c r="E167" s="3">
        <v>103</v>
      </c>
      <c r="F167" s="3">
        <v>37075000000</v>
      </c>
      <c r="G167" s="3">
        <v>4521000000</v>
      </c>
      <c r="H167" s="3">
        <v>12640180771.58662</v>
      </c>
      <c r="I167" s="3">
        <v>103</v>
      </c>
      <c r="J167" s="3">
        <v>37075000000</v>
      </c>
      <c r="K167" s="3">
        <v>4521000000</v>
      </c>
      <c r="L167" s="3">
        <v>12640180768</v>
      </c>
      <c r="M167" s="3">
        <f t="shared" si="34"/>
        <v>0</v>
      </c>
      <c r="N167" s="3">
        <f t="shared" si="35"/>
        <v>0</v>
      </c>
      <c r="O167" s="3">
        <f t="shared" si="36"/>
        <v>0</v>
      </c>
      <c r="P167" s="3">
        <f t="shared" si="37"/>
        <v>3.5866203308105469</v>
      </c>
      <c r="Q167" s="5">
        <f t="shared" si="38"/>
        <v>0</v>
      </c>
      <c r="R167" s="5">
        <f t="shared" si="39"/>
        <v>0</v>
      </c>
      <c r="S167" s="5">
        <f t="shared" si="40"/>
        <v>0</v>
      </c>
      <c r="T167" s="5">
        <f t="shared" si="41"/>
        <v>2.8374755050105522E-10</v>
      </c>
    </row>
    <row r="168" spans="2:20" x14ac:dyDescent="0.3">
      <c r="B168" s="3" t="s">
        <v>442</v>
      </c>
      <c r="C168" s="3" t="s">
        <v>443</v>
      </c>
      <c r="D168" s="3" t="s">
        <v>444</v>
      </c>
      <c r="E168" s="3">
        <v>176</v>
      </c>
      <c r="F168" s="3">
        <v>24321000000</v>
      </c>
      <c r="G168" s="3">
        <v>761559996</v>
      </c>
      <c r="H168" s="3">
        <v>7873781297.9971714</v>
      </c>
      <c r="I168" s="3">
        <v>176</v>
      </c>
      <c r="J168" s="3">
        <v>24321000000</v>
      </c>
      <c r="K168" s="3">
        <v>761559996</v>
      </c>
      <c r="L168" s="3">
        <v>7873781299</v>
      </c>
      <c r="M168" s="3">
        <f t="shared" si="34"/>
        <v>0</v>
      </c>
      <c r="N168" s="3">
        <f t="shared" si="35"/>
        <v>0</v>
      </c>
      <c r="O168" s="3">
        <f t="shared" si="36"/>
        <v>0</v>
      </c>
      <c r="P168" s="3">
        <f t="shared" si="37"/>
        <v>-1.0028285980224609</v>
      </c>
      <c r="Q168" s="5">
        <f t="shared" si="38"/>
        <v>0</v>
      </c>
      <c r="R168" s="5">
        <f t="shared" si="39"/>
        <v>0</v>
      </c>
      <c r="S168" s="5">
        <f t="shared" si="40"/>
        <v>0</v>
      </c>
      <c r="T168" s="5">
        <f t="shared" si="41"/>
        <v>-1.273630241863365E-10</v>
      </c>
    </row>
    <row r="169" spans="2:20" x14ac:dyDescent="0.3">
      <c r="B169" s="3" t="s">
        <v>442</v>
      </c>
      <c r="C169" s="3" t="s">
        <v>445</v>
      </c>
      <c r="D169" s="3" t="s">
        <v>446</v>
      </c>
      <c r="E169" s="3">
        <v>3</v>
      </c>
      <c r="F169" s="3">
        <v>45000</v>
      </c>
      <c r="G169" s="3">
        <v>2700</v>
      </c>
      <c r="H169" s="3">
        <v>34586.810802400003</v>
      </c>
      <c r="I169" s="3">
        <v>3</v>
      </c>
      <c r="J169" s="3">
        <v>45000</v>
      </c>
      <c r="K169" s="3">
        <v>2700</v>
      </c>
      <c r="L169" s="3">
        <v>34586.600559999999</v>
      </c>
      <c r="M169" s="3">
        <f t="shared" si="34"/>
        <v>0</v>
      </c>
      <c r="N169" s="3">
        <f t="shared" si="35"/>
        <v>0</v>
      </c>
      <c r="O169" s="3">
        <f t="shared" si="36"/>
        <v>0</v>
      </c>
      <c r="P169" s="3">
        <f t="shared" si="37"/>
        <v>0.2102424000040628</v>
      </c>
      <c r="Q169" s="5">
        <f t="shared" si="38"/>
        <v>0</v>
      </c>
      <c r="R169" s="5">
        <f t="shared" si="39"/>
        <v>0</v>
      </c>
      <c r="S169" s="5">
        <f t="shared" si="40"/>
        <v>0</v>
      </c>
      <c r="T169" s="5">
        <f t="shared" si="41"/>
        <v>6.0787240318498302E-6</v>
      </c>
    </row>
    <row r="170" spans="2:20" x14ac:dyDescent="0.3">
      <c r="B170" s="3" t="s">
        <v>447</v>
      </c>
      <c r="C170" s="3" t="s">
        <v>448</v>
      </c>
      <c r="D170" s="3" t="s">
        <v>449</v>
      </c>
      <c r="E170" s="3">
        <v>1483</v>
      </c>
      <c r="F170" s="3">
        <v>993764999999</v>
      </c>
      <c r="G170" s="3">
        <v>70548872680</v>
      </c>
      <c r="H170" s="3">
        <v>121781478354.88319</v>
      </c>
      <c r="I170" s="3">
        <v>1483</v>
      </c>
      <c r="J170" s="3">
        <v>994000000000</v>
      </c>
      <c r="K170" s="3">
        <v>70548872680</v>
      </c>
      <c r="L170" s="3">
        <v>122000000000</v>
      </c>
      <c r="M170" s="3">
        <f t="shared" si="34"/>
        <v>0</v>
      </c>
      <c r="N170" s="3">
        <f t="shared" si="35"/>
        <v>-235000001</v>
      </c>
      <c r="O170" s="3">
        <f t="shared" si="36"/>
        <v>0</v>
      </c>
      <c r="P170" s="3">
        <f t="shared" si="37"/>
        <v>-218521645.11680603</v>
      </c>
      <c r="Q170" s="5">
        <f t="shared" si="38"/>
        <v>0</v>
      </c>
      <c r="R170" s="5">
        <f t="shared" si="39"/>
        <v>-2.364185120724346E-4</v>
      </c>
      <c r="S170" s="5">
        <f t="shared" si="40"/>
        <v>0</v>
      </c>
      <c r="T170" s="5">
        <f t="shared" si="41"/>
        <v>-1.7911610255475904E-3</v>
      </c>
    </row>
    <row r="171" spans="2:20" x14ac:dyDescent="0.3">
      <c r="B171" s="3" t="s">
        <v>450</v>
      </c>
      <c r="C171" s="3" t="s">
        <v>451</v>
      </c>
      <c r="D171" s="3" t="s">
        <v>452</v>
      </c>
      <c r="E171" s="3">
        <v>16</v>
      </c>
      <c r="F171" s="3">
        <v>900000000</v>
      </c>
      <c r="G171" s="3">
        <v>320000000</v>
      </c>
      <c r="H171" s="3">
        <v>771251276.53955102</v>
      </c>
      <c r="I171" s="3">
        <v>16</v>
      </c>
      <c r="J171" s="3">
        <v>900000000</v>
      </c>
      <c r="K171" s="3">
        <v>320000000</v>
      </c>
      <c r="L171" s="3">
        <v>771251275.89999998</v>
      </c>
      <c r="M171" s="3">
        <f t="shared" ref="M171:M185" si="42">E171-I171</f>
        <v>0</v>
      </c>
      <c r="N171" s="3">
        <f t="shared" ref="N171:N185" si="43">F171-J171</f>
        <v>0</v>
      </c>
      <c r="O171" s="3">
        <f t="shared" ref="O171:O185" si="44">G171-K171</f>
        <v>0</v>
      </c>
      <c r="P171" s="3">
        <f t="shared" ref="P171:P185" si="45">H171-L171</f>
        <v>0.63955104351043701</v>
      </c>
      <c r="Q171" s="5">
        <f t="shared" ref="Q171:Q185" si="46">IFERROR(M171/I171,0)</f>
        <v>0</v>
      </c>
      <c r="R171" s="5">
        <f t="shared" ref="R171:R185" si="47">IFERROR(N171/J171,0)</f>
        <v>0</v>
      </c>
      <c r="S171" s="5">
        <f t="shared" ref="S171:S185" si="48">IFERROR(O171/K171,0)</f>
        <v>0</v>
      </c>
      <c r="T171" s="5">
        <f t="shared" ref="T171:T185" si="49">IFERROR(P171/L171,0)</f>
        <v>8.2923823077520699E-10</v>
      </c>
    </row>
    <row r="172" spans="2:20" x14ac:dyDescent="0.3">
      <c r="B172" s="3" t="s">
        <v>453</v>
      </c>
      <c r="C172" s="3" t="s">
        <v>454</v>
      </c>
      <c r="D172" s="3" t="s">
        <v>455</v>
      </c>
      <c r="E172" s="3">
        <v>16</v>
      </c>
      <c r="F172" s="3">
        <v>1450000000</v>
      </c>
      <c r="G172" s="3">
        <v>320000000</v>
      </c>
      <c r="H172" s="3">
        <v>1533572695.544925</v>
      </c>
      <c r="I172" s="3">
        <v>16</v>
      </c>
      <c r="J172" s="3">
        <v>1450000000</v>
      </c>
      <c r="K172" s="3">
        <v>320000000</v>
      </c>
      <c r="L172" s="3">
        <v>1533572696</v>
      </c>
      <c r="M172" s="3">
        <f t="shared" si="42"/>
        <v>0</v>
      </c>
      <c r="N172" s="3">
        <f t="shared" si="43"/>
        <v>0</v>
      </c>
      <c r="O172" s="3">
        <f t="shared" si="44"/>
        <v>0</v>
      </c>
      <c r="P172" s="3">
        <f t="shared" si="45"/>
        <v>-0.45507502555847168</v>
      </c>
      <c r="Q172" s="5">
        <f t="shared" si="46"/>
        <v>0</v>
      </c>
      <c r="R172" s="5">
        <f t="shared" si="47"/>
        <v>0</v>
      </c>
      <c r="S172" s="5">
        <f t="shared" si="48"/>
        <v>0</v>
      </c>
      <c r="T172" s="5">
        <f t="shared" si="49"/>
        <v>-2.9674173695543654E-10</v>
      </c>
    </row>
    <row r="173" spans="2:20" x14ac:dyDescent="0.3">
      <c r="B173" s="3" t="s">
        <v>456</v>
      </c>
      <c r="C173" s="3" t="s">
        <v>457</v>
      </c>
      <c r="D173" s="3" t="s">
        <v>458</v>
      </c>
      <c r="E173" s="3">
        <v>7</v>
      </c>
      <c r="F173" s="3">
        <v>500000000</v>
      </c>
      <c r="G173" s="3">
        <v>140000000</v>
      </c>
      <c r="H173" s="3">
        <v>1860261009.7958109</v>
      </c>
      <c r="I173" s="3">
        <v>7</v>
      </c>
      <c r="J173" s="3">
        <v>500000000</v>
      </c>
      <c r="K173" s="3">
        <v>140000000</v>
      </c>
      <c r="L173" s="3">
        <v>1860261010</v>
      </c>
      <c r="M173" s="3">
        <f t="shared" si="42"/>
        <v>0</v>
      </c>
      <c r="N173" s="3">
        <f t="shared" si="43"/>
        <v>0</v>
      </c>
      <c r="O173" s="3">
        <f t="shared" si="44"/>
        <v>0</v>
      </c>
      <c r="P173" s="3">
        <f t="shared" si="45"/>
        <v>-0.20418906211853027</v>
      </c>
      <c r="Q173" s="5">
        <f t="shared" si="46"/>
        <v>0</v>
      </c>
      <c r="R173" s="5">
        <f t="shared" si="47"/>
        <v>0</v>
      </c>
      <c r="S173" s="5">
        <f t="shared" si="48"/>
        <v>0</v>
      </c>
      <c r="T173" s="5">
        <f t="shared" si="49"/>
        <v>-1.097636627445792E-10</v>
      </c>
    </row>
    <row r="174" spans="2:20" x14ac:dyDescent="0.3">
      <c r="B174" s="3" t="s">
        <v>459</v>
      </c>
      <c r="C174" s="3" t="s">
        <v>460</v>
      </c>
      <c r="D174" s="3" t="s">
        <v>461</v>
      </c>
      <c r="E174" s="3">
        <v>165</v>
      </c>
      <c r="F174" s="3">
        <v>146175000000</v>
      </c>
      <c r="G174" s="3">
        <v>11889999996</v>
      </c>
      <c r="H174" s="3">
        <v>25952044102.870739</v>
      </c>
      <c r="I174" s="3">
        <v>165</v>
      </c>
      <c r="J174" s="3">
        <v>146000000000</v>
      </c>
      <c r="K174" s="3">
        <v>11889999996</v>
      </c>
      <c r="L174" s="3">
        <v>25952044101</v>
      </c>
      <c r="M174" s="3">
        <f t="shared" si="42"/>
        <v>0</v>
      </c>
      <c r="N174" s="3">
        <f t="shared" si="43"/>
        <v>175000000</v>
      </c>
      <c r="O174" s="3">
        <f t="shared" si="44"/>
        <v>0</v>
      </c>
      <c r="P174" s="3">
        <f t="shared" si="45"/>
        <v>1.8707389831542969</v>
      </c>
      <c r="Q174" s="5">
        <f t="shared" si="46"/>
        <v>0</v>
      </c>
      <c r="R174" s="5">
        <f t="shared" si="47"/>
        <v>1.1986301369863014E-3</v>
      </c>
      <c r="S174" s="5">
        <f t="shared" si="48"/>
        <v>0</v>
      </c>
      <c r="T174" s="5">
        <f t="shared" si="49"/>
        <v>7.2084456078826265E-11</v>
      </c>
    </row>
    <row r="175" spans="2:20" x14ac:dyDescent="0.3">
      <c r="B175" s="3" t="s">
        <v>462</v>
      </c>
      <c r="C175" s="3" t="s">
        <v>463</v>
      </c>
      <c r="D175" s="3" t="s">
        <v>464</v>
      </c>
      <c r="E175" s="3">
        <v>50</v>
      </c>
      <c r="F175" s="3">
        <v>1250000000</v>
      </c>
      <c r="G175" s="3">
        <v>1000000000</v>
      </c>
      <c r="H175" s="3">
        <v>5932405166.5115051</v>
      </c>
      <c r="I175" s="3">
        <v>50</v>
      </c>
      <c r="J175" s="3">
        <v>1250000000</v>
      </c>
      <c r="K175" s="3">
        <v>1000000000</v>
      </c>
      <c r="L175" s="3">
        <v>5932405167</v>
      </c>
      <c r="M175" s="3">
        <f t="shared" si="42"/>
        <v>0</v>
      </c>
      <c r="N175" s="3">
        <f t="shared" si="43"/>
        <v>0</v>
      </c>
      <c r="O175" s="3">
        <f t="shared" si="44"/>
        <v>0</v>
      </c>
      <c r="P175" s="3">
        <f t="shared" si="45"/>
        <v>-0.488494873046875</v>
      </c>
      <c r="Q175" s="5">
        <f t="shared" si="46"/>
        <v>0</v>
      </c>
      <c r="R175" s="5">
        <f t="shared" si="47"/>
        <v>0</v>
      </c>
      <c r="S175" s="5">
        <f t="shared" si="48"/>
        <v>0</v>
      </c>
      <c r="T175" s="5">
        <f t="shared" si="49"/>
        <v>-8.2343477779334722E-11</v>
      </c>
    </row>
    <row r="176" spans="2:20" x14ac:dyDescent="0.3">
      <c r="B176" s="3" t="s">
        <v>465</v>
      </c>
      <c r="C176" s="3" t="s">
        <v>466</v>
      </c>
      <c r="D176" s="3" t="s">
        <v>467</v>
      </c>
      <c r="E176" s="3">
        <v>18</v>
      </c>
      <c r="F176" s="3">
        <v>450000000</v>
      </c>
      <c r="G176" s="3">
        <v>360000000</v>
      </c>
      <c r="H176" s="3">
        <v>3436947014.4991469</v>
      </c>
      <c r="I176" s="3">
        <v>18</v>
      </c>
      <c r="J176" s="3">
        <v>450000000</v>
      </c>
      <c r="K176" s="3">
        <v>360000000</v>
      </c>
      <c r="L176" s="3">
        <v>3436947017</v>
      </c>
      <c r="M176" s="3">
        <f t="shared" si="42"/>
        <v>0</v>
      </c>
      <c r="N176" s="3">
        <f t="shared" si="43"/>
        <v>0</v>
      </c>
      <c r="O176" s="3">
        <f t="shared" si="44"/>
        <v>0</v>
      </c>
      <c r="P176" s="3">
        <f t="shared" si="45"/>
        <v>-2.5008530616760254</v>
      </c>
      <c r="Q176" s="5">
        <f t="shared" si="46"/>
        <v>0</v>
      </c>
      <c r="R176" s="5">
        <f t="shared" si="47"/>
        <v>0</v>
      </c>
      <c r="S176" s="5">
        <f t="shared" si="48"/>
        <v>0</v>
      </c>
      <c r="T176" s="5">
        <f t="shared" si="49"/>
        <v>-7.2763794417143482E-10</v>
      </c>
    </row>
    <row r="177" spans="2:20" x14ac:dyDescent="0.3">
      <c r="B177" s="3" t="s">
        <v>468</v>
      </c>
      <c r="C177" s="3" t="s">
        <v>469</v>
      </c>
      <c r="D177" s="3" t="s">
        <v>470</v>
      </c>
      <c r="E177" s="3">
        <v>13</v>
      </c>
      <c r="F177" s="3">
        <v>325000000</v>
      </c>
      <c r="G177" s="3">
        <v>260000000</v>
      </c>
      <c r="H177" s="3">
        <v>3155866810.9380798</v>
      </c>
      <c r="I177" s="3">
        <v>13</v>
      </c>
      <c r="J177" s="3">
        <v>325000000</v>
      </c>
      <c r="K177" s="3">
        <v>260000000</v>
      </c>
      <c r="L177" s="3">
        <v>3155866813</v>
      </c>
      <c r="M177" s="3">
        <f t="shared" si="42"/>
        <v>0</v>
      </c>
      <c r="N177" s="3">
        <f t="shared" si="43"/>
        <v>0</v>
      </c>
      <c r="O177" s="3">
        <f t="shared" si="44"/>
        <v>0</v>
      </c>
      <c r="P177" s="3">
        <f t="shared" si="45"/>
        <v>-2.061920166015625</v>
      </c>
      <c r="Q177" s="5">
        <f t="shared" si="46"/>
        <v>0</v>
      </c>
      <c r="R177" s="5">
        <f t="shared" si="47"/>
        <v>0</v>
      </c>
      <c r="S177" s="5">
        <f t="shared" si="48"/>
        <v>0</v>
      </c>
      <c r="T177" s="5">
        <f t="shared" si="49"/>
        <v>-6.5336095855564395E-10</v>
      </c>
    </row>
    <row r="178" spans="2:20" x14ac:dyDescent="0.3">
      <c r="B178" s="3" t="s">
        <v>471</v>
      </c>
      <c r="C178" s="3" t="s">
        <v>472</v>
      </c>
      <c r="D178" s="3" t="s">
        <v>473</v>
      </c>
      <c r="E178" s="3">
        <v>3</v>
      </c>
      <c r="F178" s="3">
        <v>550000000</v>
      </c>
      <c r="G178" s="3">
        <v>18000000</v>
      </c>
      <c r="H178" s="3">
        <v>92473567.415160999</v>
      </c>
      <c r="I178" s="3">
        <v>3</v>
      </c>
      <c r="J178" s="3">
        <v>550000000</v>
      </c>
      <c r="K178" s="3">
        <v>18000000</v>
      </c>
      <c r="L178" s="3">
        <v>92473566.680000007</v>
      </c>
      <c r="M178" s="3">
        <f t="shared" si="42"/>
        <v>0</v>
      </c>
      <c r="N178" s="3">
        <f t="shared" si="43"/>
        <v>0</v>
      </c>
      <c r="O178" s="3">
        <f t="shared" si="44"/>
        <v>0</v>
      </c>
      <c r="P178" s="3">
        <f t="shared" si="45"/>
        <v>0.73516099154949188</v>
      </c>
      <c r="Q178" s="5">
        <f t="shared" si="46"/>
        <v>0</v>
      </c>
      <c r="R178" s="5">
        <f t="shared" si="47"/>
        <v>0</v>
      </c>
      <c r="S178" s="5">
        <f t="shared" si="48"/>
        <v>0</v>
      </c>
      <c r="T178" s="5">
        <f t="shared" si="49"/>
        <v>7.9499582198822124E-9</v>
      </c>
    </row>
    <row r="179" spans="2:20" x14ac:dyDescent="0.3">
      <c r="B179" s="3" t="s">
        <v>474</v>
      </c>
      <c r="C179" s="3" t="s">
        <v>475</v>
      </c>
      <c r="D179" s="3" t="s">
        <v>475</v>
      </c>
      <c r="E179" s="3">
        <v>4598</v>
      </c>
      <c r="F179" s="3">
        <v>13726000000</v>
      </c>
      <c r="G179" s="3">
        <v>27921572487.195</v>
      </c>
      <c r="H179" s="3">
        <v>104343925307.7986</v>
      </c>
      <c r="I179" s="3">
        <v>4598</v>
      </c>
      <c r="J179" s="3">
        <v>13726000000</v>
      </c>
      <c r="K179" s="3">
        <v>27921572487</v>
      </c>
      <c r="L179" s="3">
        <v>104000000000</v>
      </c>
      <c r="M179" s="3">
        <f t="shared" si="42"/>
        <v>0</v>
      </c>
      <c r="N179" s="3">
        <f t="shared" si="43"/>
        <v>0</v>
      </c>
      <c r="O179" s="3">
        <f t="shared" si="44"/>
        <v>0.19499969482421875</v>
      </c>
      <c r="P179" s="3">
        <f t="shared" si="45"/>
        <v>343925307.79859924</v>
      </c>
      <c r="Q179" s="5">
        <f t="shared" si="46"/>
        <v>0</v>
      </c>
      <c r="R179" s="5">
        <f t="shared" si="47"/>
        <v>0</v>
      </c>
      <c r="S179" s="5">
        <f t="shared" si="48"/>
        <v>6.9838364194927997E-12</v>
      </c>
      <c r="T179" s="5">
        <f t="shared" si="49"/>
        <v>3.3069741134480698E-3</v>
      </c>
    </row>
    <row r="180" spans="2:20" x14ac:dyDescent="0.3">
      <c r="B180" s="3" t="s">
        <v>474</v>
      </c>
      <c r="C180" s="3" t="s">
        <v>476</v>
      </c>
      <c r="D180" s="3" t="s">
        <v>476</v>
      </c>
      <c r="E180" s="3">
        <v>7</v>
      </c>
      <c r="F180" s="3">
        <v>2450</v>
      </c>
      <c r="G180" s="3">
        <v>33273</v>
      </c>
      <c r="H180" s="3">
        <v>21741.493771699999</v>
      </c>
      <c r="I180" s="3">
        <v>7</v>
      </c>
      <c r="J180" s="3">
        <v>2450</v>
      </c>
      <c r="K180" s="3">
        <v>33273</v>
      </c>
      <c r="L180" s="3">
        <v>21741.493770000001</v>
      </c>
      <c r="M180" s="3">
        <f t="shared" si="42"/>
        <v>0</v>
      </c>
      <c r="N180" s="3">
        <f t="shared" si="43"/>
        <v>0</v>
      </c>
      <c r="O180" s="3">
        <f t="shared" si="44"/>
        <v>0</v>
      </c>
      <c r="P180" s="3">
        <f t="shared" si="45"/>
        <v>1.6999983927235007E-6</v>
      </c>
      <c r="Q180" s="5">
        <f t="shared" si="46"/>
        <v>0</v>
      </c>
      <c r="R180" s="5">
        <f t="shared" si="47"/>
        <v>0</v>
      </c>
      <c r="S180" s="5">
        <f t="shared" si="48"/>
        <v>0</v>
      </c>
      <c r="T180" s="5">
        <f t="shared" si="49"/>
        <v>7.8191425607988509E-11</v>
      </c>
    </row>
    <row r="181" spans="2:20" x14ac:dyDescent="0.3">
      <c r="B181" s="3" t="s">
        <v>477</v>
      </c>
      <c r="C181" s="3" t="s">
        <v>478</v>
      </c>
      <c r="D181" s="3" t="s">
        <v>478</v>
      </c>
      <c r="E181" s="3">
        <v>77</v>
      </c>
      <c r="F181" s="3">
        <v>376000000</v>
      </c>
      <c r="G181" s="3">
        <v>3181003587.4064188</v>
      </c>
      <c r="H181" s="3">
        <v>4944587180.2204494</v>
      </c>
      <c r="I181" s="3">
        <v>84</v>
      </c>
      <c r="J181" s="3">
        <v>411000000</v>
      </c>
      <c r="K181" s="3">
        <v>3181003588</v>
      </c>
      <c r="L181" s="3">
        <v>4944587180</v>
      </c>
      <c r="M181" s="3">
        <f t="shared" si="42"/>
        <v>-7</v>
      </c>
      <c r="N181" s="3">
        <f t="shared" si="43"/>
        <v>-35000000</v>
      </c>
      <c r="O181" s="3">
        <f t="shared" si="44"/>
        <v>-0.59358119964599609</v>
      </c>
      <c r="P181" s="3">
        <f t="shared" si="45"/>
        <v>0.22044944763183594</v>
      </c>
      <c r="Q181" s="5">
        <f t="shared" si="46"/>
        <v>-8.3333333333333329E-2</v>
      </c>
      <c r="R181" s="5">
        <f t="shared" si="47"/>
        <v>-8.5158150851581502E-2</v>
      </c>
      <c r="S181" s="5">
        <f t="shared" si="48"/>
        <v>-1.8660186423090452E-10</v>
      </c>
      <c r="T181" s="5">
        <f t="shared" si="49"/>
        <v>4.4583994498775512E-11</v>
      </c>
    </row>
    <row r="182" spans="2:20" x14ac:dyDescent="0.3">
      <c r="B182" s="3" t="s">
        <v>479</v>
      </c>
      <c r="C182" s="3" t="s">
        <v>480</v>
      </c>
      <c r="D182" s="3" t="s">
        <v>481</v>
      </c>
      <c r="E182" s="3">
        <v>3</v>
      </c>
      <c r="F182" s="3">
        <v>750000000</v>
      </c>
      <c r="G182" s="3">
        <v>600000000</v>
      </c>
      <c r="H182" s="3">
        <v>1000037145</v>
      </c>
      <c r="I182" s="3">
        <v>3</v>
      </c>
      <c r="J182" s="3">
        <v>750000000</v>
      </c>
      <c r="K182" s="3">
        <v>600000000</v>
      </c>
      <c r="L182" s="3">
        <v>1000037145</v>
      </c>
      <c r="M182" s="3">
        <f t="shared" si="42"/>
        <v>0</v>
      </c>
      <c r="N182" s="3">
        <f t="shared" si="43"/>
        <v>0</v>
      </c>
      <c r="O182" s="3">
        <f t="shared" si="44"/>
        <v>0</v>
      </c>
      <c r="P182" s="3">
        <f t="shared" si="45"/>
        <v>0</v>
      </c>
      <c r="Q182" s="5">
        <f t="shared" si="46"/>
        <v>0</v>
      </c>
      <c r="R182" s="5">
        <f t="shared" si="47"/>
        <v>0</v>
      </c>
      <c r="S182" s="5">
        <f t="shared" si="48"/>
        <v>0</v>
      </c>
      <c r="T182" s="5">
        <f t="shared" si="49"/>
        <v>0</v>
      </c>
    </row>
    <row r="183" spans="2:20" x14ac:dyDescent="0.3">
      <c r="B183" s="3" t="s">
        <v>482</v>
      </c>
      <c r="C183" s="3" t="s">
        <v>483</v>
      </c>
      <c r="D183" s="3" t="s">
        <v>483</v>
      </c>
      <c r="E183" s="3">
        <v>0</v>
      </c>
      <c r="F183" s="3">
        <v>0</v>
      </c>
      <c r="G183" s="3">
        <v>0</v>
      </c>
      <c r="H183" s="3">
        <v>0</v>
      </c>
      <c r="I183" s="3">
        <v>163</v>
      </c>
      <c r="J183" s="3">
        <v>71046500000</v>
      </c>
      <c r="K183" s="3">
        <v>7416195489</v>
      </c>
      <c r="L183" s="3">
        <v>2939038096</v>
      </c>
      <c r="M183" s="3">
        <f t="shared" si="42"/>
        <v>-163</v>
      </c>
      <c r="N183" s="3">
        <f t="shared" si="43"/>
        <v>-71046500000</v>
      </c>
      <c r="O183" s="3">
        <f t="shared" si="44"/>
        <v>-7416195489</v>
      </c>
      <c r="P183" s="3">
        <f t="shared" si="45"/>
        <v>-2939038096</v>
      </c>
      <c r="Q183" s="5">
        <f t="shared" si="46"/>
        <v>-1</v>
      </c>
      <c r="R183" s="5">
        <f t="shared" si="47"/>
        <v>-1</v>
      </c>
      <c r="S183" s="5">
        <f t="shared" si="48"/>
        <v>-1</v>
      </c>
      <c r="T183" s="5">
        <f t="shared" si="49"/>
        <v>-1</v>
      </c>
    </row>
    <row r="184" spans="2:20" x14ac:dyDescent="0.3">
      <c r="B184" s="3" t="s">
        <v>484</v>
      </c>
      <c r="C184" s="3" t="s">
        <v>485</v>
      </c>
      <c r="D184" s="3" t="s">
        <v>485</v>
      </c>
      <c r="E184" s="3">
        <v>0</v>
      </c>
      <c r="F184" s="3">
        <v>0</v>
      </c>
      <c r="G184" s="3">
        <v>0</v>
      </c>
      <c r="H184" s="3">
        <v>0</v>
      </c>
      <c r="I184" s="3">
        <v>2246</v>
      </c>
      <c r="J184" s="3">
        <v>814000000000</v>
      </c>
      <c r="K184" s="3">
        <v>85480971455</v>
      </c>
      <c r="L184" s="3">
        <v>35063504837</v>
      </c>
      <c r="M184" s="3">
        <f t="shared" si="42"/>
        <v>-2246</v>
      </c>
      <c r="N184" s="3">
        <f t="shared" si="43"/>
        <v>-814000000000</v>
      </c>
      <c r="O184" s="3">
        <f t="shared" si="44"/>
        <v>-85480971455</v>
      </c>
      <c r="P184" s="3">
        <f t="shared" si="45"/>
        <v>-35063504837</v>
      </c>
      <c r="Q184" s="5">
        <f t="shared" si="46"/>
        <v>-1</v>
      </c>
      <c r="R184" s="5">
        <f t="shared" si="47"/>
        <v>-1</v>
      </c>
      <c r="S184" s="5">
        <f t="shared" si="48"/>
        <v>-1</v>
      </c>
      <c r="T184" s="5">
        <f t="shared" si="49"/>
        <v>-1</v>
      </c>
    </row>
    <row r="185" spans="2:20" x14ac:dyDescent="0.3">
      <c r="B185" s="3" t="s">
        <v>486</v>
      </c>
      <c r="C185" s="3" t="s">
        <v>487</v>
      </c>
      <c r="D185" s="3" t="s">
        <v>487</v>
      </c>
      <c r="E185" s="3">
        <v>0</v>
      </c>
      <c r="F185" s="3">
        <v>0</v>
      </c>
      <c r="G185" s="3">
        <v>0</v>
      </c>
      <c r="H185" s="3">
        <v>0</v>
      </c>
      <c r="I185" s="3">
        <v>94</v>
      </c>
      <c r="J185" s="3">
        <v>29161392193</v>
      </c>
      <c r="K185" s="3">
        <v>3634130451</v>
      </c>
      <c r="L185" s="3">
        <v>423702712</v>
      </c>
      <c r="M185" s="3">
        <f t="shared" si="42"/>
        <v>-94</v>
      </c>
      <c r="N185" s="3">
        <f t="shared" si="43"/>
        <v>-29161392193</v>
      </c>
      <c r="O185" s="3">
        <f t="shared" si="44"/>
        <v>-3634130451</v>
      </c>
      <c r="P185" s="3">
        <f t="shared" si="45"/>
        <v>-423702712</v>
      </c>
      <c r="Q185" s="5">
        <f t="shared" si="46"/>
        <v>-1</v>
      </c>
      <c r="R185" s="5">
        <f t="shared" si="47"/>
        <v>-1</v>
      </c>
      <c r="S185" s="5">
        <f t="shared" si="48"/>
        <v>-1</v>
      </c>
      <c r="T185" s="5">
        <f t="shared" si="49"/>
        <v>-1</v>
      </c>
    </row>
  </sheetData>
  <mergeCells count="15"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  <mergeCell ref="B9:B10"/>
    <mergeCell ref="C9:C10"/>
    <mergeCell ref="D9:D10"/>
    <mergeCell ref="E1:H1"/>
    <mergeCell ref="E9:H9"/>
  </mergeCells>
  <conditionalFormatting sqref="Q11:T999">
    <cfRule type="cellIs" dxfId="2" priority="1" operator="notEqual">
      <formula>0</formula>
    </cfRule>
  </conditionalFormatting>
  <pageMargins left="0.7" right="0.7" top="0.75" bottom="0.75" header="0.3" footer="0.3"/>
  <headerFooter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39"/>
  <sheetViews>
    <sheetView workbookViewId="0">
      <pane xSplit="4" ySplit="10" topLeftCell="Q11" activePane="bottomRight" state="frozen"/>
      <selection pane="topRight" activeCell="E1" sqref="E1"/>
      <selection pane="bottomLeft" activeCell="A11" sqref="A11"/>
      <selection pane="bottomRight" activeCell="T5" sqref="T5"/>
    </sheetView>
  </sheetViews>
  <sheetFormatPr defaultRowHeight="14.4" x14ac:dyDescent="0.3"/>
  <cols>
    <col min="2" max="20" width="25.6640625" customWidth="1"/>
    <col min="21" max="21" width="138.6640625" customWidth="1"/>
  </cols>
  <sheetData>
    <row r="1" spans="2:21" x14ac:dyDescent="0.3">
      <c r="E1" s="14" t="s">
        <v>8</v>
      </c>
      <c r="F1" s="14"/>
      <c r="G1" s="14"/>
      <c r="H1" s="14"/>
      <c r="I1" s="14" t="s">
        <v>9</v>
      </c>
      <c r="J1" s="14"/>
      <c r="K1" s="14"/>
      <c r="L1" s="14"/>
      <c r="M1" s="14" t="s">
        <v>10</v>
      </c>
      <c r="N1" s="14"/>
      <c r="O1" s="14"/>
      <c r="P1" s="14"/>
      <c r="Q1" s="14" t="s">
        <v>11</v>
      </c>
      <c r="R1" s="14"/>
      <c r="S1" s="14"/>
      <c r="T1" s="14"/>
    </row>
    <row r="2" spans="2:21" x14ac:dyDescent="0.3">
      <c r="D2" s="1" t="s">
        <v>0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12</v>
      </c>
      <c r="R2" s="2" t="s">
        <v>13</v>
      </c>
      <c r="S2" s="2" t="s">
        <v>14</v>
      </c>
      <c r="T2" s="2" t="s">
        <v>15</v>
      </c>
    </row>
    <row r="3" spans="2:21" x14ac:dyDescent="0.3">
      <c r="D3" s="1" t="s">
        <v>1</v>
      </c>
      <c r="E3" s="3">
        <v>470770</v>
      </c>
      <c r="F3" s="3">
        <v>99452485915085.797</v>
      </c>
      <c r="G3" s="3">
        <v>4425262287171.6836</v>
      </c>
      <c r="H3" s="3">
        <v>0</v>
      </c>
      <c r="I3" s="3">
        <v>467368</v>
      </c>
      <c r="J3" s="3">
        <v>95679515934153</v>
      </c>
      <c r="K3" s="3">
        <v>4308204442004.6509</v>
      </c>
      <c r="L3" s="3">
        <v>0</v>
      </c>
      <c r="M3" s="3">
        <v>3402</v>
      </c>
      <c r="N3" s="3">
        <v>3772969980932.7969</v>
      </c>
      <c r="O3" s="3">
        <v>117057845167.0327</v>
      </c>
      <c r="P3" s="3">
        <v>0</v>
      </c>
      <c r="Q3" s="15">
        <f>IFERROR(ROUND(M6/I4,3),0)</f>
        <v>7.0000000000000001E-3</v>
      </c>
      <c r="R3" s="15">
        <f>IFERROR(ROUND(N6/J4,3),0)</f>
        <v>1.0999999999999999E-2</v>
      </c>
      <c r="S3" s="15">
        <f>IFERROR(ROUND(O6/K4,3),0)</f>
        <v>2.5999999999999999E-2</v>
      </c>
      <c r="T3" s="15">
        <f>IFERROR(ROUND(P6/L4,3),0)</f>
        <v>0</v>
      </c>
    </row>
    <row r="4" spans="2:21" x14ac:dyDescent="0.3">
      <c r="D4" s="1" t="s">
        <v>2</v>
      </c>
      <c r="E4" s="3">
        <f t="shared" ref="E4:L4" si="0">SUM(E11:E139)</f>
        <v>470516</v>
      </c>
      <c r="F4" s="3">
        <f t="shared" si="0"/>
        <v>99304959582785.797</v>
      </c>
      <c r="G4" s="3">
        <f t="shared" si="0"/>
        <v>4417943677171.6846</v>
      </c>
      <c r="H4" s="3">
        <f t="shared" si="0"/>
        <v>0</v>
      </c>
      <c r="I4" s="3">
        <f t="shared" si="0"/>
        <v>467368</v>
      </c>
      <c r="J4" s="3">
        <f t="shared" si="0"/>
        <v>95679515934153</v>
      </c>
      <c r="K4" s="3">
        <f t="shared" si="0"/>
        <v>4308204442004.6509</v>
      </c>
      <c r="L4" s="3">
        <f t="shared" si="0"/>
        <v>0</v>
      </c>
      <c r="M4" s="3">
        <f>E4-I4</f>
        <v>3148</v>
      </c>
      <c r="N4" s="3">
        <f>F4-J4</f>
        <v>3625443648632.7969</v>
      </c>
      <c r="O4" s="3">
        <f>G4-K4</f>
        <v>109739235167.03369</v>
      </c>
      <c r="P4" s="3">
        <f>H4-L4</f>
        <v>0</v>
      </c>
      <c r="Q4" s="15"/>
      <c r="R4" s="15"/>
      <c r="S4" s="15"/>
      <c r="T4" s="15"/>
    </row>
    <row r="5" spans="2:21" x14ac:dyDescent="0.3">
      <c r="D5" s="1" t="s">
        <v>3</v>
      </c>
      <c r="E5" s="4">
        <f t="shared" ref="E5:P5" si="1">E3-E4</f>
        <v>254</v>
      </c>
      <c r="F5" s="4">
        <f t="shared" si="1"/>
        <v>147526332300</v>
      </c>
      <c r="G5" s="4">
        <f t="shared" si="1"/>
        <v>7318609999.9990234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0</v>
      </c>
      <c r="M5" s="4">
        <f t="shared" si="1"/>
        <v>254</v>
      </c>
      <c r="N5" s="4">
        <f t="shared" si="1"/>
        <v>147526332300</v>
      </c>
      <c r="O5" s="4">
        <f t="shared" si="1"/>
        <v>7318609999.9990082</v>
      </c>
      <c r="P5" s="4">
        <f t="shared" si="1"/>
        <v>0</v>
      </c>
    </row>
    <row r="6" spans="2:21" x14ac:dyDescent="0.3">
      <c r="D6" s="6" t="s">
        <v>488</v>
      </c>
      <c r="E6" s="3">
        <f>SUMIF(B11:B139,"C*",E11:E139) + SUMIF(B11:B139,"*WPCI77*",E11:E139)</f>
        <v>470516</v>
      </c>
      <c r="F6" s="3">
        <f>SUMIF(B11:B139,"C*",F11:F139) + SUMIF(B11:B139,"*WPCI77*",F11:F139)</f>
        <v>99304959582785.797</v>
      </c>
      <c r="G6" s="3">
        <f>SUMIF(B11:B139,"C*",G11:G139) + SUMIF(B11:B139,"*WPCI77*",G11:G139)</f>
        <v>4417943677171.6846</v>
      </c>
      <c r="H6" s="3">
        <f>SUMIF(B11:B139,"C*",H11:H139) + SUMIF(B11:B139,"*WPCI77*",H11:H139)</f>
        <v>0</v>
      </c>
      <c r="I6" s="3">
        <f>SUMIF(B11:B139,"C*",I11:I139) + SUMIF(B11:B139,"*WPCI77*",I11:I139)</f>
        <v>467114</v>
      </c>
      <c r="J6" s="3">
        <f>SUMIF(B11:B139,"C*",J11:J139) + SUMIF(B11:B139,"*WPCI77*",J11:J139)</f>
        <v>95531989601853</v>
      </c>
      <c r="K6" s="3">
        <f>SUMIF(B11:B139,"C*",K11:K139) + SUMIF(B11:B139,"*WPCI77*",K11:K139)</f>
        <v>4300885832004.6509</v>
      </c>
      <c r="L6" s="3">
        <f>SUMIF(B11:B139,"C*",L11:L139) + SUMIF(B11:B139,"*WPCI77*",L11:L139)</f>
        <v>0</v>
      </c>
      <c r="M6" s="3">
        <f>SUM(M11:M139)</f>
        <v>3148</v>
      </c>
      <c r="N6" s="3">
        <f>SUM(N11:N139)</f>
        <v>1068756275309.9971</v>
      </c>
      <c r="O6" s="3">
        <f>SUM(O11:O139)</f>
        <v>110609636633.99182</v>
      </c>
      <c r="P6" s="3">
        <f>SUM(P11:P139)</f>
        <v>0</v>
      </c>
    </row>
    <row r="9" spans="2:21" x14ac:dyDescent="0.3">
      <c r="B9" s="13" t="s">
        <v>5</v>
      </c>
      <c r="C9" s="13" t="s">
        <v>6</v>
      </c>
      <c r="D9" s="13" t="s">
        <v>7</v>
      </c>
      <c r="E9" s="14" t="s">
        <v>8</v>
      </c>
      <c r="F9" s="14"/>
      <c r="G9" s="14"/>
      <c r="H9" s="14"/>
      <c r="I9" s="14" t="s">
        <v>9</v>
      </c>
      <c r="J9" s="14"/>
      <c r="K9" s="14"/>
      <c r="L9" s="14"/>
      <c r="M9" s="14" t="s">
        <v>10</v>
      </c>
      <c r="N9" s="14"/>
      <c r="O9" s="14"/>
      <c r="P9" s="14"/>
      <c r="Q9" s="14" t="s">
        <v>11</v>
      </c>
      <c r="R9" s="14"/>
      <c r="S9" s="14"/>
      <c r="T9" s="14"/>
    </row>
    <row r="10" spans="2:21" x14ac:dyDescent="0.3">
      <c r="B10" s="13"/>
      <c r="C10" s="13"/>
      <c r="D10" s="13"/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12</v>
      </c>
      <c r="J10" s="2" t="s">
        <v>13</v>
      </c>
      <c r="K10" s="2" t="s">
        <v>14</v>
      </c>
      <c r="L10" s="2" t="s">
        <v>15</v>
      </c>
      <c r="M10" s="2" t="s">
        <v>12</v>
      </c>
      <c r="N10" s="2" t="s">
        <v>13</v>
      </c>
      <c r="O10" s="2" t="s">
        <v>14</v>
      </c>
      <c r="P10" s="2" t="s">
        <v>15</v>
      </c>
      <c r="Q10" s="2" t="s">
        <v>12</v>
      </c>
      <c r="R10" s="2" t="s">
        <v>13</v>
      </c>
      <c r="S10" s="2" t="s">
        <v>14</v>
      </c>
      <c r="T10" s="2" t="s">
        <v>15</v>
      </c>
      <c r="U10" s="2" t="s">
        <v>16</v>
      </c>
    </row>
    <row r="11" spans="2:21" x14ac:dyDescent="0.3">
      <c r="B11" s="3" t="s">
        <v>489</v>
      </c>
      <c r="C11" s="3" t="s">
        <v>490</v>
      </c>
      <c r="D11" s="3" t="s">
        <v>491</v>
      </c>
      <c r="E11" s="3">
        <v>568</v>
      </c>
      <c r="F11" s="3">
        <v>1249373370001.1001</v>
      </c>
      <c r="G11" s="3">
        <v>28564464894.755119</v>
      </c>
      <c r="H11" s="3">
        <v>0</v>
      </c>
      <c r="I11" s="3">
        <v>568</v>
      </c>
      <c r="J11" s="3">
        <v>1204077020001</v>
      </c>
      <c r="K11" s="3">
        <v>28564464894.755119</v>
      </c>
      <c r="M11" s="3">
        <f t="shared" ref="M11:M42" si="2">E11-I11</f>
        <v>0</v>
      </c>
      <c r="N11" s="3">
        <f>F11-J11-IFERROR(INDEX(SUMMARY_CAMPAIGN!G$3:G$1048576, MATCH(D11, SUMMARY_CAMPAIGN!D$3:D$1048576, 0)), 0)</f>
        <v>9.918212890625E-5</v>
      </c>
      <c r="O11" s="3">
        <f>G11-K11+IFERROR(INDEX('Summary BSI'!C2:C999, MATCH(D11, 'Summary BSI'!B2:B999, 0)), 0)</f>
        <v>0</v>
      </c>
      <c r="P11" s="3">
        <f t="shared" ref="P11:P42" si="3">H11-L11</f>
        <v>0</v>
      </c>
      <c r="Q11" s="5">
        <f t="shared" ref="Q11:Q42" si="4">IFERROR(M11/I11,0)</f>
        <v>0</v>
      </c>
      <c r="R11" s="5">
        <f t="shared" ref="R11:R42" si="5">IFERROR(N11/J11,0)</f>
        <v>8.2371914137326226E-17</v>
      </c>
      <c r="S11" s="5">
        <f t="shared" ref="S11:S42" si="6">IFERROR(O11/K11,0)</f>
        <v>0</v>
      </c>
      <c r="T11" s="5">
        <f t="shared" ref="T11:T42" si="7">IFERROR(P11/L11,0)</f>
        <v>0</v>
      </c>
    </row>
    <row r="12" spans="2:21" x14ac:dyDescent="0.3">
      <c r="B12" s="3" t="s">
        <v>489</v>
      </c>
      <c r="C12" s="3" t="s">
        <v>492</v>
      </c>
      <c r="D12" s="3" t="s">
        <v>493</v>
      </c>
      <c r="E12" s="3">
        <v>73</v>
      </c>
      <c r="F12" s="3">
        <v>17145620</v>
      </c>
      <c r="G12" s="3">
        <v>624147.96</v>
      </c>
      <c r="H12" s="3">
        <v>0</v>
      </c>
      <c r="I12" s="3">
        <v>73</v>
      </c>
      <c r="J12" s="3">
        <v>16627500</v>
      </c>
      <c r="K12" s="3">
        <v>624147.96</v>
      </c>
      <c r="M12" s="3">
        <f t="shared" si="2"/>
        <v>0</v>
      </c>
      <c r="N12" s="3">
        <f>F12-J12-IFERROR(INDEX(SUMMARY_CAMPAIGN!G$3:G$1048576, MATCH(D12, SUMMARY_CAMPAIGN!D$3:D$1048576, 0)), 0)</f>
        <v>0</v>
      </c>
      <c r="O12" s="3">
        <f>G12-K12+IFERROR(INDEX('Summary BSI'!C2:C999, MATCH(D12, 'Summary BSI'!B2:B999, 0)), 0)</f>
        <v>0</v>
      </c>
      <c r="P12" s="3">
        <f t="shared" si="3"/>
        <v>0</v>
      </c>
      <c r="Q12" s="5">
        <f t="shared" si="4"/>
        <v>0</v>
      </c>
      <c r="R12" s="5">
        <f t="shared" si="5"/>
        <v>0</v>
      </c>
      <c r="S12" s="5">
        <f t="shared" si="6"/>
        <v>0</v>
      </c>
      <c r="T12" s="5">
        <f t="shared" si="7"/>
        <v>0</v>
      </c>
    </row>
    <row r="13" spans="2:21" x14ac:dyDescent="0.3">
      <c r="B13" s="3" t="s">
        <v>494</v>
      </c>
      <c r="C13" s="3" t="s">
        <v>495</v>
      </c>
      <c r="D13" s="3" t="s">
        <v>496</v>
      </c>
      <c r="E13" s="3">
        <v>179</v>
      </c>
      <c r="F13" s="3">
        <v>69111000000</v>
      </c>
      <c r="G13" s="3">
        <v>5353981630</v>
      </c>
      <c r="H13" s="3">
        <v>0</v>
      </c>
      <c r="I13" s="3">
        <v>179</v>
      </c>
      <c r="J13" s="3">
        <v>69111000000</v>
      </c>
      <c r="K13" s="3">
        <v>5353981630</v>
      </c>
      <c r="M13" s="3">
        <f t="shared" si="2"/>
        <v>0</v>
      </c>
      <c r="N13" s="3">
        <f>F13-J13-IFERROR(INDEX(SUMMARY_CAMPAIGN!G$3:G$1048576, MATCH(D13, SUMMARY_CAMPAIGN!D$3:D$1048576, 0)), 0)</f>
        <v>0</v>
      </c>
      <c r="O13" s="3">
        <f>G13-K13+IFERROR(INDEX('Summary BSI'!C2:C999, MATCH(D13, 'Summary BSI'!B2:B999, 0)), 0)</f>
        <v>0</v>
      </c>
      <c r="P13" s="3">
        <f t="shared" si="3"/>
        <v>0</v>
      </c>
      <c r="Q13" s="5">
        <f t="shared" si="4"/>
        <v>0</v>
      </c>
      <c r="R13" s="5">
        <f t="shared" si="5"/>
        <v>0</v>
      </c>
      <c r="S13" s="5">
        <f t="shared" si="6"/>
        <v>0</v>
      </c>
      <c r="T13" s="5">
        <f t="shared" si="7"/>
        <v>0</v>
      </c>
    </row>
    <row r="14" spans="2:21" x14ac:dyDescent="0.3">
      <c r="B14" s="3" t="s">
        <v>497</v>
      </c>
      <c r="C14" s="3" t="s">
        <v>498</v>
      </c>
      <c r="D14" s="3" t="s">
        <v>38</v>
      </c>
      <c r="E14" s="3">
        <v>993</v>
      </c>
      <c r="F14" s="3">
        <v>331445877610</v>
      </c>
      <c r="G14" s="3">
        <v>25031079690</v>
      </c>
      <c r="H14" s="3">
        <v>0</v>
      </c>
      <c r="I14" s="3">
        <v>0</v>
      </c>
      <c r="J14" s="3">
        <v>0</v>
      </c>
      <c r="K14" s="3">
        <v>0</v>
      </c>
      <c r="M14" s="3">
        <f t="shared" si="2"/>
        <v>993</v>
      </c>
      <c r="N14" s="3">
        <f>F14-J14-IFERROR(INDEX(SUMMARY_CAMPAIGN!G$3:G$1048576, MATCH(D14, SUMMARY_CAMPAIGN!D$3:D$1048576, 0)), 0)</f>
        <v>331445877610</v>
      </c>
      <c r="O14" s="3">
        <f>G14-K14+IFERROR(INDEX('Summary BSI'!C2:C999, MATCH(D14, 'Summary BSI'!B2:B999, 0)), 0)</f>
        <v>25031079690</v>
      </c>
      <c r="P14" s="3">
        <f t="shared" si="3"/>
        <v>0</v>
      </c>
      <c r="Q14" s="5">
        <f t="shared" si="4"/>
        <v>0</v>
      </c>
      <c r="R14" s="5">
        <f t="shared" si="5"/>
        <v>0</v>
      </c>
      <c r="S14" s="5">
        <f t="shared" si="6"/>
        <v>0</v>
      </c>
      <c r="T14" s="5">
        <f t="shared" si="7"/>
        <v>0</v>
      </c>
    </row>
    <row r="15" spans="2:21" x14ac:dyDescent="0.3">
      <c r="B15" s="3" t="s">
        <v>499</v>
      </c>
      <c r="C15" s="3" t="s">
        <v>500</v>
      </c>
      <c r="D15" s="3" t="s">
        <v>501</v>
      </c>
      <c r="E15" s="3">
        <v>2450</v>
      </c>
      <c r="F15" s="3">
        <v>1183362145702</v>
      </c>
      <c r="G15" s="3">
        <v>11191961279</v>
      </c>
      <c r="H15" s="3">
        <v>0</v>
      </c>
      <c r="I15" s="3">
        <v>2450</v>
      </c>
      <c r="J15" s="3">
        <v>1183362145702</v>
      </c>
      <c r="K15" s="3">
        <v>11191961279</v>
      </c>
      <c r="M15" s="3">
        <f t="shared" si="2"/>
        <v>0</v>
      </c>
      <c r="N15" s="3">
        <f>F15-J15-IFERROR(INDEX(SUMMARY_CAMPAIGN!G$3:G$1048576, MATCH(D15, SUMMARY_CAMPAIGN!D$3:D$1048576, 0)), 0)</f>
        <v>0</v>
      </c>
      <c r="O15" s="3">
        <f>G15-K15+IFERROR(INDEX('Summary BSI'!C2:C999, MATCH(D15, 'Summary BSI'!B2:B999, 0)), 0)</f>
        <v>0</v>
      </c>
      <c r="P15" s="3">
        <f t="shared" si="3"/>
        <v>0</v>
      </c>
      <c r="Q15" s="5">
        <f t="shared" si="4"/>
        <v>0</v>
      </c>
      <c r="R15" s="5">
        <f t="shared" si="5"/>
        <v>0</v>
      </c>
      <c r="S15" s="5">
        <f t="shared" si="6"/>
        <v>0</v>
      </c>
      <c r="T15" s="5">
        <f t="shared" si="7"/>
        <v>0</v>
      </c>
    </row>
    <row r="16" spans="2:21" x14ac:dyDescent="0.3">
      <c r="B16" s="3" t="s">
        <v>502</v>
      </c>
      <c r="C16" s="3" t="s">
        <v>503</v>
      </c>
      <c r="D16" s="3" t="s">
        <v>504</v>
      </c>
      <c r="E16" s="3">
        <v>2872</v>
      </c>
      <c r="F16" s="3">
        <v>4628360283331</v>
      </c>
      <c r="G16" s="3">
        <v>123985867045.37109</v>
      </c>
      <c r="H16" s="3">
        <v>0</v>
      </c>
      <c r="I16" s="3">
        <v>2872</v>
      </c>
      <c r="J16" s="3">
        <v>4448001112421</v>
      </c>
      <c r="K16" s="3">
        <v>123985867045.37109</v>
      </c>
      <c r="M16" s="3">
        <f t="shared" si="2"/>
        <v>0</v>
      </c>
      <c r="N16" s="3">
        <f>F16-J16-IFERROR(INDEX(SUMMARY_CAMPAIGN!G$3:G$1048576, MATCH(D16, SUMMARY_CAMPAIGN!D$3:D$1048576, 0)), 0)</f>
        <v>0</v>
      </c>
      <c r="O16" s="3">
        <f>G16-K16+IFERROR(INDEX('Summary BSI'!C2:C999, MATCH(D16, 'Summary BSI'!B2:B999, 0)), 0)</f>
        <v>0</v>
      </c>
      <c r="P16" s="3">
        <f t="shared" si="3"/>
        <v>0</v>
      </c>
      <c r="Q16" s="5">
        <f t="shared" si="4"/>
        <v>0</v>
      </c>
      <c r="R16" s="5">
        <f t="shared" si="5"/>
        <v>0</v>
      </c>
      <c r="S16" s="5">
        <f t="shared" si="6"/>
        <v>0</v>
      </c>
      <c r="T16" s="5">
        <f t="shared" si="7"/>
        <v>0</v>
      </c>
    </row>
    <row r="17" spans="2:20" x14ac:dyDescent="0.3">
      <c r="B17" s="3" t="s">
        <v>505</v>
      </c>
      <c r="C17" s="3" t="s">
        <v>506</v>
      </c>
      <c r="D17" s="3" t="s">
        <v>507</v>
      </c>
      <c r="E17" s="3">
        <v>21723</v>
      </c>
      <c r="F17" s="3">
        <v>45922083040314.297</v>
      </c>
      <c r="G17" s="3">
        <v>956427028852.75806</v>
      </c>
      <c r="H17" s="3">
        <v>0</v>
      </c>
      <c r="I17" s="3">
        <v>21723</v>
      </c>
      <c r="J17" s="3">
        <v>43814571248820</v>
      </c>
      <c r="K17" s="3">
        <v>956427028852.75806</v>
      </c>
      <c r="M17" s="3">
        <f t="shared" si="2"/>
        <v>0</v>
      </c>
      <c r="N17" s="3">
        <f>F17-J17-IFERROR(INDEX(SUMMARY_CAMPAIGN!G$3:G$1048576, MATCH(D17, SUMMARY_CAMPAIGN!D$3:D$1048576, 0)), 0)</f>
        <v>-3.173828125E-3</v>
      </c>
      <c r="O17" s="3">
        <f>G17-K17+IFERROR(INDEX('Summary BSI'!C2:C999, MATCH(D17, 'Summary BSI'!B2:B999, 0)), 0)</f>
        <v>0</v>
      </c>
      <c r="P17" s="3">
        <f t="shared" si="3"/>
        <v>0</v>
      </c>
      <c r="Q17" s="5">
        <f t="shared" si="4"/>
        <v>0</v>
      </c>
      <c r="R17" s="5">
        <f t="shared" si="5"/>
        <v>-7.2437730977122747E-17</v>
      </c>
      <c r="S17" s="5">
        <f t="shared" si="6"/>
        <v>0</v>
      </c>
      <c r="T17" s="5">
        <f t="shared" si="7"/>
        <v>0</v>
      </c>
    </row>
    <row r="18" spans="2:20" x14ac:dyDescent="0.3">
      <c r="B18" s="3" t="s">
        <v>505</v>
      </c>
      <c r="C18" s="3" t="s">
        <v>508</v>
      </c>
      <c r="D18" s="3" t="s">
        <v>509</v>
      </c>
      <c r="E18" s="3">
        <v>288</v>
      </c>
      <c r="F18" s="3">
        <v>107620629.90000001</v>
      </c>
      <c r="G18" s="3">
        <v>3570837.97</v>
      </c>
      <c r="H18" s="3">
        <v>0</v>
      </c>
      <c r="I18" s="3">
        <v>288</v>
      </c>
      <c r="J18" s="3">
        <v>103238830</v>
      </c>
      <c r="K18" s="3">
        <v>3570837.97</v>
      </c>
      <c r="M18" s="3">
        <f t="shared" si="2"/>
        <v>0</v>
      </c>
      <c r="N18" s="3">
        <f>F18-J18-IFERROR(INDEX(SUMMARY_CAMPAIGN!G$3:G$1048576, MATCH(D18, SUMMARY_CAMPAIGN!D$3:D$1048576, 0)), 0)</f>
        <v>0</v>
      </c>
      <c r="O18" s="3">
        <f>G18-K18+IFERROR(INDEX('Summary BSI'!C2:C999, MATCH(D18, 'Summary BSI'!B2:B999, 0)), 0)</f>
        <v>0</v>
      </c>
      <c r="P18" s="3">
        <f t="shared" si="3"/>
        <v>0</v>
      </c>
      <c r="Q18" s="5">
        <f t="shared" si="4"/>
        <v>0</v>
      </c>
      <c r="R18" s="5">
        <f t="shared" si="5"/>
        <v>0</v>
      </c>
      <c r="S18" s="5">
        <f t="shared" si="6"/>
        <v>0</v>
      </c>
      <c r="T18" s="5">
        <f t="shared" si="7"/>
        <v>0</v>
      </c>
    </row>
    <row r="19" spans="2:20" x14ac:dyDescent="0.3">
      <c r="B19" s="3" t="s">
        <v>510</v>
      </c>
      <c r="C19" s="3" t="s">
        <v>511</v>
      </c>
      <c r="D19" s="3" t="s">
        <v>512</v>
      </c>
      <c r="E19" s="3">
        <v>3181</v>
      </c>
      <c r="F19" s="3">
        <v>1375653741438</v>
      </c>
      <c r="G19" s="3">
        <v>80135999166</v>
      </c>
      <c r="H19" s="3">
        <v>0</v>
      </c>
      <c r="I19" s="3">
        <v>3181</v>
      </c>
      <c r="J19" s="3">
        <v>1375653741438</v>
      </c>
      <c r="K19" s="3">
        <v>80135999166</v>
      </c>
      <c r="M19" s="3">
        <f t="shared" si="2"/>
        <v>0</v>
      </c>
      <c r="N19" s="3">
        <f>F19-J19-IFERROR(INDEX(SUMMARY_CAMPAIGN!G$3:G$1048576, MATCH(D19, SUMMARY_CAMPAIGN!D$3:D$1048576, 0)), 0)</f>
        <v>0</v>
      </c>
      <c r="O19" s="3">
        <f>G19-K19+IFERROR(INDEX('Summary BSI'!C2:C999, MATCH(D19, 'Summary BSI'!B2:B999, 0)), 0)</f>
        <v>0</v>
      </c>
      <c r="P19" s="3">
        <f t="shared" si="3"/>
        <v>0</v>
      </c>
      <c r="Q19" s="5">
        <f t="shared" si="4"/>
        <v>0</v>
      </c>
      <c r="R19" s="5">
        <f t="shared" si="5"/>
        <v>0</v>
      </c>
      <c r="S19" s="5">
        <f t="shared" si="6"/>
        <v>0</v>
      </c>
      <c r="T19" s="5">
        <f t="shared" si="7"/>
        <v>0</v>
      </c>
    </row>
    <row r="20" spans="2:20" x14ac:dyDescent="0.3">
      <c r="B20" s="3" t="s">
        <v>513</v>
      </c>
      <c r="C20" s="3" t="s">
        <v>514</v>
      </c>
      <c r="D20" s="3" t="s">
        <v>515</v>
      </c>
      <c r="E20" s="3">
        <v>3353</v>
      </c>
      <c r="F20" s="3">
        <v>16747600000</v>
      </c>
      <c r="G20" s="3">
        <v>1586885620</v>
      </c>
      <c r="H20" s="3">
        <v>0</v>
      </c>
      <c r="I20" s="3">
        <v>3353</v>
      </c>
      <c r="J20" s="3">
        <v>16747600000</v>
      </c>
      <c r="K20" s="3">
        <v>1586885620</v>
      </c>
      <c r="M20" s="3">
        <f t="shared" si="2"/>
        <v>0</v>
      </c>
      <c r="N20" s="3">
        <f>F20-J20-IFERROR(INDEX(SUMMARY_CAMPAIGN!G$3:G$1048576, MATCH(D20, SUMMARY_CAMPAIGN!D$3:D$1048576, 0)), 0)</f>
        <v>0</v>
      </c>
      <c r="O20" s="3">
        <f>G20-K20+IFERROR(INDEX('Summary BSI'!C2:C999, MATCH(D20, 'Summary BSI'!B2:B999, 0)), 0)</f>
        <v>0</v>
      </c>
      <c r="P20" s="3">
        <f t="shared" si="3"/>
        <v>0</v>
      </c>
      <c r="Q20" s="5">
        <f t="shared" si="4"/>
        <v>0</v>
      </c>
      <c r="R20" s="5">
        <f t="shared" si="5"/>
        <v>0</v>
      </c>
      <c r="S20" s="5">
        <f t="shared" si="6"/>
        <v>0</v>
      </c>
      <c r="T20" s="5">
        <f t="shared" si="7"/>
        <v>0</v>
      </c>
    </row>
    <row r="21" spans="2:20" x14ac:dyDescent="0.3">
      <c r="B21" s="3" t="s">
        <v>513</v>
      </c>
      <c r="C21" s="3" t="s">
        <v>516</v>
      </c>
      <c r="D21" s="3" t="s">
        <v>517</v>
      </c>
      <c r="E21" s="3">
        <v>32</v>
      </c>
      <c r="F21" s="3">
        <v>100100</v>
      </c>
      <c r="G21" s="3">
        <v>18259.689999999999</v>
      </c>
      <c r="H21" s="3">
        <v>0</v>
      </c>
      <c r="I21" s="3">
        <v>32</v>
      </c>
      <c r="J21" s="3">
        <v>100100</v>
      </c>
      <c r="K21" s="3">
        <v>18259.689999999999</v>
      </c>
      <c r="M21" s="3">
        <f t="shared" si="2"/>
        <v>0</v>
      </c>
      <c r="N21" s="3">
        <f>F21-J21-IFERROR(INDEX(SUMMARY_CAMPAIGN!G$3:G$1048576, MATCH(D21, SUMMARY_CAMPAIGN!D$3:D$1048576, 0)), 0)</f>
        <v>0</v>
      </c>
      <c r="O21" s="3">
        <f>G21-K21+IFERROR(INDEX('Summary BSI'!C2:C999, MATCH(D21, 'Summary BSI'!B2:B999, 0)), 0)</f>
        <v>0</v>
      </c>
      <c r="P21" s="3">
        <f t="shared" si="3"/>
        <v>0</v>
      </c>
      <c r="Q21" s="5">
        <f t="shared" si="4"/>
        <v>0</v>
      </c>
      <c r="R21" s="5">
        <f t="shared" si="5"/>
        <v>0</v>
      </c>
      <c r="S21" s="5">
        <f t="shared" si="6"/>
        <v>0</v>
      </c>
      <c r="T21" s="5">
        <f t="shared" si="7"/>
        <v>0</v>
      </c>
    </row>
    <row r="22" spans="2:20" x14ac:dyDescent="0.3">
      <c r="B22" s="3" t="s">
        <v>518</v>
      </c>
      <c r="C22" s="3" t="s">
        <v>519</v>
      </c>
      <c r="D22" s="3" t="s">
        <v>520</v>
      </c>
      <c r="E22" s="3">
        <v>9916</v>
      </c>
      <c r="F22" s="3">
        <v>40759850000</v>
      </c>
      <c r="G22" s="3">
        <v>4277120293</v>
      </c>
      <c r="H22" s="3">
        <v>0</v>
      </c>
      <c r="I22" s="3">
        <v>9916</v>
      </c>
      <c r="J22" s="3">
        <v>40759850000</v>
      </c>
      <c r="K22" s="3">
        <v>4277120293</v>
      </c>
      <c r="M22" s="3">
        <f t="shared" si="2"/>
        <v>0</v>
      </c>
      <c r="N22" s="3">
        <f>F22-J22-IFERROR(INDEX(SUMMARY_CAMPAIGN!G$3:G$1048576, MATCH(D22, SUMMARY_CAMPAIGN!D$3:D$1048576, 0)), 0)</f>
        <v>0</v>
      </c>
      <c r="O22" s="3">
        <f>G22-K22+IFERROR(INDEX('Summary BSI'!C2:C999, MATCH(D22, 'Summary BSI'!B2:B999, 0)), 0)</f>
        <v>0</v>
      </c>
      <c r="P22" s="3">
        <f t="shared" si="3"/>
        <v>0</v>
      </c>
      <c r="Q22" s="5">
        <f t="shared" si="4"/>
        <v>0</v>
      </c>
      <c r="R22" s="5">
        <f t="shared" si="5"/>
        <v>0</v>
      </c>
      <c r="S22" s="5">
        <f t="shared" si="6"/>
        <v>0</v>
      </c>
      <c r="T22" s="5">
        <f t="shared" si="7"/>
        <v>0</v>
      </c>
    </row>
    <row r="23" spans="2:20" x14ac:dyDescent="0.3">
      <c r="B23" s="3" t="s">
        <v>518</v>
      </c>
      <c r="C23" s="3" t="s">
        <v>521</v>
      </c>
      <c r="D23" s="3" t="s">
        <v>522</v>
      </c>
      <c r="E23" s="3">
        <v>56</v>
      </c>
      <c r="F23" s="3">
        <v>182600</v>
      </c>
      <c r="G23" s="3">
        <v>29628.5</v>
      </c>
      <c r="H23" s="3">
        <v>0</v>
      </c>
      <c r="I23" s="3">
        <v>56</v>
      </c>
      <c r="J23" s="3">
        <v>182600</v>
      </c>
      <c r="K23" s="3">
        <v>29628.5</v>
      </c>
      <c r="M23" s="3">
        <f t="shared" si="2"/>
        <v>0</v>
      </c>
      <c r="N23" s="3">
        <f>F23-J23-IFERROR(INDEX(SUMMARY_CAMPAIGN!G$3:G$1048576, MATCH(D23, SUMMARY_CAMPAIGN!D$3:D$1048576, 0)), 0)</f>
        <v>0</v>
      </c>
      <c r="O23" s="3">
        <f>G23-K23+IFERROR(INDEX('Summary BSI'!C2:C999, MATCH(D23, 'Summary BSI'!B2:B999, 0)), 0)</f>
        <v>0</v>
      </c>
      <c r="P23" s="3">
        <f t="shared" si="3"/>
        <v>0</v>
      </c>
      <c r="Q23" s="5">
        <f t="shared" si="4"/>
        <v>0</v>
      </c>
      <c r="R23" s="5">
        <f t="shared" si="5"/>
        <v>0</v>
      </c>
      <c r="S23" s="5">
        <f t="shared" si="6"/>
        <v>0</v>
      </c>
      <c r="T23" s="5">
        <f t="shared" si="7"/>
        <v>0</v>
      </c>
    </row>
    <row r="24" spans="2:20" x14ac:dyDescent="0.3">
      <c r="B24" s="3" t="s">
        <v>523</v>
      </c>
      <c r="C24" s="3" t="s">
        <v>524</v>
      </c>
      <c r="D24" s="3" t="s">
        <v>524</v>
      </c>
      <c r="E24" s="3">
        <v>11557</v>
      </c>
      <c r="F24" s="3">
        <v>288925000000</v>
      </c>
      <c r="G24" s="3">
        <v>139686381000</v>
      </c>
      <c r="H24" s="3">
        <v>0</v>
      </c>
      <c r="I24" s="3">
        <v>11557</v>
      </c>
      <c r="J24" s="3">
        <v>288925000000</v>
      </c>
      <c r="K24" s="3">
        <v>139686381000</v>
      </c>
      <c r="M24" s="3">
        <f t="shared" si="2"/>
        <v>0</v>
      </c>
      <c r="N24" s="3">
        <f>F24-J24-IFERROR(INDEX(SUMMARY_CAMPAIGN!G$3:G$1048576, MATCH(D24, SUMMARY_CAMPAIGN!D$3:D$1048576, 0)), 0)</f>
        <v>0</v>
      </c>
      <c r="O24" s="3">
        <f>G24-K24+IFERROR(INDEX('Summary BSI'!C2:C999, MATCH(D24, 'Summary BSI'!B2:B999, 0)), 0)</f>
        <v>0</v>
      </c>
      <c r="P24" s="3">
        <f t="shared" si="3"/>
        <v>0</v>
      </c>
      <c r="Q24" s="5">
        <f t="shared" si="4"/>
        <v>0</v>
      </c>
      <c r="R24" s="5">
        <f t="shared" si="5"/>
        <v>0</v>
      </c>
      <c r="S24" s="5">
        <f t="shared" si="6"/>
        <v>0</v>
      </c>
      <c r="T24" s="5">
        <f t="shared" si="7"/>
        <v>0</v>
      </c>
    </row>
    <row r="25" spans="2:20" x14ac:dyDescent="0.3">
      <c r="B25" s="3" t="s">
        <v>525</v>
      </c>
      <c r="C25" s="3" t="s">
        <v>526</v>
      </c>
      <c r="D25" s="3" t="s">
        <v>526</v>
      </c>
      <c r="E25" s="3">
        <v>2212</v>
      </c>
      <c r="F25" s="3">
        <v>55300000000</v>
      </c>
      <c r="G25" s="3">
        <v>24607863000</v>
      </c>
      <c r="H25" s="3">
        <v>0</v>
      </c>
      <c r="I25" s="3">
        <v>2212</v>
      </c>
      <c r="J25" s="3">
        <v>55300000000</v>
      </c>
      <c r="K25" s="3">
        <v>24607863000</v>
      </c>
      <c r="M25" s="3">
        <f t="shared" si="2"/>
        <v>0</v>
      </c>
      <c r="N25" s="3">
        <f>F25-J25-IFERROR(INDEX(SUMMARY_CAMPAIGN!G$3:G$1048576, MATCH(D25, SUMMARY_CAMPAIGN!D$3:D$1048576, 0)), 0)</f>
        <v>0</v>
      </c>
      <c r="O25" s="3">
        <f>G25-K25+IFERROR(INDEX('Summary BSI'!C2:C999, MATCH(D25, 'Summary BSI'!B2:B999, 0)), 0)</f>
        <v>0</v>
      </c>
      <c r="P25" s="3">
        <f t="shared" si="3"/>
        <v>0</v>
      </c>
      <c r="Q25" s="5">
        <f t="shared" si="4"/>
        <v>0</v>
      </c>
      <c r="R25" s="5">
        <f t="shared" si="5"/>
        <v>0</v>
      </c>
      <c r="S25" s="5">
        <f t="shared" si="6"/>
        <v>0</v>
      </c>
      <c r="T25" s="5">
        <f t="shared" si="7"/>
        <v>0</v>
      </c>
    </row>
    <row r="26" spans="2:20" x14ac:dyDescent="0.3">
      <c r="B26" s="3" t="s">
        <v>527</v>
      </c>
      <c r="C26" s="3" t="s">
        <v>528</v>
      </c>
      <c r="D26" s="3" t="s">
        <v>528</v>
      </c>
      <c r="E26" s="3">
        <v>87</v>
      </c>
      <c r="F26" s="3">
        <v>11666000000</v>
      </c>
      <c r="G26" s="3">
        <v>116978450</v>
      </c>
      <c r="H26" s="3">
        <v>0</v>
      </c>
      <c r="I26" s="3">
        <v>87</v>
      </c>
      <c r="J26" s="3">
        <v>11666000000</v>
      </c>
      <c r="K26" s="3">
        <v>116978450</v>
      </c>
      <c r="M26" s="3">
        <f t="shared" si="2"/>
        <v>0</v>
      </c>
      <c r="N26" s="3">
        <f>F26-J26-IFERROR(INDEX(SUMMARY_CAMPAIGN!G$3:G$1048576, MATCH(D26, SUMMARY_CAMPAIGN!D$3:D$1048576, 0)), 0)</f>
        <v>0</v>
      </c>
      <c r="O26" s="3">
        <f>G26-K26+IFERROR(INDEX('Summary BSI'!C2:C999, MATCH(D26, 'Summary BSI'!B2:B999, 0)), 0)</f>
        <v>0</v>
      </c>
      <c r="P26" s="3">
        <f t="shared" si="3"/>
        <v>0</v>
      </c>
      <c r="Q26" s="5">
        <f t="shared" si="4"/>
        <v>0</v>
      </c>
      <c r="R26" s="5">
        <f t="shared" si="5"/>
        <v>0</v>
      </c>
      <c r="S26" s="5">
        <f t="shared" si="6"/>
        <v>0</v>
      </c>
      <c r="T26" s="5">
        <f t="shared" si="7"/>
        <v>0</v>
      </c>
    </row>
    <row r="27" spans="2:20" x14ac:dyDescent="0.3">
      <c r="B27" s="3" t="s">
        <v>529</v>
      </c>
      <c r="C27" s="3" t="s">
        <v>530</v>
      </c>
      <c r="D27" s="3" t="s">
        <v>530</v>
      </c>
      <c r="E27" s="3">
        <v>78</v>
      </c>
      <c r="F27" s="3">
        <v>17786941146</v>
      </c>
      <c r="G27" s="3">
        <v>3108228863.6402001</v>
      </c>
      <c r="H27" s="3">
        <v>0</v>
      </c>
      <c r="I27" s="3">
        <v>78</v>
      </c>
      <c r="J27" s="3">
        <v>17786941146</v>
      </c>
      <c r="K27" s="3">
        <v>3108228863.6402001</v>
      </c>
      <c r="M27" s="3">
        <f t="shared" si="2"/>
        <v>0</v>
      </c>
      <c r="N27" s="3">
        <f>F27-J27-IFERROR(INDEX(SUMMARY_CAMPAIGN!G$3:G$1048576, MATCH(D27, SUMMARY_CAMPAIGN!D$3:D$1048576, 0)), 0)</f>
        <v>0</v>
      </c>
      <c r="O27" s="3">
        <f>G27-K27+IFERROR(INDEX('Summary BSI'!C2:C999, MATCH(D27, 'Summary BSI'!B2:B999, 0)), 0)</f>
        <v>0</v>
      </c>
      <c r="P27" s="3">
        <f t="shared" si="3"/>
        <v>0</v>
      </c>
      <c r="Q27" s="5">
        <f t="shared" si="4"/>
        <v>0</v>
      </c>
      <c r="R27" s="5">
        <f t="shared" si="5"/>
        <v>0</v>
      </c>
      <c r="S27" s="5">
        <f t="shared" si="6"/>
        <v>0</v>
      </c>
      <c r="T27" s="5">
        <f t="shared" si="7"/>
        <v>0</v>
      </c>
    </row>
    <row r="28" spans="2:20" x14ac:dyDescent="0.3">
      <c r="B28" s="3" t="s">
        <v>531</v>
      </c>
      <c r="C28" s="3" t="s">
        <v>532</v>
      </c>
      <c r="D28" s="3" t="s">
        <v>532</v>
      </c>
      <c r="E28" s="3">
        <v>125</v>
      </c>
      <c r="F28" s="3">
        <v>12735626656</v>
      </c>
      <c r="G28" s="3">
        <v>2643688411</v>
      </c>
      <c r="H28" s="3">
        <v>0</v>
      </c>
      <c r="I28" s="3">
        <v>125</v>
      </c>
      <c r="J28" s="3">
        <v>12735626656</v>
      </c>
      <c r="K28" s="3">
        <v>2643688411</v>
      </c>
      <c r="M28" s="3">
        <f t="shared" si="2"/>
        <v>0</v>
      </c>
      <c r="N28" s="3">
        <f>F28-J28-IFERROR(INDEX(SUMMARY_CAMPAIGN!G$3:G$1048576, MATCH(D28, SUMMARY_CAMPAIGN!D$3:D$1048576, 0)), 0)</f>
        <v>0</v>
      </c>
      <c r="O28" s="3">
        <f>G28-K28+IFERROR(INDEX('Summary BSI'!C2:C999, MATCH(D28, 'Summary BSI'!B2:B999, 0)), 0)</f>
        <v>0</v>
      </c>
      <c r="P28" s="3">
        <f t="shared" si="3"/>
        <v>0</v>
      </c>
      <c r="Q28" s="5">
        <f t="shared" si="4"/>
        <v>0</v>
      </c>
      <c r="R28" s="5">
        <f t="shared" si="5"/>
        <v>0</v>
      </c>
      <c r="S28" s="5">
        <f t="shared" si="6"/>
        <v>0</v>
      </c>
      <c r="T28" s="5">
        <f t="shared" si="7"/>
        <v>0</v>
      </c>
    </row>
    <row r="29" spans="2:20" x14ac:dyDescent="0.3">
      <c r="B29" s="3" t="s">
        <v>533</v>
      </c>
      <c r="C29" s="3" t="s">
        <v>534</v>
      </c>
      <c r="D29" s="3" t="s">
        <v>534</v>
      </c>
      <c r="E29" s="3">
        <v>138349</v>
      </c>
      <c r="F29" s="3">
        <v>13530758517321</v>
      </c>
      <c r="G29" s="3">
        <v>0</v>
      </c>
      <c r="H29" s="3">
        <v>0</v>
      </c>
      <c r="I29" s="3">
        <v>138349</v>
      </c>
      <c r="J29" s="3">
        <v>13530758517321</v>
      </c>
      <c r="K29" s="3">
        <v>0</v>
      </c>
      <c r="M29" s="3">
        <f t="shared" si="2"/>
        <v>0</v>
      </c>
      <c r="N29" s="3">
        <f>F29-J29-IFERROR(INDEX(SUMMARY_CAMPAIGN!G$3:G$1048576, MATCH(D29, SUMMARY_CAMPAIGN!D$3:D$1048576, 0)), 0)</f>
        <v>0</v>
      </c>
      <c r="O29" s="3">
        <f>G29-K29+IFERROR(INDEX('Summary BSI'!C2:C999, MATCH(D29, 'Summary BSI'!B2:B999, 0)), 0)</f>
        <v>0</v>
      </c>
      <c r="P29" s="3">
        <f t="shared" si="3"/>
        <v>0</v>
      </c>
      <c r="Q29" s="5">
        <f t="shared" si="4"/>
        <v>0</v>
      </c>
      <c r="R29" s="5">
        <f t="shared" si="5"/>
        <v>0</v>
      </c>
      <c r="S29" s="5">
        <f t="shared" si="6"/>
        <v>0</v>
      </c>
      <c r="T29" s="5">
        <f t="shared" si="7"/>
        <v>0</v>
      </c>
    </row>
    <row r="30" spans="2:20" x14ac:dyDescent="0.3">
      <c r="B30" s="3" t="s">
        <v>535</v>
      </c>
      <c r="C30" s="3" t="s">
        <v>536</v>
      </c>
      <c r="D30" s="3" t="s">
        <v>536</v>
      </c>
      <c r="E30" s="3">
        <v>126745</v>
      </c>
      <c r="F30" s="3">
        <v>8209689263238</v>
      </c>
      <c r="G30" s="3">
        <v>1365749213133.7839</v>
      </c>
      <c r="H30" s="3">
        <v>0</v>
      </c>
      <c r="I30" s="3">
        <v>126745</v>
      </c>
      <c r="J30" s="3">
        <v>8209689263238</v>
      </c>
      <c r="K30" s="3">
        <v>1365749213133.7839</v>
      </c>
      <c r="M30" s="3">
        <f t="shared" si="2"/>
        <v>0</v>
      </c>
      <c r="N30" s="3">
        <f>F30-J30-IFERROR(INDEX(SUMMARY_CAMPAIGN!G$3:G$1048576, MATCH(D30, SUMMARY_CAMPAIGN!D$3:D$1048576, 0)), 0)</f>
        <v>0</v>
      </c>
      <c r="O30" s="3">
        <f>G30-K30+IFERROR(INDEX('Summary BSI'!C2:C999, MATCH(D30, 'Summary BSI'!B2:B999, 0)), 0)</f>
        <v>0</v>
      </c>
      <c r="P30" s="3">
        <f t="shared" si="3"/>
        <v>0</v>
      </c>
      <c r="Q30" s="5">
        <f t="shared" si="4"/>
        <v>0</v>
      </c>
      <c r="R30" s="5">
        <f t="shared" si="5"/>
        <v>0</v>
      </c>
      <c r="S30" s="5">
        <f t="shared" si="6"/>
        <v>0</v>
      </c>
      <c r="T30" s="5">
        <f t="shared" si="7"/>
        <v>0</v>
      </c>
    </row>
    <row r="31" spans="2:20" x14ac:dyDescent="0.3">
      <c r="B31" s="3" t="s">
        <v>537</v>
      </c>
      <c r="C31" s="3" t="s">
        <v>538</v>
      </c>
      <c r="D31" s="3" t="s">
        <v>538</v>
      </c>
      <c r="E31" s="3">
        <v>10</v>
      </c>
      <c r="F31" s="3">
        <v>1103000000</v>
      </c>
      <c r="G31" s="3">
        <v>20791740.035349999</v>
      </c>
      <c r="H31" s="3">
        <v>0</v>
      </c>
      <c r="I31" s="3">
        <v>10</v>
      </c>
      <c r="J31" s="3">
        <v>1103000000</v>
      </c>
      <c r="K31" s="3">
        <v>20836020</v>
      </c>
      <c r="M31" s="3">
        <f t="shared" si="2"/>
        <v>0</v>
      </c>
      <c r="N31" s="3">
        <f>F31-J31-IFERROR(INDEX(SUMMARY_CAMPAIGN!G$3:G$1048576, MATCH(D31, SUMMARY_CAMPAIGN!D$3:D$1048576, 0)), 0)</f>
        <v>0</v>
      </c>
      <c r="O31" s="3">
        <f>G31-K31+IFERROR(INDEX('Summary BSI'!C2:C999, MATCH(D31, 'Summary BSI'!B2:B999, 0)), 0)</f>
        <v>-1.1253796401433647E-6</v>
      </c>
      <c r="P31" s="3">
        <f t="shared" si="3"/>
        <v>0</v>
      </c>
      <c r="Q31" s="5">
        <f t="shared" si="4"/>
        <v>0</v>
      </c>
      <c r="R31" s="5">
        <f t="shared" si="5"/>
        <v>0</v>
      </c>
      <c r="S31" s="5">
        <f t="shared" si="6"/>
        <v>-5.4011257435122671E-14</v>
      </c>
      <c r="T31" s="5">
        <f t="shared" si="7"/>
        <v>0</v>
      </c>
    </row>
    <row r="32" spans="2:20" x14ac:dyDescent="0.3">
      <c r="B32" s="3" t="s">
        <v>539</v>
      </c>
      <c r="C32" s="3" t="s">
        <v>540</v>
      </c>
      <c r="D32" s="3" t="s">
        <v>540</v>
      </c>
      <c r="E32" s="3">
        <v>8</v>
      </c>
      <c r="F32" s="3">
        <v>2666000000</v>
      </c>
      <c r="G32" s="3">
        <v>28056000</v>
      </c>
      <c r="H32" s="3">
        <v>0</v>
      </c>
      <c r="I32" s="3">
        <v>8</v>
      </c>
      <c r="J32" s="3">
        <v>2666000000</v>
      </c>
      <c r="K32" s="3">
        <v>28056000</v>
      </c>
      <c r="M32" s="3">
        <f t="shared" si="2"/>
        <v>0</v>
      </c>
      <c r="N32" s="3">
        <f>F32-J32-IFERROR(INDEX(SUMMARY_CAMPAIGN!G$3:G$1048576, MATCH(D32, SUMMARY_CAMPAIGN!D$3:D$1048576, 0)), 0)</f>
        <v>0</v>
      </c>
      <c r="O32" s="3">
        <f>G32-K32+IFERROR(INDEX('Summary BSI'!C2:C999, MATCH(D32, 'Summary BSI'!B2:B999, 0)), 0)</f>
        <v>0</v>
      </c>
      <c r="P32" s="3">
        <f t="shared" si="3"/>
        <v>0</v>
      </c>
      <c r="Q32" s="5">
        <f t="shared" si="4"/>
        <v>0</v>
      </c>
      <c r="R32" s="5">
        <f t="shared" si="5"/>
        <v>0</v>
      </c>
      <c r="S32" s="5">
        <f t="shared" si="6"/>
        <v>0</v>
      </c>
      <c r="T32" s="5">
        <f t="shared" si="7"/>
        <v>0</v>
      </c>
    </row>
    <row r="33" spans="2:20" x14ac:dyDescent="0.3">
      <c r="B33" s="3" t="s">
        <v>541</v>
      </c>
      <c r="C33" s="3" t="s">
        <v>542</v>
      </c>
      <c r="D33" s="3" t="s">
        <v>542</v>
      </c>
      <c r="E33" s="3">
        <v>4</v>
      </c>
      <c r="F33" s="3">
        <v>358000000</v>
      </c>
      <c r="G33" s="3">
        <v>35582080</v>
      </c>
      <c r="H33" s="3">
        <v>0</v>
      </c>
      <c r="I33" s="3">
        <v>4</v>
      </c>
      <c r="J33" s="3">
        <v>358000000</v>
      </c>
      <c r="K33" s="3">
        <v>35582080</v>
      </c>
      <c r="M33" s="3">
        <f t="shared" si="2"/>
        <v>0</v>
      </c>
      <c r="N33" s="3">
        <f>F33-J33-IFERROR(INDEX(SUMMARY_CAMPAIGN!G$3:G$1048576, MATCH(D33, SUMMARY_CAMPAIGN!D$3:D$1048576, 0)), 0)</f>
        <v>0</v>
      </c>
      <c r="O33" s="3">
        <f>G33-K33+IFERROR(INDEX('Summary BSI'!C2:C999, MATCH(D33, 'Summary BSI'!B2:B999, 0)), 0)</f>
        <v>0</v>
      </c>
      <c r="P33" s="3">
        <f t="shared" si="3"/>
        <v>0</v>
      </c>
      <c r="Q33" s="5">
        <f t="shared" si="4"/>
        <v>0</v>
      </c>
      <c r="R33" s="5">
        <f t="shared" si="5"/>
        <v>0</v>
      </c>
      <c r="S33" s="5">
        <f t="shared" si="6"/>
        <v>0</v>
      </c>
      <c r="T33" s="5">
        <f t="shared" si="7"/>
        <v>0</v>
      </c>
    </row>
    <row r="34" spans="2:20" x14ac:dyDescent="0.3">
      <c r="B34" s="3" t="s">
        <v>543</v>
      </c>
      <c r="C34" s="3" t="s">
        <v>544</v>
      </c>
      <c r="D34" s="3" t="s">
        <v>544</v>
      </c>
      <c r="E34" s="3">
        <v>44261</v>
      </c>
      <c r="F34" s="3">
        <v>2477152385050</v>
      </c>
      <c r="G34" s="3">
        <v>250743189660.25</v>
      </c>
      <c r="H34" s="3">
        <v>0</v>
      </c>
      <c r="I34" s="3">
        <v>44261</v>
      </c>
      <c r="J34" s="3">
        <v>2477152385050</v>
      </c>
      <c r="K34" s="3">
        <v>250743189660.25</v>
      </c>
      <c r="M34" s="3">
        <f t="shared" si="2"/>
        <v>0</v>
      </c>
      <c r="N34" s="3">
        <f>F34-J34-IFERROR(INDEX(SUMMARY_CAMPAIGN!G$3:G$1048576, MATCH(D34, SUMMARY_CAMPAIGN!D$3:D$1048576, 0)), 0)</f>
        <v>0</v>
      </c>
      <c r="O34" s="3">
        <f>G34-K34+IFERROR(INDEX('Summary BSI'!C2:C999, MATCH(D34, 'Summary BSI'!B2:B999, 0)), 0)</f>
        <v>0</v>
      </c>
      <c r="P34" s="3">
        <f t="shared" si="3"/>
        <v>0</v>
      </c>
      <c r="Q34" s="5">
        <f t="shared" si="4"/>
        <v>0</v>
      </c>
      <c r="R34" s="5">
        <f t="shared" si="5"/>
        <v>0</v>
      </c>
      <c r="S34" s="5">
        <f t="shared" si="6"/>
        <v>0</v>
      </c>
      <c r="T34" s="5">
        <f t="shared" si="7"/>
        <v>0</v>
      </c>
    </row>
    <row r="35" spans="2:20" x14ac:dyDescent="0.3">
      <c r="B35" s="3" t="s">
        <v>545</v>
      </c>
      <c r="C35" s="3" t="s">
        <v>546</v>
      </c>
      <c r="D35" s="3" t="s">
        <v>546</v>
      </c>
      <c r="E35" s="3">
        <v>187</v>
      </c>
      <c r="F35" s="3">
        <v>20385500000</v>
      </c>
      <c r="G35" s="3">
        <v>4111160195.5226221</v>
      </c>
      <c r="H35" s="3">
        <v>0</v>
      </c>
      <c r="I35" s="3">
        <v>187</v>
      </c>
      <c r="J35" s="3">
        <v>20385500000</v>
      </c>
      <c r="K35" s="3">
        <v>4981517382.5248423</v>
      </c>
      <c r="M35" s="3">
        <f t="shared" si="2"/>
        <v>0</v>
      </c>
      <c r="N35" s="3">
        <f>F35-J35-IFERROR(INDEX(SUMMARY_CAMPAIGN!G$3:G$1048576, MATCH(D35, SUMMARY_CAMPAIGN!D$3:D$1048576, 0)), 0)</f>
        <v>0</v>
      </c>
      <c r="O35" s="3">
        <f>G35-K35+IFERROR(INDEX('Summary BSI'!C2:C999, MATCH(D35, 'Summary BSI'!B2:B999, 0)), 0)</f>
        <v>-8.1968307495117188E-3</v>
      </c>
      <c r="P35" s="3">
        <f t="shared" si="3"/>
        <v>0</v>
      </c>
      <c r="Q35" s="5">
        <f t="shared" si="4"/>
        <v>0</v>
      </c>
      <c r="R35" s="5">
        <f t="shared" si="5"/>
        <v>0</v>
      </c>
      <c r="S35" s="5">
        <f t="shared" si="6"/>
        <v>-1.6454485892724558E-12</v>
      </c>
      <c r="T35" s="5">
        <f t="shared" si="7"/>
        <v>0</v>
      </c>
    </row>
    <row r="36" spans="2:20" x14ac:dyDescent="0.3">
      <c r="B36" s="3" t="s">
        <v>547</v>
      </c>
      <c r="C36" s="3" t="s">
        <v>548</v>
      </c>
      <c r="D36" s="3" t="s">
        <v>548</v>
      </c>
      <c r="E36" s="3">
        <v>7064</v>
      </c>
      <c r="F36" s="3">
        <v>1430385446251</v>
      </c>
      <c r="G36" s="3">
        <v>35400817472.600403</v>
      </c>
      <c r="H36" s="3">
        <v>0</v>
      </c>
      <c r="I36" s="3">
        <v>7064</v>
      </c>
      <c r="J36" s="3">
        <v>1430385446251</v>
      </c>
      <c r="K36" s="3">
        <v>35400817472.600403</v>
      </c>
      <c r="M36" s="3">
        <f t="shared" si="2"/>
        <v>0</v>
      </c>
      <c r="N36" s="3">
        <f>F36-J36-IFERROR(INDEX(SUMMARY_CAMPAIGN!G$3:G$1048576, MATCH(D36, SUMMARY_CAMPAIGN!D$3:D$1048576, 0)), 0)</f>
        <v>0</v>
      </c>
      <c r="O36" s="3">
        <f>G36-K36+IFERROR(INDEX('Summary BSI'!C2:C999, MATCH(D36, 'Summary BSI'!B2:B999, 0)), 0)</f>
        <v>0</v>
      </c>
      <c r="P36" s="3">
        <f t="shared" si="3"/>
        <v>0</v>
      </c>
      <c r="Q36" s="5">
        <f t="shared" si="4"/>
        <v>0</v>
      </c>
      <c r="R36" s="5">
        <f t="shared" si="5"/>
        <v>0</v>
      </c>
      <c r="S36" s="5">
        <f t="shared" si="6"/>
        <v>0</v>
      </c>
      <c r="T36" s="5">
        <f t="shared" si="7"/>
        <v>0</v>
      </c>
    </row>
    <row r="37" spans="2:20" x14ac:dyDescent="0.3">
      <c r="B37" s="3" t="s">
        <v>549</v>
      </c>
      <c r="C37" s="3" t="s">
        <v>550</v>
      </c>
      <c r="D37" s="3" t="s">
        <v>550</v>
      </c>
      <c r="E37" s="3">
        <v>2313</v>
      </c>
      <c r="F37" s="3">
        <v>129649639000</v>
      </c>
      <c r="G37" s="3">
        <v>17292368504.599998</v>
      </c>
      <c r="H37" s="3">
        <v>0</v>
      </c>
      <c r="I37" s="3">
        <v>2313</v>
      </c>
      <c r="J37" s="3">
        <v>129649639000</v>
      </c>
      <c r="K37" s="3">
        <v>17292368504.599998</v>
      </c>
      <c r="M37" s="3">
        <f t="shared" si="2"/>
        <v>0</v>
      </c>
      <c r="N37" s="3">
        <f>F37-J37-IFERROR(INDEX(SUMMARY_CAMPAIGN!G$3:G$1048576, MATCH(D37, SUMMARY_CAMPAIGN!D$3:D$1048576, 0)), 0)</f>
        <v>0</v>
      </c>
      <c r="O37" s="3">
        <f>G37-K37+IFERROR(INDEX('Summary BSI'!C2:C999, MATCH(D37, 'Summary BSI'!B2:B999, 0)), 0)</f>
        <v>0</v>
      </c>
      <c r="P37" s="3">
        <f t="shared" si="3"/>
        <v>0</v>
      </c>
      <c r="Q37" s="5">
        <f t="shared" si="4"/>
        <v>0</v>
      </c>
      <c r="R37" s="5">
        <f t="shared" si="5"/>
        <v>0</v>
      </c>
      <c r="S37" s="5">
        <f t="shared" si="6"/>
        <v>0</v>
      </c>
      <c r="T37" s="5">
        <f t="shared" si="7"/>
        <v>0</v>
      </c>
    </row>
    <row r="38" spans="2:20" x14ac:dyDescent="0.3">
      <c r="B38" s="3" t="s">
        <v>551</v>
      </c>
      <c r="C38" s="3" t="s">
        <v>552</v>
      </c>
      <c r="D38" s="3" t="s">
        <v>552</v>
      </c>
      <c r="E38" s="3">
        <v>3</v>
      </c>
      <c r="F38" s="3">
        <v>1600000</v>
      </c>
      <c r="G38" s="3">
        <v>16356000</v>
      </c>
      <c r="H38" s="3">
        <v>0</v>
      </c>
      <c r="I38" s="3">
        <v>3</v>
      </c>
      <c r="J38" s="3">
        <v>1600000</v>
      </c>
      <c r="K38" s="3">
        <v>16356000</v>
      </c>
      <c r="M38" s="3">
        <f t="shared" si="2"/>
        <v>0</v>
      </c>
      <c r="N38" s="3">
        <f>F38-J38-IFERROR(INDEX(SUMMARY_CAMPAIGN!G$3:G$1048576, MATCH(D38, SUMMARY_CAMPAIGN!D$3:D$1048576, 0)), 0)</f>
        <v>0</v>
      </c>
      <c r="O38" s="3">
        <f>G38-K38+IFERROR(INDEX('Summary BSI'!C2:C999, MATCH(D38, 'Summary BSI'!B2:B999, 0)), 0)</f>
        <v>0</v>
      </c>
      <c r="P38" s="3">
        <f t="shared" si="3"/>
        <v>0</v>
      </c>
      <c r="Q38" s="5">
        <f t="shared" si="4"/>
        <v>0</v>
      </c>
      <c r="R38" s="5">
        <f t="shared" si="5"/>
        <v>0</v>
      </c>
      <c r="S38" s="5">
        <f t="shared" si="6"/>
        <v>0</v>
      </c>
      <c r="T38" s="5">
        <f t="shared" si="7"/>
        <v>0</v>
      </c>
    </row>
    <row r="39" spans="2:20" x14ac:dyDescent="0.3">
      <c r="B39" s="3" t="s">
        <v>553</v>
      </c>
      <c r="C39" s="3" t="s">
        <v>554</v>
      </c>
      <c r="D39" s="3" t="s">
        <v>554</v>
      </c>
      <c r="E39" s="3">
        <v>18</v>
      </c>
      <c r="F39" s="3">
        <v>1008324</v>
      </c>
      <c r="G39" s="3">
        <v>24489000</v>
      </c>
      <c r="H39" s="3">
        <v>0</v>
      </c>
      <c r="I39" s="3">
        <v>18</v>
      </c>
      <c r="J39" s="3">
        <v>1008324</v>
      </c>
      <c r="K39" s="3">
        <v>24489000</v>
      </c>
      <c r="M39" s="3">
        <f t="shared" si="2"/>
        <v>0</v>
      </c>
      <c r="N39" s="3">
        <f>F39-J39-IFERROR(INDEX(SUMMARY_CAMPAIGN!G$3:G$1048576, MATCH(D39, SUMMARY_CAMPAIGN!D$3:D$1048576, 0)), 0)</f>
        <v>0</v>
      </c>
      <c r="O39" s="3">
        <f>G39-K39+IFERROR(INDEX('Summary BSI'!C2:C999, MATCH(D39, 'Summary BSI'!B2:B999, 0)), 0)</f>
        <v>0</v>
      </c>
      <c r="P39" s="3">
        <f t="shared" si="3"/>
        <v>0</v>
      </c>
      <c r="Q39" s="5">
        <f t="shared" si="4"/>
        <v>0</v>
      </c>
      <c r="R39" s="5">
        <f t="shared" si="5"/>
        <v>0</v>
      </c>
      <c r="S39" s="5">
        <f t="shared" si="6"/>
        <v>0</v>
      </c>
      <c r="T39" s="5">
        <f t="shared" si="7"/>
        <v>0</v>
      </c>
    </row>
    <row r="40" spans="2:20" x14ac:dyDescent="0.3">
      <c r="B40" s="3" t="s">
        <v>555</v>
      </c>
      <c r="C40" s="3" t="s">
        <v>556</v>
      </c>
      <c r="D40" s="3" t="s">
        <v>556</v>
      </c>
      <c r="E40" s="3">
        <v>2084</v>
      </c>
      <c r="F40" s="3">
        <v>829400000</v>
      </c>
      <c r="G40" s="3">
        <v>8019600200</v>
      </c>
      <c r="H40" s="3">
        <v>0</v>
      </c>
      <c r="I40" s="3">
        <v>2084</v>
      </c>
      <c r="J40" s="3">
        <v>829400000</v>
      </c>
      <c r="K40" s="3">
        <v>8019600200</v>
      </c>
      <c r="M40" s="3">
        <f t="shared" si="2"/>
        <v>0</v>
      </c>
      <c r="N40" s="3">
        <f>F40-J40-IFERROR(INDEX(SUMMARY_CAMPAIGN!G$3:G$1048576, MATCH(D40, SUMMARY_CAMPAIGN!D$3:D$1048576, 0)), 0)</f>
        <v>0</v>
      </c>
      <c r="O40" s="3">
        <f>G40-K40+IFERROR(INDEX('Summary BSI'!C2:C999, MATCH(D40, 'Summary BSI'!B2:B999, 0)), 0)</f>
        <v>0</v>
      </c>
      <c r="P40" s="3">
        <f t="shared" si="3"/>
        <v>0</v>
      </c>
      <c r="Q40" s="5">
        <f t="shared" si="4"/>
        <v>0</v>
      </c>
      <c r="R40" s="5">
        <f t="shared" si="5"/>
        <v>0</v>
      </c>
      <c r="S40" s="5">
        <f t="shared" si="6"/>
        <v>0</v>
      </c>
      <c r="T40" s="5">
        <f t="shared" si="7"/>
        <v>0</v>
      </c>
    </row>
    <row r="41" spans="2:20" x14ac:dyDescent="0.3">
      <c r="B41" s="3" t="s">
        <v>557</v>
      </c>
      <c r="C41" s="3" t="s">
        <v>558</v>
      </c>
      <c r="D41" s="3" t="s">
        <v>559</v>
      </c>
      <c r="E41" s="3">
        <v>86</v>
      </c>
      <c r="F41" s="3">
        <v>11200000000</v>
      </c>
      <c r="G41" s="3">
        <v>179280000</v>
      </c>
      <c r="H41" s="3">
        <v>0</v>
      </c>
      <c r="I41" s="3">
        <v>86</v>
      </c>
      <c r="J41" s="3">
        <v>11200000000</v>
      </c>
      <c r="K41" s="3">
        <v>179280000</v>
      </c>
      <c r="M41" s="3">
        <f t="shared" si="2"/>
        <v>0</v>
      </c>
      <c r="N41" s="3">
        <f>F41-J41-IFERROR(INDEX(SUMMARY_CAMPAIGN!G$3:G$1048576, MATCH(D41, SUMMARY_CAMPAIGN!D$3:D$1048576, 0)), 0)</f>
        <v>0</v>
      </c>
      <c r="O41" s="3">
        <f>G41-K41+IFERROR(INDEX('Summary BSI'!C2:C999, MATCH(D41, 'Summary BSI'!B2:B999, 0)), 0)</f>
        <v>0</v>
      </c>
      <c r="P41" s="3">
        <f t="shared" si="3"/>
        <v>0</v>
      </c>
      <c r="Q41" s="5">
        <f t="shared" si="4"/>
        <v>0</v>
      </c>
      <c r="R41" s="5">
        <f t="shared" si="5"/>
        <v>0</v>
      </c>
      <c r="S41" s="5">
        <f t="shared" si="6"/>
        <v>0</v>
      </c>
      <c r="T41" s="5">
        <f t="shared" si="7"/>
        <v>0</v>
      </c>
    </row>
    <row r="42" spans="2:20" x14ac:dyDescent="0.3">
      <c r="B42" s="3" t="s">
        <v>560</v>
      </c>
      <c r="C42" s="3" t="s">
        <v>561</v>
      </c>
      <c r="D42" s="3" t="s">
        <v>562</v>
      </c>
      <c r="E42" s="3">
        <v>557</v>
      </c>
      <c r="F42" s="3">
        <v>226435645226</v>
      </c>
      <c r="G42" s="3">
        <v>69290135346</v>
      </c>
      <c r="H42" s="3">
        <v>0</v>
      </c>
      <c r="I42" s="3">
        <v>557</v>
      </c>
      <c r="J42" s="3">
        <v>226435645226</v>
      </c>
      <c r="K42" s="3">
        <v>69290135346</v>
      </c>
      <c r="M42" s="3">
        <f t="shared" si="2"/>
        <v>0</v>
      </c>
      <c r="N42" s="3">
        <f>F42-J42-IFERROR(INDEX(SUMMARY_CAMPAIGN!G$3:G$1048576, MATCH(D42, SUMMARY_CAMPAIGN!D$3:D$1048576, 0)), 0)</f>
        <v>0</v>
      </c>
      <c r="O42" s="3">
        <f>G42-K42+IFERROR(INDEX('Summary BSI'!C2:C999, MATCH(D42, 'Summary BSI'!B2:B999, 0)), 0)</f>
        <v>0</v>
      </c>
      <c r="P42" s="3">
        <f t="shared" si="3"/>
        <v>0</v>
      </c>
      <c r="Q42" s="5">
        <f t="shared" si="4"/>
        <v>0</v>
      </c>
      <c r="R42" s="5">
        <f t="shared" si="5"/>
        <v>0</v>
      </c>
      <c r="S42" s="5">
        <f t="shared" si="6"/>
        <v>0</v>
      </c>
      <c r="T42" s="5">
        <f t="shared" si="7"/>
        <v>0</v>
      </c>
    </row>
    <row r="43" spans="2:20" x14ac:dyDescent="0.3">
      <c r="B43" s="3" t="s">
        <v>563</v>
      </c>
      <c r="C43" s="3" t="s">
        <v>564</v>
      </c>
      <c r="D43" s="3" t="s">
        <v>564</v>
      </c>
      <c r="E43" s="3">
        <v>2446</v>
      </c>
      <c r="F43" s="3">
        <v>1180105777702</v>
      </c>
      <c r="G43" s="3">
        <v>6847337164</v>
      </c>
      <c r="H43" s="3">
        <v>0</v>
      </c>
      <c r="I43" s="3">
        <v>2446</v>
      </c>
      <c r="J43" s="3">
        <v>1180105777702</v>
      </c>
      <c r="K43" s="3">
        <v>6847337164</v>
      </c>
      <c r="M43" s="3">
        <f t="shared" ref="M43:M74" si="8">E43-I43</f>
        <v>0</v>
      </c>
      <c r="N43" s="3">
        <f>F43-J43-IFERROR(INDEX(SUMMARY_CAMPAIGN!G$3:G$1048576, MATCH(D43, SUMMARY_CAMPAIGN!D$3:D$1048576, 0)), 0)</f>
        <v>0</v>
      </c>
      <c r="O43" s="3">
        <f>G43-K43+IFERROR(INDEX('Summary BSI'!C2:C999, MATCH(D43, 'Summary BSI'!B2:B999, 0)), 0)</f>
        <v>0</v>
      </c>
      <c r="P43" s="3">
        <f t="shared" ref="P43:P74" si="9">H43-L43</f>
        <v>0</v>
      </c>
      <c r="Q43" s="5">
        <f t="shared" ref="Q43:Q74" si="10">IFERROR(M43/I43,0)</f>
        <v>0</v>
      </c>
      <c r="R43" s="5">
        <f t="shared" ref="R43:R74" si="11">IFERROR(N43/J43,0)</f>
        <v>0</v>
      </c>
      <c r="S43" s="5">
        <f t="shared" ref="S43:S74" si="12">IFERROR(O43/K43,0)</f>
        <v>0</v>
      </c>
      <c r="T43" s="5">
        <f t="shared" ref="T43:T74" si="13">IFERROR(P43/L43,0)</f>
        <v>0</v>
      </c>
    </row>
    <row r="44" spans="2:20" x14ac:dyDescent="0.3">
      <c r="B44" s="3" t="s">
        <v>565</v>
      </c>
      <c r="C44" s="3" t="s">
        <v>566</v>
      </c>
      <c r="D44" s="3" t="s">
        <v>566</v>
      </c>
      <c r="E44" s="3">
        <v>8134</v>
      </c>
      <c r="F44" s="3">
        <v>0</v>
      </c>
      <c r="G44" s="3">
        <v>92085563950.119995</v>
      </c>
      <c r="H44" s="3">
        <v>0</v>
      </c>
      <c r="I44" s="3">
        <v>8134</v>
      </c>
      <c r="J44" s="3">
        <v>0</v>
      </c>
      <c r="K44" s="3">
        <v>92085563950.119995</v>
      </c>
      <c r="M44" s="3">
        <f t="shared" si="8"/>
        <v>0</v>
      </c>
      <c r="N44" s="3">
        <f>F44-J44-IFERROR(INDEX(SUMMARY_CAMPAIGN!G$3:G$1048576, MATCH(D44, SUMMARY_CAMPAIGN!D$3:D$1048576, 0)), 0)</f>
        <v>0</v>
      </c>
      <c r="O44" s="3">
        <f>G44-K44+IFERROR(INDEX('Summary BSI'!C2:C999, MATCH(D44, 'Summary BSI'!B2:B999, 0)), 0)</f>
        <v>0</v>
      </c>
      <c r="P44" s="3">
        <f t="shared" si="9"/>
        <v>0</v>
      </c>
      <c r="Q44" s="5">
        <f t="shared" si="10"/>
        <v>0</v>
      </c>
      <c r="R44" s="5">
        <f t="shared" si="11"/>
        <v>0</v>
      </c>
      <c r="S44" s="5">
        <f t="shared" si="12"/>
        <v>0</v>
      </c>
      <c r="T44" s="5">
        <f t="shared" si="13"/>
        <v>0</v>
      </c>
    </row>
    <row r="45" spans="2:20" x14ac:dyDescent="0.3">
      <c r="B45" s="3" t="s">
        <v>567</v>
      </c>
      <c r="C45" s="3" t="s">
        <v>568</v>
      </c>
      <c r="D45" s="3" t="s">
        <v>569</v>
      </c>
      <c r="E45" s="3">
        <v>3682</v>
      </c>
      <c r="F45" s="3">
        <v>59142200000</v>
      </c>
      <c r="G45" s="3">
        <v>7151513119</v>
      </c>
      <c r="H45" s="3">
        <v>0</v>
      </c>
      <c r="I45" s="3">
        <v>3682</v>
      </c>
      <c r="J45" s="3">
        <v>59142200000</v>
      </c>
      <c r="K45" s="3">
        <v>7151513119</v>
      </c>
      <c r="M45" s="3">
        <f t="shared" si="8"/>
        <v>0</v>
      </c>
      <c r="N45" s="3">
        <f>F45-J45-IFERROR(INDEX(SUMMARY_CAMPAIGN!G$3:G$1048576, MATCH(D45, SUMMARY_CAMPAIGN!D$3:D$1048576, 0)), 0)</f>
        <v>0</v>
      </c>
      <c r="O45" s="3">
        <f>G45-K45+IFERROR(INDEX('Summary BSI'!C2:C999, MATCH(D45, 'Summary BSI'!B2:B999, 0)), 0)</f>
        <v>0</v>
      </c>
      <c r="P45" s="3">
        <f t="shared" si="9"/>
        <v>0</v>
      </c>
      <c r="Q45" s="5">
        <f t="shared" si="10"/>
        <v>0</v>
      </c>
      <c r="R45" s="5">
        <f t="shared" si="11"/>
        <v>0</v>
      </c>
      <c r="S45" s="5">
        <f t="shared" si="12"/>
        <v>0</v>
      </c>
      <c r="T45" s="5">
        <f t="shared" si="13"/>
        <v>0</v>
      </c>
    </row>
    <row r="46" spans="2:20" x14ac:dyDescent="0.3">
      <c r="B46" s="3" t="s">
        <v>567</v>
      </c>
      <c r="C46" s="3" t="s">
        <v>570</v>
      </c>
      <c r="D46" s="3" t="s">
        <v>571</v>
      </c>
      <c r="E46" s="3">
        <v>84</v>
      </c>
      <c r="F46" s="3">
        <v>868000</v>
      </c>
      <c r="G46" s="3">
        <v>201031.5</v>
      </c>
      <c r="H46" s="3">
        <v>0</v>
      </c>
      <c r="I46" s="3">
        <v>84</v>
      </c>
      <c r="J46" s="3">
        <v>868000</v>
      </c>
      <c r="K46" s="3">
        <v>201031.5</v>
      </c>
      <c r="M46" s="3">
        <f t="shared" si="8"/>
        <v>0</v>
      </c>
      <c r="N46" s="3">
        <f>F46-J46-IFERROR(INDEX(SUMMARY_CAMPAIGN!G$3:G$1048576, MATCH(D46, SUMMARY_CAMPAIGN!D$3:D$1048576, 0)), 0)</f>
        <v>0</v>
      </c>
      <c r="O46" s="3">
        <f>G46-K46+IFERROR(INDEX('Summary BSI'!C2:C999, MATCH(D46, 'Summary BSI'!B2:B999, 0)), 0)</f>
        <v>0</v>
      </c>
      <c r="P46" s="3">
        <f t="shared" si="9"/>
        <v>0</v>
      </c>
      <c r="Q46" s="5">
        <f t="shared" si="10"/>
        <v>0</v>
      </c>
      <c r="R46" s="5">
        <f t="shared" si="11"/>
        <v>0</v>
      </c>
      <c r="S46" s="5">
        <f t="shared" si="12"/>
        <v>0</v>
      </c>
      <c r="T46" s="5">
        <f t="shared" si="13"/>
        <v>0</v>
      </c>
    </row>
    <row r="47" spans="2:20" x14ac:dyDescent="0.3">
      <c r="B47" s="3" t="s">
        <v>572</v>
      </c>
      <c r="C47" s="3" t="s">
        <v>573</v>
      </c>
      <c r="D47" s="3" t="s">
        <v>574</v>
      </c>
      <c r="E47" s="3">
        <v>3</v>
      </c>
      <c r="F47" s="3">
        <v>65000000</v>
      </c>
      <c r="G47" s="3">
        <v>5811000</v>
      </c>
      <c r="H47" s="3">
        <v>0</v>
      </c>
      <c r="I47" s="3">
        <v>3</v>
      </c>
      <c r="J47" s="3">
        <v>65000000</v>
      </c>
      <c r="K47" s="3">
        <v>5811000</v>
      </c>
      <c r="M47" s="3">
        <f t="shared" si="8"/>
        <v>0</v>
      </c>
      <c r="N47" s="3">
        <f>F47-J47-IFERROR(INDEX(SUMMARY_CAMPAIGN!G$3:G$1048576, MATCH(D47, SUMMARY_CAMPAIGN!D$3:D$1048576, 0)), 0)</f>
        <v>0</v>
      </c>
      <c r="O47" s="3">
        <f>G47-K47+IFERROR(INDEX('Summary BSI'!C2:C999, MATCH(D47, 'Summary BSI'!B2:B999, 0)), 0)</f>
        <v>0</v>
      </c>
      <c r="P47" s="3">
        <f t="shared" si="9"/>
        <v>0</v>
      </c>
      <c r="Q47" s="5">
        <f t="shared" si="10"/>
        <v>0</v>
      </c>
      <c r="R47" s="5">
        <f t="shared" si="11"/>
        <v>0</v>
      </c>
      <c r="S47" s="5">
        <f t="shared" si="12"/>
        <v>0</v>
      </c>
      <c r="T47" s="5">
        <f t="shared" si="13"/>
        <v>0</v>
      </c>
    </row>
    <row r="48" spans="2:20" x14ac:dyDescent="0.3">
      <c r="B48" s="3" t="s">
        <v>575</v>
      </c>
      <c r="C48" s="3" t="s">
        <v>576</v>
      </c>
      <c r="D48" s="3" t="s">
        <v>577</v>
      </c>
      <c r="E48" s="3">
        <v>5</v>
      </c>
      <c r="F48" s="3">
        <v>300000000</v>
      </c>
      <c r="G48" s="3">
        <v>6508400</v>
      </c>
      <c r="H48" s="3">
        <v>0</v>
      </c>
      <c r="I48" s="3">
        <v>5</v>
      </c>
      <c r="J48" s="3">
        <v>300000000</v>
      </c>
      <c r="K48" s="3">
        <v>6508400</v>
      </c>
      <c r="M48" s="3">
        <f t="shared" si="8"/>
        <v>0</v>
      </c>
      <c r="N48" s="3">
        <f>F48-J48-IFERROR(INDEX(SUMMARY_CAMPAIGN!G$3:G$1048576, MATCH(D48, SUMMARY_CAMPAIGN!D$3:D$1048576, 0)), 0)</f>
        <v>0</v>
      </c>
      <c r="O48" s="3">
        <f>G48-K48+IFERROR(INDEX('Summary BSI'!C2:C999, MATCH(D48, 'Summary BSI'!B2:B999, 0)), 0)</f>
        <v>0</v>
      </c>
      <c r="P48" s="3">
        <f t="shared" si="9"/>
        <v>0</v>
      </c>
      <c r="Q48" s="5">
        <f t="shared" si="10"/>
        <v>0</v>
      </c>
      <c r="R48" s="5">
        <f t="shared" si="11"/>
        <v>0</v>
      </c>
      <c r="S48" s="5">
        <f t="shared" si="12"/>
        <v>0</v>
      </c>
      <c r="T48" s="5">
        <f t="shared" si="13"/>
        <v>0</v>
      </c>
    </row>
    <row r="49" spans="2:20" x14ac:dyDescent="0.3">
      <c r="B49" s="3" t="s">
        <v>578</v>
      </c>
      <c r="C49" s="3" t="s">
        <v>579</v>
      </c>
      <c r="D49" s="3" t="s">
        <v>580</v>
      </c>
      <c r="E49" s="3">
        <v>5436</v>
      </c>
      <c r="F49" s="3">
        <v>121961300000</v>
      </c>
      <c r="G49" s="3">
        <v>17451001969</v>
      </c>
      <c r="H49" s="3">
        <v>0</v>
      </c>
      <c r="I49" s="3">
        <v>5436</v>
      </c>
      <c r="J49" s="3">
        <v>121961300000</v>
      </c>
      <c r="K49" s="3">
        <v>17451001969</v>
      </c>
      <c r="M49" s="3">
        <f t="shared" si="8"/>
        <v>0</v>
      </c>
      <c r="N49" s="3">
        <f>F49-J49-IFERROR(INDEX(SUMMARY_CAMPAIGN!G$3:G$1048576, MATCH(D49, SUMMARY_CAMPAIGN!D$3:D$1048576, 0)), 0)</f>
        <v>0</v>
      </c>
      <c r="O49" s="3">
        <f>G49-K49+IFERROR(INDEX('Summary BSI'!C2:C999, MATCH(D49, 'Summary BSI'!B2:B999, 0)), 0)</f>
        <v>0</v>
      </c>
      <c r="P49" s="3">
        <f t="shared" si="9"/>
        <v>0</v>
      </c>
      <c r="Q49" s="5">
        <f t="shared" si="10"/>
        <v>0</v>
      </c>
      <c r="R49" s="5">
        <f t="shared" si="11"/>
        <v>0</v>
      </c>
      <c r="S49" s="5">
        <f t="shared" si="12"/>
        <v>0</v>
      </c>
      <c r="T49" s="5">
        <f t="shared" si="13"/>
        <v>0</v>
      </c>
    </row>
    <row r="50" spans="2:20" x14ac:dyDescent="0.3">
      <c r="B50" s="3" t="s">
        <v>578</v>
      </c>
      <c r="C50" s="3" t="s">
        <v>581</v>
      </c>
      <c r="D50" s="3" t="s">
        <v>582</v>
      </c>
      <c r="E50" s="3">
        <v>221</v>
      </c>
      <c r="F50" s="3">
        <v>2805120</v>
      </c>
      <c r="G50" s="3">
        <v>580760.56000000006</v>
      </c>
      <c r="H50" s="3">
        <v>0</v>
      </c>
      <c r="I50" s="3">
        <v>221</v>
      </c>
      <c r="J50" s="3">
        <v>2805120</v>
      </c>
      <c r="K50" s="3">
        <v>580760.56000000006</v>
      </c>
      <c r="M50" s="3">
        <f t="shared" si="8"/>
        <v>0</v>
      </c>
      <c r="N50" s="3">
        <f>F50-J50-IFERROR(INDEX(SUMMARY_CAMPAIGN!G$3:G$1048576, MATCH(D50, SUMMARY_CAMPAIGN!D$3:D$1048576, 0)), 0)</f>
        <v>0</v>
      </c>
      <c r="O50" s="3">
        <f>G50-K50+IFERROR(INDEX('Summary BSI'!C2:C999, MATCH(D50, 'Summary BSI'!B2:B999, 0)), 0)</f>
        <v>0</v>
      </c>
      <c r="P50" s="3">
        <f t="shared" si="9"/>
        <v>0</v>
      </c>
      <c r="Q50" s="5">
        <f t="shared" si="10"/>
        <v>0</v>
      </c>
      <c r="R50" s="5">
        <f t="shared" si="11"/>
        <v>0</v>
      </c>
      <c r="S50" s="5">
        <f t="shared" si="12"/>
        <v>0</v>
      </c>
      <c r="T50" s="5">
        <f t="shared" si="13"/>
        <v>0</v>
      </c>
    </row>
    <row r="51" spans="2:20" x14ac:dyDescent="0.3">
      <c r="B51" s="3" t="s">
        <v>583</v>
      </c>
      <c r="C51" s="3" t="s">
        <v>584</v>
      </c>
      <c r="D51" s="3" t="s">
        <v>585</v>
      </c>
      <c r="E51" s="3">
        <v>10865</v>
      </c>
      <c r="F51" s="3">
        <v>141294900000</v>
      </c>
      <c r="G51" s="3">
        <v>16842154769</v>
      </c>
      <c r="H51" s="3">
        <v>0</v>
      </c>
      <c r="I51" s="3">
        <v>10865</v>
      </c>
      <c r="J51" s="3">
        <v>141294900000</v>
      </c>
      <c r="K51" s="3">
        <v>16842154769</v>
      </c>
      <c r="M51" s="3">
        <f t="shared" si="8"/>
        <v>0</v>
      </c>
      <c r="N51" s="3">
        <f>F51-J51-IFERROR(INDEX(SUMMARY_CAMPAIGN!G$3:G$1048576, MATCH(D51, SUMMARY_CAMPAIGN!D$3:D$1048576, 0)), 0)</f>
        <v>0</v>
      </c>
      <c r="O51" s="3">
        <f>G51-K51+IFERROR(INDEX('Summary BSI'!C2:C999, MATCH(D51, 'Summary BSI'!B2:B999, 0)), 0)</f>
        <v>0</v>
      </c>
      <c r="P51" s="3">
        <f t="shared" si="9"/>
        <v>0</v>
      </c>
      <c r="Q51" s="5">
        <f t="shared" si="10"/>
        <v>0</v>
      </c>
      <c r="R51" s="5">
        <f t="shared" si="11"/>
        <v>0</v>
      </c>
      <c r="S51" s="5">
        <f t="shared" si="12"/>
        <v>0</v>
      </c>
      <c r="T51" s="5">
        <f t="shared" si="13"/>
        <v>0</v>
      </c>
    </row>
    <row r="52" spans="2:20" x14ac:dyDescent="0.3">
      <c r="B52" s="3" t="s">
        <v>583</v>
      </c>
      <c r="C52" s="3" t="s">
        <v>586</v>
      </c>
      <c r="D52" s="3" t="s">
        <v>587</v>
      </c>
      <c r="E52" s="3">
        <v>117</v>
      </c>
      <c r="F52" s="3">
        <v>789800</v>
      </c>
      <c r="G52" s="3">
        <v>138926.24</v>
      </c>
      <c r="H52" s="3">
        <v>0</v>
      </c>
      <c r="I52" s="3">
        <v>117</v>
      </c>
      <c r="J52" s="3">
        <v>789800</v>
      </c>
      <c r="K52" s="3">
        <v>138926.24</v>
      </c>
      <c r="M52" s="3">
        <f t="shared" si="8"/>
        <v>0</v>
      </c>
      <c r="N52" s="3">
        <f>F52-J52-IFERROR(INDEX(SUMMARY_CAMPAIGN!G$3:G$1048576, MATCH(D52, SUMMARY_CAMPAIGN!D$3:D$1048576, 0)), 0)</f>
        <v>0</v>
      </c>
      <c r="O52" s="3">
        <f>G52-K52+IFERROR(INDEX('Summary BSI'!C2:C999, MATCH(D52, 'Summary BSI'!B2:B999, 0)), 0)</f>
        <v>0</v>
      </c>
      <c r="P52" s="3">
        <f t="shared" si="9"/>
        <v>0</v>
      </c>
      <c r="Q52" s="5">
        <f t="shared" si="10"/>
        <v>0</v>
      </c>
      <c r="R52" s="5">
        <f t="shared" si="11"/>
        <v>0</v>
      </c>
      <c r="S52" s="5">
        <f t="shared" si="12"/>
        <v>0</v>
      </c>
      <c r="T52" s="5">
        <f t="shared" si="13"/>
        <v>0</v>
      </c>
    </row>
    <row r="53" spans="2:20" x14ac:dyDescent="0.3">
      <c r="B53" s="3" t="s">
        <v>588</v>
      </c>
      <c r="C53" s="3" t="s">
        <v>589</v>
      </c>
      <c r="D53" s="3" t="s">
        <v>590</v>
      </c>
      <c r="E53" s="3">
        <v>2736</v>
      </c>
      <c r="F53" s="3">
        <v>46944200000</v>
      </c>
      <c r="G53" s="3">
        <v>8466689687</v>
      </c>
      <c r="H53" s="3">
        <v>0</v>
      </c>
      <c r="I53" s="3">
        <v>2736</v>
      </c>
      <c r="J53" s="3">
        <v>46944200000</v>
      </c>
      <c r="K53" s="3">
        <v>8466689687</v>
      </c>
      <c r="M53" s="3">
        <f t="shared" si="8"/>
        <v>0</v>
      </c>
      <c r="N53" s="3">
        <f>F53-J53-IFERROR(INDEX(SUMMARY_CAMPAIGN!G$3:G$1048576, MATCH(D53, SUMMARY_CAMPAIGN!D$3:D$1048576, 0)), 0)</f>
        <v>0</v>
      </c>
      <c r="O53" s="3">
        <f>G53-K53+IFERROR(INDEX('Summary BSI'!C2:C999, MATCH(D53, 'Summary BSI'!B2:B999, 0)), 0)</f>
        <v>0</v>
      </c>
      <c r="P53" s="3">
        <f t="shared" si="9"/>
        <v>0</v>
      </c>
      <c r="Q53" s="5">
        <f t="shared" si="10"/>
        <v>0</v>
      </c>
      <c r="R53" s="5">
        <f t="shared" si="11"/>
        <v>0</v>
      </c>
      <c r="S53" s="5">
        <f t="shared" si="12"/>
        <v>0</v>
      </c>
      <c r="T53" s="5">
        <f t="shared" si="13"/>
        <v>0</v>
      </c>
    </row>
    <row r="54" spans="2:20" x14ac:dyDescent="0.3">
      <c r="B54" s="3" t="s">
        <v>588</v>
      </c>
      <c r="C54" s="3" t="s">
        <v>591</v>
      </c>
      <c r="D54" s="3" t="s">
        <v>592</v>
      </c>
      <c r="E54" s="3">
        <v>96</v>
      </c>
      <c r="F54" s="3">
        <v>782800</v>
      </c>
      <c r="G54" s="3">
        <v>209310.34</v>
      </c>
      <c r="H54" s="3">
        <v>0</v>
      </c>
      <c r="I54" s="3">
        <v>96</v>
      </c>
      <c r="J54" s="3">
        <v>782800</v>
      </c>
      <c r="K54" s="3">
        <v>209310.34</v>
      </c>
      <c r="M54" s="3">
        <f t="shared" si="8"/>
        <v>0</v>
      </c>
      <c r="N54" s="3">
        <f>F54-J54-IFERROR(INDEX(SUMMARY_CAMPAIGN!G$3:G$1048576, MATCH(D54, SUMMARY_CAMPAIGN!D$3:D$1048576, 0)), 0)</f>
        <v>0</v>
      </c>
      <c r="O54" s="3">
        <f>G54-K54+IFERROR(INDEX('Summary BSI'!C2:C999, MATCH(D54, 'Summary BSI'!B2:B999, 0)), 0)</f>
        <v>0</v>
      </c>
      <c r="P54" s="3">
        <f t="shared" si="9"/>
        <v>0</v>
      </c>
      <c r="Q54" s="5">
        <f t="shared" si="10"/>
        <v>0</v>
      </c>
      <c r="R54" s="5">
        <f t="shared" si="11"/>
        <v>0</v>
      </c>
      <c r="S54" s="5">
        <f t="shared" si="12"/>
        <v>0</v>
      </c>
      <c r="T54" s="5">
        <f t="shared" si="13"/>
        <v>0</v>
      </c>
    </row>
    <row r="55" spans="2:20" x14ac:dyDescent="0.3">
      <c r="B55" s="3" t="s">
        <v>593</v>
      </c>
      <c r="C55" s="3" t="s">
        <v>594</v>
      </c>
      <c r="D55" s="3" t="s">
        <v>595</v>
      </c>
      <c r="E55" s="3">
        <v>272</v>
      </c>
      <c r="F55" s="3">
        <v>23574000000</v>
      </c>
      <c r="G55" s="3">
        <v>676596489</v>
      </c>
      <c r="H55" s="3">
        <v>0</v>
      </c>
      <c r="I55" s="3">
        <v>272</v>
      </c>
      <c r="J55" s="3">
        <v>23574000000</v>
      </c>
      <c r="K55" s="3">
        <v>676596489</v>
      </c>
      <c r="M55" s="3">
        <f t="shared" si="8"/>
        <v>0</v>
      </c>
      <c r="N55" s="3">
        <f>F55-J55-IFERROR(INDEX(SUMMARY_CAMPAIGN!G$3:G$1048576, MATCH(D55, SUMMARY_CAMPAIGN!D$3:D$1048576, 0)), 0)</f>
        <v>0</v>
      </c>
      <c r="O55" s="3">
        <f>G55-K55+IFERROR(INDEX('Summary BSI'!C2:C999, MATCH(D55, 'Summary BSI'!B2:B999, 0)), 0)</f>
        <v>0</v>
      </c>
      <c r="P55" s="3">
        <f t="shared" si="9"/>
        <v>0</v>
      </c>
      <c r="Q55" s="5">
        <f t="shared" si="10"/>
        <v>0</v>
      </c>
      <c r="R55" s="5">
        <f t="shared" si="11"/>
        <v>0</v>
      </c>
      <c r="S55" s="5">
        <f t="shared" si="12"/>
        <v>0</v>
      </c>
      <c r="T55" s="5">
        <f t="shared" si="13"/>
        <v>0</v>
      </c>
    </row>
    <row r="56" spans="2:20" x14ac:dyDescent="0.3">
      <c r="B56" s="3" t="s">
        <v>593</v>
      </c>
      <c r="C56" s="3" t="s">
        <v>596</v>
      </c>
      <c r="D56" s="3" t="s">
        <v>597</v>
      </c>
      <c r="E56" s="3">
        <v>1</v>
      </c>
      <c r="F56" s="3">
        <v>15000</v>
      </c>
      <c r="G56" s="3">
        <v>546</v>
      </c>
      <c r="H56" s="3">
        <v>0</v>
      </c>
      <c r="I56" s="3">
        <v>1</v>
      </c>
      <c r="J56" s="3">
        <v>15000</v>
      </c>
      <c r="K56" s="3">
        <v>546</v>
      </c>
      <c r="M56" s="3">
        <f t="shared" si="8"/>
        <v>0</v>
      </c>
      <c r="N56" s="3">
        <f>F56-J56-IFERROR(INDEX(SUMMARY_CAMPAIGN!G$3:G$1048576, MATCH(D56, SUMMARY_CAMPAIGN!D$3:D$1048576, 0)), 0)</f>
        <v>0</v>
      </c>
      <c r="O56" s="3">
        <f>G56-K56+IFERROR(INDEX('Summary BSI'!C2:C999, MATCH(D56, 'Summary BSI'!B2:B999, 0)), 0)</f>
        <v>0</v>
      </c>
      <c r="P56" s="3">
        <f t="shared" si="9"/>
        <v>0</v>
      </c>
      <c r="Q56" s="5">
        <f t="shared" si="10"/>
        <v>0</v>
      </c>
      <c r="R56" s="5">
        <f t="shared" si="11"/>
        <v>0</v>
      </c>
      <c r="S56" s="5">
        <f t="shared" si="12"/>
        <v>0</v>
      </c>
      <c r="T56" s="5">
        <f t="shared" si="13"/>
        <v>0</v>
      </c>
    </row>
    <row r="57" spans="2:20" x14ac:dyDescent="0.3">
      <c r="B57" s="3" t="s">
        <v>598</v>
      </c>
      <c r="C57" s="3" t="s">
        <v>599</v>
      </c>
      <c r="D57" s="3" t="s">
        <v>600</v>
      </c>
      <c r="E57" s="3">
        <v>2408</v>
      </c>
      <c r="F57" s="3">
        <v>330553600000</v>
      </c>
      <c r="G57" s="3">
        <v>5885537599</v>
      </c>
      <c r="H57" s="3">
        <v>0</v>
      </c>
      <c r="I57" s="3">
        <v>2408</v>
      </c>
      <c r="J57" s="3">
        <v>330553600000</v>
      </c>
      <c r="K57" s="3">
        <v>5885537599</v>
      </c>
      <c r="M57" s="3">
        <f t="shared" si="8"/>
        <v>0</v>
      </c>
      <c r="N57" s="3">
        <f>F57-J57-IFERROR(INDEX(SUMMARY_CAMPAIGN!G$3:G$1048576, MATCH(D57, SUMMARY_CAMPAIGN!D$3:D$1048576, 0)), 0)</f>
        <v>0</v>
      </c>
      <c r="O57" s="3">
        <f>G57-K57+IFERROR(INDEX('Summary BSI'!C2:C999, MATCH(D57, 'Summary BSI'!B2:B999, 0)), 0)</f>
        <v>0</v>
      </c>
      <c r="P57" s="3">
        <f t="shared" si="9"/>
        <v>0</v>
      </c>
      <c r="Q57" s="5">
        <f t="shared" si="10"/>
        <v>0</v>
      </c>
      <c r="R57" s="5">
        <f t="shared" si="11"/>
        <v>0</v>
      </c>
      <c r="S57" s="5">
        <f t="shared" si="12"/>
        <v>0</v>
      </c>
      <c r="T57" s="5">
        <f t="shared" si="13"/>
        <v>0</v>
      </c>
    </row>
    <row r="58" spans="2:20" x14ac:dyDescent="0.3">
      <c r="B58" s="3" t="s">
        <v>598</v>
      </c>
      <c r="C58" s="3" t="s">
        <v>601</v>
      </c>
      <c r="D58" s="3" t="s">
        <v>602</v>
      </c>
      <c r="E58" s="3">
        <v>151</v>
      </c>
      <c r="F58" s="3">
        <v>4519400</v>
      </c>
      <c r="G58" s="3">
        <v>208360.24</v>
      </c>
      <c r="H58" s="3">
        <v>0</v>
      </c>
      <c r="I58" s="3">
        <v>151</v>
      </c>
      <c r="J58" s="3">
        <v>4519400</v>
      </c>
      <c r="K58" s="3">
        <v>208360.24</v>
      </c>
      <c r="M58" s="3">
        <f t="shared" si="8"/>
        <v>0</v>
      </c>
      <c r="N58" s="3">
        <f>F58-J58-IFERROR(INDEX(SUMMARY_CAMPAIGN!G$3:G$1048576, MATCH(D58, SUMMARY_CAMPAIGN!D$3:D$1048576, 0)), 0)</f>
        <v>0</v>
      </c>
      <c r="O58" s="3">
        <f>G58-K58+IFERROR(INDEX('Summary BSI'!C2:C999, MATCH(D58, 'Summary BSI'!B2:B999, 0)), 0)</f>
        <v>0</v>
      </c>
      <c r="P58" s="3">
        <f t="shared" si="9"/>
        <v>0</v>
      </c>
      <c r="Q58" s="5">
        <f t="shared" si="10"/>
        <v>0</v>
      </c>
      <c r="R58" s="5">
        <f t="shared" si="11"/>
        <v>0</v>
      </c>
      <c r="S58" s="5">
        <f t="shared" si="12"/>
        <v>0</v>
      </c>
      <c r="T58" s="5">
        <f t="shared" si="13"/>
        <v>0</v>
      </c>
    </row>
    <row r="59" spans="2:20" x14ac:dyDescent="0.3">
      <c r="B59" s="3" t="s">
        <v>603</v>
      </c>
      <c r="C59" s="3" t="s">
        <v>604</v>
      </c>
      <c r="D59" s="3" t="s">
        <v>605</v>
      </c>
      <c r="E59" s="3">
        <v>3200</v>
      </c>
      <c r="F59" s="3">
        <v>188842500000</v>
      </c>
      <c r="G59" s="3">
        <v>5661800000</v>
      </c>
      <c r="H59" s="3">
        <v>0</v>
      </c>
      <c r="I59" s="3">
        <v>3200</v>
      </c>
      <c r="J59" s="3">
        <v>188842500000</v>
      </c>
      <c r="K59" s="3">
        <v>5661800000</v>
      </c>
      <c r="M59" s="3">
        <f t="shared" si="8"/>
        <v>0</v>
      </c>
      <c r="N59" s="3">
        <f>F59-J59-IFERROR(INDEX(SUMMARY_CAMPAIGN!G$3:G$1048576, MATCH(D59, SUMMARY_CAMPAIGN!D$3:D$1048576, 0)), 0)</f>
        <v>0</v>
      </c>
      <c r="O59" s="3">
        <f>G59-K59+IFERROR(INDEX('Summary BSI'!C2:C999, MATCH(D59, 'Summary BSI'!B2:B999, 0)), 0)</f>
        <v>0</v>
      </c>
      <c r="P59" s="3">
        <f t="shared" si="9"/>
        <v>0</v>
      </c>
      <c r="Q59" s="5">
        <f t="shared" si="10"/>
        <v>0</v>
      </c>
      <c r="R59" s="5">
        <f t="shared" si="11"/>
        <v>0</v>
      </c>
      <c r="S59" s="5">
        <f t="shared" si="12"/>
        <v>0</v>
      </c>
      <c r="T59" s="5">
        <f t="shared" si="13"/>
        <v>0</v>
      </c>
    </row>
    <row r="60" spans="2:20" x14ac:dyDescent="0.3">
      <c r="B60" s="3" t="s">
        <v>606</v>
      </c>
      <c r="C60" s="3" t="s">
        <v>607</v>
      </c>
      <c r="D60" s="3" t="s">
        <v>608</v>
      </c>
      <c r="E60" s="3">
        <v>40</v>
      </c>
      <c r="F60" s="3">
        <v>16435306375</v>
      </c>
      <c r="G60" s="3">
        <v>1635309760</v>
      </c>
      <c r="H60" s="3">
        <v>0</v>
      </c>
      <c r="I60" s="3">
        <v>40</v>
      </c>
      <c r="J60" s="3">
        <v>16435306375</v>
      </c>
      <c r="K60" s="3">
        <v>1635309760</v>
      </c>
      <c r="M60" s="3">
        <f t="shared" si="8"/>
        <v>0</v>
      </c>
      <c r="N60" s="3">
        <f>F60-J60-IFERROR(INDEX(SUMMARY_CAMPAIGN!G$3:G$1048576, MATCH(D60, SUMMARY_CAMPAIGN!D$3:D$1048576, 0)), 0)</f>
        <v>0</v>
      </c>
      <c r="O60" s="3">
        <f>G60-K60+IFERROR(INDEX('Summary BSI'!C2:C999, MATCH(D60, 'Summary BSI'!B2:B999, 0)), 0)</f>
        <v>0</v>
      </c>
      <c r="P60" s="3">
        <f t="shared" si="9"/>
        <v>0</v>
      </c>
      <c r="Q60" s="5">
        <f t="shared" si="10"/>
        <v>0</v>
      </c>
      <c r="R60" s="5">
        <f t="shared" si="11"/>
        <v>0</v>
      </c>
      <c r="S60" s="5">
        <f t="shared" si="12"/>
        <v>0</v>
      </c>
      <c r="T60" s="5">
        <f t="shared" si="13"/>
        <v>0</v>
      </c>
    </row>
    <row r="61" spans="2:20" x14ac:dyDescent="0.3">
      <c r="B61" s="3" t="s">
        <v>609</v>
      </c>
      <c r="C61" s="3" t="s">
        <v>610</v>
      </c>
      <c r="D61" s="3" t="s">
        <v>611</v>
      </c>
      <c r="E61" s="3">
        <v>1361</v>
      </c>
      <c r="F61" s="3">
        <v>55454125000</v>
      </c>
      <c r="G61" s="3">
        <v>5832637458</v>
      </c>
      <c r="H61" s="3">
        <v>0</v>
      </c>
      <c r="I61" s="3">
        <v>1361</v>
      </c>
      <c r="J61" s="3">
        <v>55454125000</v>
      </c>
      <c r="K61" s="3">
        <v>5832637458</v>
      </c>
      <c r="M61" s="3">
        <f t="shared" si="8"/>
        <v>0</v>
      </c>
      <c r="N61" s="3">
        <f>F61-J61-IFERROR(INDEX(SUMMARY_CAMPAIGN!G$3:G$1048576, MATCH(D61, SUMMARY_CAMPAIGN!D$3:D$1048576, 0)), 0)</f>
        <v>0</v>
      </c>
      <c r="O61" s="3">
        <f>G61-K61+IFERROR(INDEX('Summary BSI'!C2:C999, MATCH(D61, 'Summary BSI'!B2:B999, 0)), 0)</f>
        <v>0</v>
      </c>
      <c r="P61" s="3">
        <f t="shared" si="9"/>
        <v>0</v>
      </c>
      <c r="Q61" s="5">
        <f t="shared" si="10"/>
        <v>0</v>
      </c>
      <c r="R61" s="5">
        <f t="shared" si="11"/>
        <v>0</v>
      </c>
      <c r="S61" s="5">
        <f t="shared" si="12"/>
        <v>0</v>
      </c>
      <c r="T61" s="5">
        <f t="shared" si="13"/>
        <v>0</v>
      </c>
    </row>
    <row r="62" spans="2:20" x14ac:dyDescent="0.3">
      <c r="B62" s="3" t="s">
        <v>609</v>
      </c>
      <c r="C62" s="3" t="s">
        <v>612</v>
      </c>
      <c r="D62" s="3" t="s">
        <v>613</v>
      </c>
      <c r="E62" s="3">
        <v>77</v>
      </c>
      <c r="F62" s="3">
        <v>571600</v>
      </c>
      <c r="G62" s="3">
        <v>194187.9</v>
      </c>
      <c r="H62" s="3">
        <v>0</v>
      </c>
      <c r="I62" s="3">
        <v>77</v>
      </c>
      <c r="J62" s="3">
        <v>571600</v>
      </c>
      <c r="K62" s="3">
        <v>194187.9</v>
      </c>
      <c r="M62" s="3">
        <f t="shared" si="8"/>
        <v>0</v>
      </c>
      <c r="N62" s="3">
        <f>F62-J62-IFERROR(INDEX(SUMMARY_CAMPAIGN!G$3:G$1048576, MATCH(D62, SUMMARY_CAMPAIGN!D$3:D$1048576, 0)), 0)</f>
        <v>0</v>
      </c>
      <c r="O62" s="3">
        <f>G62-K62+IFERROR(INDEX('Summary BSI'!C2:C999, MATCH(D62, 'Summary BSI'!B2:B999, 0)), 0)</f>
        <v>0</v>
      </c>
      <c r="P62" s="3">
        <f t="shared" si="9"/>
        <v>0</v>
      </c>
      <c r="Q62" s="5">
        <f t="shared" si="10"/>
        <v>0</v>
      </c>
      <c r="R62" s="5">
        <f t="shared" si="11"/>
        <v>0</v>
      </c>
      <c r="S62" s="5">
        <f t="shared" si="12"/>
        <v>0</v>
      </c>
      <c r="T62" s="5">
        <f t="shared" si="13"/>
        <v>0</v>
      </c>
    </row>
    <row r="63" spans="2:20" x14ac:dyDescent="0.3">
      <c r="B63" s="3" t="s">
        <v>614</v>
      </c>
      <c r="C63" s="3" t="s">
        <v>615</v>
      </c>
      <c r="D63" s="3" t="s">
        <v>616</v>
      </c>
      <c r="E63" s="3">
        <v>530</v>
      </c>
      <c r="F63" s="3">
        <v>21524500000</v>
      </c>
      <c r="G63" s="3">
        <v>2701797335</v>
      </c>
      <c r="H63" s="3">
        <v>0</v>
      </c>
      <c r="I63" s="3">
        <v>530</v>
      </c>
      <c r="J63" s="3">
        <v>21524500000</v>
      </c>
      <c r="K63" s="3">
        <v>2701797335</v>
      </c>
      <c r="M63" s="3">
        <f t="shared" si="8"/>
        <v>0</v>
      </c>
      <c r="N63" s="3">
        <f>F63-J63-IFERROR(INDEX(SUMMARY_CAMPAIGN!G$3:G$1048576, MATCH(D63, SUMMARY_CAMPAIGN!D$3:D$1048576, 0)), 0)</f>
        <v>0</v>
      </c>
      <c r="O63" s="3">
        <f>G63-K63+IFERROR(INDEX('Summary BSI'!C2:C999, MATCH(D63, 'Summary BSI'!B2:B999, 0)), 0)</f>
        <v>0</v>
      </c>
      <c r="P63" s="3">
        <f t="shared" si="9"/>
        <v>0</v>
      </c>
      <c r="Q63" s="5">
        <f t="shared" si="10"/>
        <v>0</v>
      </c>
      <c r="R63" s="5">
        <f t="shared" si="11"/>
        <v>0</v>
      </c>
      <c r="S63" s="5">
        <f t="shared" si="12"/>
        <v>0</v>
      </c>
      <c r="T63" s="5">
        <f t="shared" si="13"/>
        <v>0</v>
      </c>
    </row>
    <row r="64" spans="2:20" x14ac:dyDescent="0.3">
      <c r="B64" s="3" t="s">
        <v>614</v>
      </c>
      <c r="C64" s="3" t="s">
        <v>617</v>
      </c>
      <c r="D64" s="3" t="s">
        <v>618</v>
      </c>
      <c r="E64" s="3">
        <v>27</v>
      </c>
      <c r="F64" s="3">
        <v>298700</v>
      </c>
      <c r="G64" s="3">
        <v>84415.16</v>
      </c>
      <c r="H64" s="3">
        <v>0</v>
      </c>
      <c r="I64" s="3">
        <v>27</v>
      </c>
      <c r="J64" s="3">
        <v>298700</v>
      </c>
      <c r="K64" s="3">
        <v>84415.16</v>
      </c>
      <c r="M64" s="3">
        <f t="shared" si="8"/>
        <v>0</v>
      </c>
      <c r="N64" s="3">
        <f>F64-J64-IFERROR(INDEX(SUMMARY_CAMPAIGN!G$3:G$1048576, MATCH(D64, SUMMARY_CAMPAIGN!D$3:D$1048576, 0)), 0)</f>
        <v>0</v>
      </c>
      <c r="O64" s="3">
        <f>G64-K64+IFERROR(INDEX('Summary BSI'!C2:C999, MATCH(D64, 'Summary BSI'!B2:B999, 0)), 0)</f>
        <v>0</v>
      </c>
      <c r="P64" s="3">
        <f t="shared" si="9"/>
        <v>0</v>
      </c>
      <c r="Q64" s="5">
        <f t="shared" si="10"/>
        <v>0</v>
      </c>
      <c r="R64" s="5">
        <f t="shared" si="11"/>
        <v>0</v>
      </c>
      <c r="S64" s="5">
        <f t="shared" si="12"/>
        <v>0</v>
      </c>
      <c r="T64" s="5">
        <f t="shared" si="13"/>
        <v>0</v>
      </c>
    </row>
    <row r="65" spans="2:20" x14ac:dyDescent="0.3">
      <c r="B65" s="3" t="s">
        <v>619</v>
      </c>
      <c r="C65" s="3" t="s">
        <v>620</v>
      </c>
      <c r="D65" s="3" t="s">
        <v>621</v>
      </c>
      <c r="E65" s="3">
        <v>89</v>
      </c>
      <c r="F65" s="3">
        <v>3438200000</v>
      </c>
      <c r="G65" s="3">
        <v>423754256</v>
      </c>
      <c r="H65" s="3">
        <v>0</v>
      </c>
      <c r="I65" s="3">
        <v>89</v>
      </c>
      <c r="J65" s="3">
        <v>3438200000</v>
      </c>
      <c r="K65" s="3">
        <v>423754256</v>
      </c>
      <c r="M65" s="3">
        <f t="shared" si="8"/>
        <v>0</v>
      </c>
      <c r="N65" s="3">
        <f>F65-J65-IFERROR(INDEX(SUMMARY_CAMPAIGN!G$3:G$1048576, MATCH(D65, SUMMARY_CAMPAIGN!D$3:D$1048576, 0)), 0)</f>
        <v>0</v>
      </c>
      <c r="O65" s="3">
        <f>G65-K65+IFERROR(INDEX('Summary BSI'!C2:C999, MATCH(D65, 'Summary BSI'!B2:B999, 0)), 0)</f>
        <v>0</v>
      </c>
      <c r="P65" s="3">
        <f t="shared" si="9"/>
        <v>0</v>
      </c>
      <c r="Q65" s="5">
        <f t="shared" si="10"/>
        <v>0</v>
      </c>
      <c r="R65" s="5">
        <f t="shared" si="11"/>
        <v>0</v>
      </c>
      <c r="S65" s="5">
        <f t="shared" si="12"/>
        <v>0</v>
      </c>
      <c r="T65" s="5">
        <f t="shared" si="13"/>
        <v>0</v>
      </c>
    </row>
    <row r="66" spans="2:20" x14ac:dyDescent="0.3">
      <c r="B66" s="3" t="s">
        <v>619</v>
      </c>
      <c r="C66" s="3" t="s">
        <v>622</v>
      </c>
      <c r="D66" s="3" t="s">
        <v>623</v>
      </c>
      <c r="E66" s="3">
        <v>4</v>
      </c>
      <c r="F66" s="3">
        <v>45000</v>
      </c>
      <c r="G66" s="3">
        <v>7029</v>
      </c>
      <c r="H66" s="3">
        <v>0</v>
      </c>
      <c r="I66" s="3">
        <v>4</v>
      </c>
      <c r="J66" s="3">
        <v>45000</v>
      </c>
      <c r="K66" s="3">
        <v>7029</v>
      </c>
      <c r="M66" s="3">
        <f t="shared" si="8"/>
        <v>0</v>
      </c>
      <c r="N66" s="3">
        <f>F66-J66-IFERROR(INDEX(SUMMARY_CAMPAIGN!G$3:G$1048576, MATCH(D66, SUMMARY_CAMPAIGN!D$3:D$1048576, 0)), 0)</f>
        <v>0</v>
      </c>
      <c r="O66" s="3">
        <f>G66-K66+IFERROR(INDEX('Summary BSI'!C2:C999, MATCH(D66, 'Summary BSI'!B2:B999, 0)), 0)</f>
        <v>0</v>
      </c>
      <c r="P66" s="3">
        <f t="shared" si="9"/>
        <v>0</v>
      </c>
      <c r="Q66" s="5">
        <f t="shared" si="10"/>
        <v>0</v>
      </c>
      <c r="R66" s="5">
        <f t="shared" si="11"/>
        <v>0</v>
      </c>
      <c r="S66" s="5">
        <f t="shared" si="12"/>
        <v>0</v>
      </c>
      <c r="T66" s="5">
        <f t="shared" si="13"/>
        <v>0</v>
      </c>
    </row>
    <row r="67" spans="2:20" x14ac:dyDescent="0.3">
      <c r="B67" s="3" t="s">
        <v>624</v>
      </c>
      <c r="C67" s="3" t="s">
        <v>625</v>
      </c>
      <c r="D67" s="3" t="s">
        <v>626</v>
      </c>
      <c r="E67" s="3">
        <v>159</v>
      </c>
      <c r="F67" s="3">
        <v>120203000000</v>
      </c>
      <c r="G67" s="3">
        <v>20741131990</v>
      </c>
      <c r="H67" s="3">
        <v>0</v>
      </c>
      <c r="I67" s="3">
        <v>159</v>
      </c>
      <c r="J67" s="3">
        <v>120203000000</v>
      </c>
      <c r="K67" s="3">
        <v>20741131990</v>
      </c>
      <c r="M67" s="3">
        <f t="shared" si="8"/>
        <v>0</v>
      </c>
      <c r="N67" s="3">
        <f>F67-J67-IFERROR(INDEX(SUMMARY_CAMPAIGN!G$3:G$1048576, MATCH(D67, SUMMARY_CAMPAIGN!D$3:D$1048576, 0)), 0)</f>
        <v>0</v>
      </c>
      <c r="O67" s="3">
        <f>G67-K67+IFERROR(INDEX('Summary BSI'!C2:C999, MATCH(D67, 'Summary BSI'!B2:B999, 0)), 0)</f>
        <v>0</v>
      </c>
      <c r="P67" s="3">
        <f t="shared" si="9"/>
        <v>0</v>
      </c>
      <c r="Q67" s="5">
        <f t="shared" si="10"/>
        <v>0</v>
      </c>
      <c r="R67" s="5">
        <f t="shared" si="11"/>
        <v>0</v>
      </c>
      <c r="S67" s="5">
        <f t="shared" si="12"/>
        <v>0</v>
      </c>
      <c r="T67" s="5">
        <f t="shared" si="13"/>
        <v>0</v>
      </c>
    </row>
    <row r="68" spans="2:20" x14ac:dyDescent="0.3">
      <c r="B68" s="3" t="s">
        <v>627</v>
      </c>
      <c r="C68" s="3" t="s">
        <v>628</v>
      </c>
      <c r="D68" s="3" t="s">
        <v>629</v>
      </c>
      <c r="E68" s="3">
        <v>69</v>
      </c>
      <c r="F68" s="3">
        <v>40213500000</v>
      </c>
      <c r="G68" s="3">
        <v>8667702535</v>
      </c>
      <c r="H68" s="3">
        <v>0</v>
      </c>
      <c r="I68" s="3">
        <v>69</v>
      </c>
      <c r="J68" s="3">
        <v>40213500000</v>
      </c>
      <c r="K68" s="3">
        <v>8667702535</v>
      </c>
      <c r="M68" s="3">
        <f t="shared" si="8"/>
        <v>0</v>
      </c>
      <c r="N68" s="3">
        <f>F68-J68-IFERROR(INDEX(SUMMARY_CAMPAIGN!G$3:G$1048576, MATCH(D68, SUMMARY_CAMPAIGN!D$3:D$1048576, 0)), 0)</f>
        <v>0</v>
      </c>
      <c r="O68" s="3">
        <f>G68-K68+IFERROR(INDEX('Summary BSI'!C2:C999, MATCH(D68, 'Summary BSI'!B2:B999, 0)), 0)</f>
        <v>0</v>
      </c>
      <c r="P68" s="3">
        <f t="shared" si="9"/>
        <v>0</v>
      </c>
      <c r="Q68" s="5">
        <f t="shared" si="10"/>
        <v>0</v>
      </c>
      <c r="R68" s="5">
        <f t="shared" si="11"/>
        <v>0</v>
      </c>
      <c r="S68" s="5">
        <f t="shared" si="12"/>
        <v>0</v>
      </c>
      <c r="T68" s="5">
        <f t="shared" si="13"/>
        <v>0</v>
      </c>
    </row>
    <row r="69" spans="2:20" x14ac:dyDescent="0.3">
      <c r="B69" s="3" t="s">
        <v>630</v>
      </c>
      <c r="C69" s="3" t="s">
        <v>631</v>
      </c>
      <c r="D69" s="3" t="s">
        <v>632</v>
      </c>
      <c r="E69" s="3">
        <v>58</v>
      </c>
      <c r="F69" s="3">
        <v>41259000000</v>
      </c>
      <c r="G69" s="3">
        <v>6916514658</v>
      </c>
      <c r="H69" s="3">
        <v>0</v>
      </c>
      <c r="I69" s="3">
        <v>58</v>
      </c>
      <c r="J69" s="3">
        <v>41259000000</v>
      </c>
      <c r="K69" s="3">
        <v>6916514658</v>
      </c>
      <c r="M69" s="3">
        <f t="shared" si="8"/>
        <v>0</v>
      </c>
      <c r="N69" s="3">
        <f>F69-J69-IFERROR(INDEX(SUMMARY_CAMPAIGN!G$3:G$1048576, MATCH(D69, SUMMARY_CAMPAIGN!D$3:D$1048576, 0)), 0)</f>
        <v>0</v>
      </c>
      <c r="O69" s="3">
        <f>G69-K69+IFERROR(INDEX('Summary BSI'!C2:C999, MATCH(D69, 'Summary BSI'!B2:B999, 0)), 0)</f>
        <v>0</v>
      </c>
      <c r="P69" s="3">
        <f t="shared" si="9"/>
        <v>0</v>
      </c>
      <c r="Q69" s="5">
        <f t="shared" si="10"/>
        <v>0</v>
      </c>
      <c r="R69" s="5">
        <f t="shared" si="11"/>
        <v>0</v>
      </c>
      <c r="S69" s="5">
        <f t="shared" si="12"/>
        <v>0</v>
      </c>
      <c r="T69" s="5">
        <f t="shared" si="13"/>
        <v>0</v>
      </c>
    </row>
    <row r="70" spans="2:20" x14ac:dyDescent="0.3">
      <c r="B70" s="3" t="s">
        <v>633</v>
      </c>
      <c r="C70" s="3" t="s">
        <v>634</v>
      </c>
      <c r="D70" s="3" t="s">
        <v>635</v>
      </c>
      <c r="E70" s="3">
        <v>971</v>
      </c>
      <c r="F70" s="3">
        <v>1828583734320.5</v>
      </c>
      <c r="G70" s="3">
        <v>43417478982.327652</v>
      </c>
      <c r="H70" s="3">
        <v>0</v>
      </c>
      <c r="I70" s="3">
        <v>971</v>
      </c>
      <c r="J70" s="3">
        <v>1778907180325</v>
      </c>
      <c r="K70" s="3">
        <v>43417478982.327637</v>
      </c>
      <c r="M70" s="3">
        <f t="shared" si="8"/>
        <v>0</v>
      </c>
      <c r="N70" s="3">
        <f>F70-J70-IFERROR(INDEX(SUMMARY_CAMPAIGN!G$3:G$1048576, MATCH(D70, SUMMARY_CAMPAIGN!D$3:D$1048576, 0)), 0)</f>
        <v>0</v>
      </c>
      <c r="O70" s="3">
        <f>G70-K70+IFERROR(INDEX('Summary BSI'!C2:C999, MATCH(D70, 'Summary BSI'!B2:B999, 0)), 0)</f>
        <v>1.52587890625E-5</v>
      </c>
      <c r="P70" s="3">
        <f t="shared" si="9"/>
        <v>0</v>
      </c>
      <c r="Q70" s="5">
        <f t="shared" si="10"/>
        <v>0</v>
      </c>
      <c r="R70" s="5">
        <f t="shared" si="11"/>
        <v>0</v>
      </c>
      <c r="S70" s="5">
        <f t="shared" si="12"/>
        <v>3.5144346056367846E-16</v>
      </c>
      <c r="T70" s="5">
        <f t="shared" si="13"/>
        <v>0</v>
      </c>
    </row>
    <row r="71" spans="2:20" x14ac:dyDescent="0.3">
      <c r="B71" s="3" t="s">
        <v>633</v>
      </c>
      <c r="C71" s="3" t="s">
        <v>636</v>
      </c>
      <c r="D71" s="3" t="s">
        <v>637</v>
      </c>
      <c r="E71" s="3">
        <v>25</v>
      </c>
      <c r="F71" s="3">
        <v>4028923</v>
      </c>
      <c r="G71" s="3">
        <v>144671</v>
      </c>
      <c r="H71" s="3">
        <v>0</v>
      </c>
      <c r="I71" s="3">
        <v>25</v>
      </c>
      <c r="J71" s="3">
        <v>3884020</v>
      </c>
      <c r="K71" s="3">
        <v>144671</v>
      </c>
      <c r="M71" s="3">
        <f t="shared" si="8"/>
        <v>0</v>
      </c>
      <c r="N71" s="3">
        <f>F71-J71-IFERROR(INDEX(SUMMARY_CAMPAIGN!G$3:G$1048576, MATCH(D71, SUMMARY_CAMPAIGN!D$3:D$1048576, 0)), 0)</f>
        <v>0</v>
      </c>
      <c r="O71" s="3">
        <f>G71-K71+IFERROR(INDEX('Summary BSI'!C2:C999, MATCH(D71, 'Summary BSI'!B2:B999, 0)), 0)</f>
        <v>0</v>
      </c>
      <c r="P71" s="3">
        <f t="shared" si="9"/>
        <v>0</v>
      </c>
      <c r="Q71" s="5">
        <f t="shared" si="10"/>
        <v>0</v>
      </c>
      <c r="R71" s="5">
        <f t="shared" si="11"/>
        <v>0</v>
      </c>
      <c r="S71" s="5">
        <f t="shared" si="12"/>
        <v>0</v>
      </c>
      <c r="T71" s="5">
        <f t="shared" si="13"/>
        <v>0</v>
      </c>
    </row>
    <row r="72" spans="2:20" x14ac:dyDescent="0.3">
      <c r="B72" s="3" t="s">
        <v>638</v>
      </c>
      <c r="C72" s="3" t="s">
        <v>639</v>
      </c>
      <c r="D72" s="3" t="s">
        <v>640</v>
      </c>
      <c r="E72" s="3">
        <v>878</v>
      </c>
      <c r="F72" s="3">
        <v>310597200000</v>
      </c>
      <c r="G72" s="3">
        <v>205390000000</v>
      </c>
      <c r="H72" s="3">
        <v>0</v>
      </c>
      <c r="I72" s="3">
        <v>331</v>
      </c>
      <c r="J72" s="3">
        <v>96864200000</v>
      </c>
      <c r="K72" s="3">
        <v>64720000000</v>
      </c>
      <c r="M72" s="3">
        <f t="shared" si="8"/>
        <v>547</v>
      </c>
      <c r="N72" s="3">
        <f>F72-J72-IFERROR(INDEX(SUMMARY_CAMPAIGN!G$3:G$1048576, MATCH(D72, SUMMARY_CAMPAIGN!D$3:D$1048576, 0)), 0)</f>
        <v>213733000000</v>
      </c>
      <c r="O72" s="3">
        <f>G72-K72+IFERROR(INDEX('Summary BSI'!C2:C999, MATCH(D72, 'Summary BSI'!B2:B999, 0)), 0)</f>
        <v>140670000000</v>
      </c>
      <c r="P72" s="3">
        <f t="shared" si="9"/>
        <v>0</v>
      </c>
      <c r="Q72" s="5">
        <f t="shared" si="10"/>
        <v>1.6525679758308156</v>
      </c>
      <c r="R72" s="5">
        <f t="shared" si="11"/>
        <v>2.206522120659645</v>
      </c>
      <c r="S72" s="5">
        <f t="shared" si="12"/>
        <v>2.1735166872682323</v>
      </c>
      <c r="T72" s="5">
        <f t="shared" si="13"/>
        <v>0</v>
      </c>
    </row>
    <row r="73" spans="2:20" x14ac:dyDescent="0.3">
      <c r="B73" s="3" t="s">
        <v>638</v>
      </c>
      <c r="C73" s="3" t="s">
        <v>641</v>
      </c>
      <c r="D73" s="3" t="s">
        <v>642</v>
      </c>
      <c r="E73" s="3">
        <v>651</v>
      </c>
      <c r="F73" s="3">
        <v>17632147</v>
      </c>
      <c r="G73" s="3">
        <v>13344167</v>
      </c>
      <c r="H73" s="3">
        <v>0</v>
      </c>
      <c r="I73" s="3">
        <v>66</v>
      </c>
      <c r="J73" s="3">
        <v>1840165</v>
      </c>
      <c r="K73" s="3">
        <v>1400500</v>
      </c>
      <c r="M73" s="3">
        <f t="shared" si="8"/>
        <v>585</v>
      </c>
      <c r="N73" s="3">
        <f>F73-J73-IFERROR(INDEX(SUMMARY_CAMPAIGN!G$3:G$1048576, MATCH(D73, SUMMARY_CAMPAIGN!D$3:D$1048576, 0)), 0)</f>
        <v>15791982</v>
      </c>
      <c r="O73" s="3">
        <f>G73-K73+IFERROR(INDEX('Summary BSI'!C2:C999, MATCH(D73, 'Summary BSI'!B2:B999, 0)), 0)</f>
        <v>11943667</v>
      </c>
      <c r="P73" s="3">
        <f t="shared" si="9"/>
        <v>0</v>
      </c>
      <c r="Q73" s="5">
        <f t="shared" si="10"/>
        <v>8.8636363636363633</v>
      </c>
      <c r="R73" s="5">
        <f t="shared" si="11"/>
        <v>8.5818293468248772</v>
      </c>
      <c r="S73" s="5">
        <f t="shared" si="12"/>
        <v>8.5281449482327734</v>
      </c>
      <c r="T73" s="5">
        <f t="shared" si="13"/>
        <v>0</v>
      </c>
    </row>
    <row r="74" spans="2:20" x14ac:dyDescent="0.3">
      <c r="B74" s="3" t="s">
        <v>643</v>
      </c>
      <c r="C74" s="3" t="s">
        <v>644</v>
      </c>
      <c r="D74" s="3" t="s">
        <v>645</v>
      </c>
      <c r="E74" s="3">
        <v>265</v>
      </c>
      <c r="F74" s="3">
        <v>90413454121</v>
      </c>
      <c r="G74" s="3">
        <v>8419795191</v>
      </c>
      <c r="H74" s="3">
        <v>0</v>
      </c>
      <c r="I74" s="3">
        <v>265</v>
      </c>
      <c r="J74" s="3">
        <v>90413454121</v>
      </c>
      <c r="K74" s="3">
        <v>8419795191</v>
      </c>
      <c r="M74" s="3">
        <f t="shared" si="8"/>
        <v>0</v>
      </c>
      <c r="N74" s="3">
        <f>F74-J74-IFERROR(INDEX(SUMMARY_CAMPAIGN!G$3:G$1048576, MATCH(D74, SUMMARY_CAMPAIGN!D$3:D$1048576, 0)), 0)</f>
        <v>0</v>
      </c>
      <c r="O74" s="3">
        <f>G74-K74+IFERROR(INDEX('Summary BSI'!C2:C999, MATCH(D74, 'Summary BSI'!B2:B999, 0)), 0)</f>
        <v>0</v>
      </c>
      <c r="P74" s="3">
        <f t="shared" si="9"/>
        <v>0</v>
      </c>
      <c r="Q74" s="5">
        <f t="shared" si="10"/>
        <v>0</v>
      </c>
      <c r="R74" s="5">
        <f t="shared" si="11"/>
        <v>0</v>
      </c>
      <c r="S74" s="5">
        <f t="shared" si="12"/>
        <v>0</v>
      </c>
      <c r="T74" s="5">
        <f t="shared" si="13"/>
        <v>0</v>
      </c>
    </row>
    <row r="75" spans="2:20" x14ac:dyDescent="0.3">
      <c r="B75" s="3" t="s">
        <v>646</v>
      </c>
      <c r="C75" s="3" t="s">
        <v>647</v>
      </c>
      <c r="D75" s="3" t="s">
        <v>483</v>
      </c>
      <c r="E75" s="3">
        <v>163</v>
      </c>
      <c r="F75" s="3">
        <v>71046500000</v>
      </c>
      <c r="G75" s="3">
        <v>7416195489</v>
      </c>
      <c r="H75" s="3">
        <v>0</v>
      </c>
      <c r="I75" s="3">
        <v>0</v>
      </c>
      <c r="J75" s="3">
        <v>0</v>
      </c>
      <c r="K75" s="3">
        <v>0</v>
      </c>
      <c r="M75" s="3">
        <f t="shared" ref="M75:M106" si="14">E75-I75</f>
        <v>163</v>
      </c>
      <c r="N75" s="3">
        <f>F75-J75-IFERROR(INDEX(SUMMARY_CAMPAIGN!G$3:G$1048576, MATCH(D75, SUMMARY_CAMPAIGN!D$3:D$1048576, 0)), 0)</f>
        <v>71046500000</v>
      </c>
      <c r="O75" s="3">
        <f>G75-K75+IFERROR(INDEX('Summary BSI'!C2:C999, MATCH(D75, 'Summary BSI'!B2:B999, 0)), 0)</f>
        <v>7416195489</v>
      </c>
      <c r="P75" s="3">
        <f t="shared" ref="P75:P106" si="15">H75-L75</f>
        <v>0</v>
      </c>
      <c r="Q75" s="5">
        <f t="shared" ref="Q75:Q106" si="16">IFERROR(M75/I75,0)</f>
        <v>0</v>
      </c>
      <c r="R75" s="5">
        <f t="shared" ref="R75:R106" si="17">IFERROR(N75/J75,0)</f>
        <v>0</v>
      </c>
      <c r="S75" s="5">
        <f t="shared" ref="S75:S106" si="18">IFERROR(O75/K75,0)</f>
        <v>0</v>
      </c>
      <c r="T75" s="5">
        <f t="shared" ref="T75:T106" si="19">IFERROR(P75/L75,0)</f>
        <v>0</v>
      </c>
    </row>
    <row r="76" spans="2:20" x14ac:dyDescent="0.3">
      <c r="B76" s="3" t="s">
        <v>648</v>
      </c>
      <c r="C76" s="3" t="s">
        <v>649</v>
      </c>
      <c r="D76" s="3" t="s">
        <v>650</v>
      </c>
      <c r="E76" s="3">
        <v>988</v>
      </c>
      <c r="F76" s="3">
        <v>122187000000</v>
      </c>
      <c r="G76" s="3">
        <v>122187000000</v>
      </c>
      <c r="H76" s="3">
        <v>0</v>
      </c>
      <c r="I76" s="3">
        <v>988</v>
      </c>
      <c r="J76" s="3">
        <v>122187000000</v>
      </c>
      <c r="K76" s="3">
        <v>122187000000</v>
      </c>
      <c r="M76" s="3">
        <f t="shared" si="14"/>
        <v>0</v>
      </c>
      <c r="N76" s="3">
        <f>F76-J76-IFERROR(INDEX(SUMMARY_CAMPAIGN!G$3:G$1048576, MATCH(D76, SUMMARY_CAMPAIGN!D$3:D$1048576, 0)), 0)</f>
        <v>0</v>
      </c>
      <c r="O76" s="3">
        <f>G76-K76+IFERROR(INDEX('Summary BSI'!C2:C999, MATCH(D76, 'Summary BSI'!B2:B999, 0)), 0)</f>
        <v>0</v>
      </c>
      <c r="P76" s="3">
        <f t="shared" si="15"/>
        <v>0</v>
      </c>
      <c r="Q76" s="5">
        <f t="shared" si="16"/>
        <v>0</v>
      </c>
      <c r="R76" s="5">
        <f t="shared" si="17"/>
        <v>0</v>
      </c>
      <c r="S76" s="5">
        <f t="shared" si="18"/>
        <v>0</v>
      </c>
      <c r="T76" s="5">
        <f t="shared" si="19"/>
        <v>0</v>
      </c>
    </row>
    <row r="77" spans="2:20" x14ac:dyDescent="0.3">
      <c r="B77" s="3" t="s">
        <v>651</v>
      </c>
      <c r="C77" s="3" t="s">
        <v>652</v>
      </c>
      <c r="D77" s="3" t="s">
        <v>653</v>
      </c>
      <c r="E77" s="3">
        <v>9</v>
      </c>
      <c r="F77" s="3">
        <v>56000000000</v>
      </c>
      <c r="G77" s="3">
        <v>278930000</v>
      </c>
      <c r="H77" s="3">
        <v>0</v>
      </c>
      <c r="I77" s="3">
        <v>9</v>
      </c>
      <c r="J77" s="3">
        <v>56000000000</v>
      </c>
      <c r="K77" s="3">
        <v>278930000</v>
      </c>
      <c r="M77" s="3">
        <f t="shared" si="14"/>
        <v>0</v>
      </c>
      <c r="N77" s="3">
        <f>F77-J77-IFERROR(INDEX(SUMMARY_CAMPAIGN!G$3:G$1048576, MATCH(D77, SUMMARY_CAMPAIGN!D$3:D$1048576, 0)), 0)</f>
        <v>0</v>
      </c>
      <c r="O77" s="3">
        <f>G77-K77+IFERROR(INDEX('Summary BSI'!C2:C999, MATCH(D77, 'Summary BSI'!B2:B999, 0)), 0)</f>
        <v>0</v>
      </c>
      <c r="P77" s="3">
        <f t="shared" si="15"/>
        <v>0</v>
      </c>
      <c r="Q77" s="5">
        <f t="shared" si="16"/>
        <v>0</v>
      </c>
      <c r="R77" s="5">
        <f t="shared" si="17"/>
        <v>0</v>
      </c>
      <c r="S77" s="5">
        <f t="shared" si="18"/>
        <v>0</v>
      </c>
      <c r="T77" s="5">
        <f t="shared" si="19"/>
        <v>0</v>
      </c>
    </row>
    <row r="78" spans="2:20" x14ac:dyDescent="0.3">
      <c r="B78" s="3" t="s">
        <v>654</v>
      </c>
      <c r="C78" s="3" t="s">
        <v>655</v>
      </c>
      <c r="D78" s="3" t="s">
        <v>656</v>
      </c>
      <c r="E78" s="3">
        <v>611</v>
      </c>
      <c r="F78" s="3">
        <v>2631451900000</v>
      </c>
      <c r="G78" s="3">
        <v>233126304824</v>
      </c>
      <c r="H78" s="3">
        <v>0</v>
      </c>
      <c r="I78" s="3">
        <v>611</v>
      </c>
      <c r="J78" s="3">
        <v>2631451900000</v>
      </c>
      <c r="K78" s="3">
        <v>233126304824</v>
      </c>
      <c r="M78" s="3">
        <f t="shared" si="14"/>
        <v>0</v>
      </c>
      <c r="N78" s="3">
        <f>F78-J78-IFERROR(INDEX(SUMMARY_CAMPAIGN!G$3:G$1048576, MATCH(D78, SUMMARY_CAMPAIGN!D$3:D$1048576, 0)), 0)</f>
        <v>0</v>
      </c>
      <c r="O78" s="3">
        <f>G78-K78+IFERROR(INDEX('Summary BSI'!C2:C999, MATCH(D78, 'Summary BSI'!B2:B999, 0)), 0)</f>
        <v>0</v>
      </c>
      <c r="P78" s="3">
        <f t="shared" si="15"/>
        <v>0</v>
      </c>
      <c r="Q78" s="5">
        <f t="shared" si="16"/>
        <v>0</v>
      </c>
      <c r="R78" s="5">
        <f t="shared" si="17"/>
        <v>0</v>
      </c>
      <c r="S78" s="5">
        <f t="shared" si="18"/>
        <v>0</v>
      </c>
      <c r="T78" s="5">
        <f t="shared" si="19"/>
        <v>0</v>
      </c>
    </row>
    <row r="79" spans="2:20" x14ac:dyDescent="0.3">
      <c r="B79" s="3" t="s">
        <v>657</v>
      </c>
      <c r="C79" s="3" t="s">
        <v>658</v>
      </c>
      <c r="D79" s="3" t="s">
        <v>659</v>
      </c>
      <c r="E79" s="3">
        <v>1146</v>
      </c>
      <c r="F79" s="3">
        <v>805485227644</v>
      </c>
      <c r="G79" s="3">
        <v>94135724830</v>
      </c>
      <c r="H79" s="3">
        <v>0</v>
      </c>
      <c r="I79" s="3">
        <v>1146</v>
      </c>
      <c r="J79" s="3">
        <v>805485227644</v>
      </c>
      <c r="K79" s="3">
        <v>94135724830</v>
      </c>
      <c r="M79" s="3">
        <f t="shared" si="14"/>
        <v>0</v>
      </c>
      <c r="N79" s="3">
        <f>F79-J79-IFERROR(INDEX(SUMMARY_CAMPAIGN!G$3:G$1048576, MATCH(D79, SUMMARY_CAMPAIGN!D$3:D$1048576, 0)), 0)</f>
        <v>0</v>
      </c>
      <c r="O79" s="3">
        <f>G79-K79+IFERROR(INDEX('Summary BSI'!C2:C999, MATCH(D79, 'Summary BSI'!B2:B999, 0)), 0)</f>
        <v>0</v>
      </c>
      <c r="P79" s="3">
        <f t="shared" si="15"/>
        <v>0</v>
      </c>
      <c r="Q79" s="5">
        <f t="shared" si="16"/>
        <v>0</v>
      </c>
      <c r="R79" s="5">
        <f t="shared" si="17"/>
        <v>0</v>
      </c>
      <c r="S79" s="5">
        <f t="shared" si="18"/>
        <v>0</v>
      </c>
      <c r="T79" s="5">
        <f t="shared" si="19"/>
        <v>0</v>
      </c>
    </row>
    <row r="80" spans="2:20" x14ac:dyDescent="0.3">
      <c r="B80" s="3" t="s">
        <v>660</v>
      </c>
      <c r="C80" s="3" t="s">
        <v>661</v>
      </c>
      <c r="D80" s="3" t="s">
        <v>662</v>
      </c>
      <c r="E80" s="3">
        <v>70</v>
      </c>
      <c r="F80" s="3">
        <v>125300000</v>
      </c>
      <c r="G80" s="3">
        <v>14717366</v>
      </c>
      <c r="H80" s="3">
        <v>0</v>
      </c>
      <c r="I80" s="3">
        <v>70</v>
      </c>
      <c r="J80" s="3">
        <v>125300000</v>
      </c>
      <c r="K80" s="3">
        <v>14717366</v>
      </c>
      <c r="M80" s="3">
        <f t="shared" si="14"/>
        <v>0</v>
      </c>
      <c r="N80" s="3">
        <f>F80-J80-IFERROR(INDEX(SUMMARY_CAMPAIGN!G$3:G$1048576, MATCH(D80, SUMMARY_CAMPAIGN!D$3:D$1048576, 0)), 0)</f>
        <v>0</v>
      </c>
      <c r="O80" s="3">
        <f>G80-K80+IFERROR(INDEX('Summary BSI'!C2:C999, MATCH(D80, 'Summary BSI'!B2:B999, 0)), 0)</f>
        <v>0</v>
      </c>
      <c r="P80" s="3">
        <f t="shared" si="15"/>
        <v>0</v>
      </c>
      <c r="Q80" s="5">
        <f t="shared" si="16"/>
        <v>0</v>
      </c>
      <c r="R80" s="5">
        <f t="shared" si="17"/>
        <v>0</v>
      </c>
      <c r="S80" s="5">
        <f t="shared" si="18"/>
        <v>0</v>
      </c>
      <c r="T80" s="5">
        <f t="shared" si="19"/>
        <v>0</v>
      </c>
    </row>
    <row r="81" spans="2:20" x14ac:dyDescent="0.3">
      <c r="B81" s="3" t="s">
        <v>663</v>
      </c>
      <c r="C81" s="3" t="s">
        <v>664</v>
      </c>
      <c r="D81" s="3" t="s">
        <v>665</v>
      </c>
      <c r="E81" s="3">
        <v>4</v>
      </c>
      <c r="F81" s="3">
        <v>2068000000</v>
      </c>
      <c r="G81" s="3">
        <v>30000000</v>
      </c>
      <c r="H81" s="3">
        <v>0</v>
      </c>
      <c r="I81" s="3">
        <v>4</v>
      </c>
      <c r="J81" s="3">
        <v>2068000000</v>
      </c>
      <c r="K81" s="3">
        <v>30000000</v>
      </c>
      <c r="M81" s="3">
        <f t="shared" si="14"/>
        <v>0</v>
      </c>
      <c r="N81" s="3">
        <f>F81-J81-IFERROR(INDEX(SUMMARY_CAMPAIGN!G$3:G$1048576, MATCH(D81, SUMMARY_CAMPAIGN!D$3:D$1048576, 0)), 0)</f>
        <v>0</v>
      </c>
      <c r="O81" s="3">
        <f>G81-K81+IFERROR(INDEX('Summary BSI'!C2:C999, MATCH(D81, 'Summary BSI'!B2:B999, 0)), 0)</f>
        <v>0</v>
      </c>
      <c r="P81" s="3">
        <f t="shared" si="15"/>
        <v>0</v>
      </c>
      <c r="Q81" s="5">
        <f t="shared" si="16"/>
        <v>0</v>
      </c>
      <c r="R81" s="5">
        <f t="shared" si="17"/>
        <v>0</v>
      </c>
      <c r="S81" s="5">
        <f t="shared" si="18"/>
        <v>0</v>
      </c>
      <c r="T81" s="5">
        <f t="shared" si="19"/>
        <v>0</v>
      </c>
    </row>
    <row r="82" spans="2:20" x14ac:dyDescent="0.3">
      <c r="B82" s="3" t="s">
        <v>666</v>
      </c>
      <c r="C82" s="3" t="s">
        <v>667</v>
      </c>
      <c r="D82" s="3" t="s">
        <v>668</v>
      </c>
      <c r="E82" s="3">
        <v>8</v>
      </c>
      <c r="F82" s="3">
        <v>1882000000</v>
      </c>
      <c r="G82" s="3">
        <v>686335930</v>
      </c>
      <c r="H82" s="3">
        <v>0</v>
      </c>
      <c r="I82" s="3">
        <v>8</v>
      </c>
      <c r="J82" s="3">
        <v>1882000000</v>
      </c>
      <c r="K82" s="3">
        <v>686335930</v>
      </c>
      <c r="M82" s="3">
        <f t="shared" si="14"/>
        <v>0</v>
      </c>
      <c r="N82" s="3">
        <f>F82-J82-IFERROR(INDEX(SUMMARY_CAMPAIGN!G$3:G$1048576, MATCH(D82, SUMMARY_CAMPAIGN!D$3:D$1048576, 0)), 0)</f>
        <v>0</v>
      </c>
      <c r="O82" s="3">
        <f>G82-K82+IFERROR(INDEX('Summary BSI'!C2:C999, MATCH(D82, 'Summary BSI'!B2:B999, 0)), 0)</f>
        <v>0</v>
      </c>
      <c r="P82" s="3">
        <f t="shared" si="15"/>
        <v>0</v>
      </c>
      <c r="Q82" s="5">
        <f t="shared" si="16"/>
        <v>0</v>
      </c>
      <c r="R82" s="5">
        <f t="shared" si="17"/>
        <v>0</v>
      </c>
      <c r="S82" s="5">
        <f t="shared" si="18"/>
        <v>0</v>
      </c>
      <c r="T82" s="5">
        <f t="shared" si="19"/>
        <v>0</v>
      </c>
    </row>
    <row r="83" spans="2:20" x14ac:dyDescent="0.3">
      <c r="B83" s="3" t="s">
        <v>669</v>
      </c>
      <c r="C83" s="3" t="s">
        <v>670</v>
      </c>
      <c r="D83" s="3" t="s">
        <v>671</v>
      </c>
      <c r="E83" s="3">
        <v>21</v>
      </c>
      <c r="F83" s="3">
        <v>1701000000</v>
      </c>
      <c r="G83" s="3">
        <v>540568650</v>
      </c>
      <c r="H83" s="3">
        <v>0</v>
      </c>
      <c r="I83" s="3">
        <v>21</v>
      </c>
      <c r="J83" s="3">
        <v>1701000000</v>
      </c>
      <c r="K83" s="3">
        <v>540568650</v>
      </c>
      <c r="M83" s="3">
        <f t="shared" si="14"/>
        <v>0</v>
      </c>
      <c r="N83" s="3">
        <f>F83-J83-IFERROR(INDEX(SUMMARY_CAMPAIGN!G$3:G$1048576, MATCH(D83, SUMMARY_CAMPAIGN!D$3:D$1048576, 0)), 0)</f>
        <v>0</v>
      </c>
      <c r="O83" s="3">
        <f>G83-K83+IFERROR(INDEX('Summary BSI'!C2:C999, MATCH(D83, 'Summary BSI'!B2:B999, 0)), 0)</f>
        <v>0</v>
      </c>
      <c r="P83" s="3">
        <f t="shared" si="15"/>
        <v>0</v>
      </c>
      <c r="Q83" s="5">
        <f t="shared" si="16"/>
        <v>0</v>
      </c>
      <c r="R83" s="5">
        <f t="shared" si="17"/>
        <v>0</v>
      </c>
      <c r="S83" s="5">
        <f t="shared" si="18"/>
        <v>0</v>
      </c>
      <c r="T83" s="5">
        <f t="shared" si="19"/>
        <v>0</v>
      </c>
    </row>
    <row r="84" spans="2:20" x14ac:dyDescent="0.3">
      <c r="B84" s="3" t="s">
        <v>672</v>
      </c>
      <c r="C84" s="3" t="s">
        <v>673</v>
      </c>
      <c r="D84" s="3" t="s">
        <v>674</v>
      </c>
      <c r="E84" s="3">
        <v>9</v>
      </c>
      <c r="F84" s="3">
        <v>250000000</v>
      </c>
      <c r="G84" s="3">
        <v>53647250</v>
      </c>
      <c r="H84" s="3">
        <v>0</v>
      </c>
      <c r="I84" s="3">
        <v>9</v>
      </c>
      <c r="J84" s="3">
        <v>250000000</v>
      </c>
      <c r="K84" s="3">
        <v>53647250</v>
      </c>
      <c r="M84" s="3">
        <f t="shared" si="14"/>
        <v>0</v>
      </c>
      <c r="N84" s="3">
        <f>F84-J84-IFERROR(INDEX(SUMMARY_CAMPAIGN!G$3:G$1048576, MATCH(D84, SUMMARY_CAMPAIGN!D$3:D$1048576, 0)), 0)</f>
        <v>0</v>
      </c>
      <c r="O84" s="3">
        <f>G84-K84+IFERROR(INDEX('Summary BSI'!C2:C999, MATCH(D84, 'Summary BSI'!B2:B999, 0)), 0)</f>
        <v>0</v>
      </c>
      <c r="P84" s="3">
        <f t="shared" si="15"/>
        <v>0</v>
      </c>
      <c r="Q84" s="5">
        <f t="shared" si="16"/>
        <v>0</v>
      </c>
      <c r="R84" s="5">
        <f t="shared" si="17"/>
        <v>0</v>
      </c>
      <c r="S84" s="5">
        <f t="shared" si="18"/>
        <v>0</v>
      </c>
      <c r="T84" s="5">
        <f t="shared" si="19"/>
        <v>0</v>
      </c>
    </row>
    <row r="85" spans="2:20" x14ac:dyDescent="0.3">
      <c r="B85" s="3" t="s">
        <v>675</v>
      </c>
      <c r="C85" s="3" t="s">
        <v>676</v>
      </c>
      <c r="D85" s="3" t="s">
        <v>677</v>
      </c>
      <c r="E85" s="3">
        <v>13573</v>
      </c>
      <c r="F85" s="3">
        <v>1455450000000</v>
      </c>
      <c r="G85" s="3">
        <v>34930800000</v>
      </c>
      <c r="H85" s="3">
        <v>0</v>
      </c>
      <c r="I85" s="3">
        <v>13573</v>
      </c>
      <c r="J85" s="3">
        <v>1455450000000</v>
      </c>
      <c r="K85" s="3">
        <v>34930800000</v>
      </c>
      <c r="M85" s="3">
        <f t="shared" si="14"/>
        <v>0</v>
      </c>
      <c r="N85" s="3">
        <f>F85-J85-IFERROR(INDEX(SUMMARY_CAMPAIGN!G$3:G$1048576, MATCH(D85, SUMMARY_CAMPAIGN!D$3:D$1048576, 0)), 0)</f>
        <v>0</v>
      </c>
      <c r="O85" s="3">
        <f>G85-K85+IFERROR(INDEX('Summary BSI'!C2:C999, MATCH(D85, 'Summary BSI'!B2:B999, 0)), 0)</f>
        <v>0</v>
      </c>
      <c r="P85" s="3">
        <f t="shared" si="15"/>
        <v>0</v>
      </c>
      <c r="Q85" s="5">
        <f t="shared" si="16"/>
        <v>0</v>
      </c>
      <c r="R85" s="5">
        <f t="shared" si="17"/>
        <v>0</v>
      </c>
      <c r="S85" s="5">
        <f t="shared" si="18"/>
        <v>0</v>
      </c>
      <c r="T85" s="5">
        <f t="shared" si="19"/>
        <v>0</v>
      </c>
    </row>
    <row r="86" spans="2:20" x14ac:dyDescent="0.3">
      <c r="B86" s="3" t="s">
        <v>678</v>
      </c>
      <c r="C86" s="3" t="s">
        <v>679</v>
      </c>
      <c r="D86" s="3" t="s">
        <v>680</v>
      </c>
      <c r="E86" s="3">
        <v>11</v>
      </c>
      <c r="F86" s="3">
        <v>1350000000</v>
      </c>
      <c r="G86" s="3">
        <v>16200000</v>
      </c>
      <c r="H86" s="3">
        <v>0</v>
      </c>
      <c r="I86" s="3">
        <v>11</v>
      </c>
      <c r="J86" s="3">
        <v>1350000000</v>
      </c>
      <c r="K86" s="3">
        <v>16200000</v>
      </c>
      <c r="M86" s="3">
        <f t="shared" si="14"/>
        <v>0</v>
      </c>
      <c r="N86" s="3">
        <f>F86-J86-IFERROR(INDEX(SUMMARY_CAMPAIGN!G$3:G$1048576, MATCH(D86, SUMMARY_CAMPAIGN!D$3:D$1048576, 0)), 0)</f>
        <v>0</v>
      </c>
      <c r="O86" s="3">
        <f>G86-K86+IFERROR(INDEX('Summary BSI'!C2:C999, MATCH(D86, 'Summary BSI'!B2:B999, 0)), 0)</f>
        <v>0</v>
      </c>
      <c r="P86" s="3">
        <f t="shared" si="15"/>
        <v>0</v>
      </c>
      <c r="Q86" s="5">
        <f t="shared" si="16"/>
        <v>0</v>
      </c>
      <c r="R86" s="5">
        <f t="shared" si="17"/>
        <v>0</v>
      </c>
      <c r="S86" s="5">
        <f t="shared" si="18"/>
        <v>0</v>
      </c>
      <c r="T86" s="5">
        <f t="shared" si="19"/>
        <v>0</v>
      </c>
    </row>
    <row r="87" spans="2:20" x14ac:dyDescent="0.3">
      <c r="B87" s="3" t="s">
        <v>681</v>
      </c>
      <c r="C87" s="3" t="s">
        <v>682</v>
      </c>
      <c r="D87" s="3" t="s">
        <v>683</v>
      </c>
      <c r="E87" s="3">
        <v>2827</v>
      </c>
      <c r="F87" s="3">
        <v>5433450717564</v>
      </c>
      <c r="G87" s="3">
        <v>126244506400.069</v>
      </c>
      <c r="H87" s="3">
        <v>0</v>
      </c>
      <c r="I87" s="3">
        <v>2827</v>
      </c>
      <c r="J87" s="3">
        <v>5259612852564</v>
      </c>
      <c r="K87" s="3">
        <v>126244506400.069</v>
      </c>
      <c r="M87" s="3">
        <f t="shared" si="14"/>
        <v>0</v>
      </c>
      <c r="N87" s="3">
        <f>F87-J87-IFERROR(INDEX(SUMMARY_CAMPAIGN!G$3:G$1048576, MATCH(D87, SUMMARY_CAMPAIGN!D$3:D$1048576, 0)), 0)</f>
        <v>0</v>
      </c>
      <c r="O87" s="3">
        <f>G87-K87+IFERROR(INDEX('Summary BSI'!C2:C999, MATCH(D87, 'Summary BSI'!B2:B999, 0)), 0)</f>
        <v>0</v>
      </c>
      <c r="P87" s="3">
        <f t="shared" si="15"/>
        <v>0</v>
      </c>
      <c r="Q87" s="5">
        <f t="shared" si="16"/>
        <v>0</v>
      </c>
      <c r="R87" s="5">
        <f t="shared" si="17"/>
        <v>0</v>
      </c>
      <c r="S87" s="5">
        <f t="shared" si="18"/>
        <v>0</v>
      </c>
      <c r="T87" s="5">
        <f t="shared" si="19"/>
        <v>0</v>
      </c>
    </row>
    <row r="88" spans="2:20" x14ac:dyDescent="0.3">
      <c r="B88" s="3" t="s">
        <v>681</v>
      </c>
      <c r="C88" s="3" t="s">
        <v>684</v>
      </c>
      <c r="D88" s="3" t="s">
        <v>685</v>
      </c>
      <c r="E88" s="3">
        <v>132</v>
      </c>
      <c r="F88" s="3">
        <v>31122920</v>
      </c>
      <c r="G88" s="3">
        <v>1365256.23</v>
      </c>
      <c r="H88" s="3">
        <v>0</v>
      </c>
      <c r="I88" s="3">
        <v>132</v>
      </c>
      <c r="J88" s="3">
        <v>30525820</v>
      </c>
      <c r="K88" s="3">
        <v>1365256.23</v>
      </c>
      <c r="M88" s="3">
        <f t="shared" si="14"/>
        <v>0</v>
      </c>
      <c r="N88" s="3">
        <f>F88-J88-IFERROR(INDEX(SUMMARY_CAMPAIGN!G$3:G$1048576, MATCH(D88, SUMMARY_CAMPAIGN!D$3:D$1048576, 0)), 0)</f>
        <v>0</v>
      </c>
      <c r="O88" s="3">
        <f>G88-K88+IFERROR(INDEX('Summary BSI'!C2:C999, MATCH(D88, 'Summary BSI'!B2:B999, 0)), 0)</f>
        <v>0</v>
      </c>
      <c r="P88" s="3">
        <f t="shared" si="15"/>
        <v>0</v>
      </c>
      <c r="Q88" s="5">
        <f t="shared" si="16"/>
        <v>0</v>
      </c>
      <c r="R88" s="5">
        <f t="shared" si="17"/>
        <v>0</v>
      </c>
      <c r="S88" s="5">
        <f t="shared" si="18"/>
        <v>0</v>
      </c>
      <c r="T88" s="5">
        <f t="shared" si="19"/>
        <v>0</v>
      </c>
    </row>
    <row r="89" spans="2:20" x14ac:dyDescent="0.3">
      <c r="B89" s="3" t="s">
        <v>686</v>
      </c>
      <c r="C89" s="3" t="s">
        <v>687</v>
      </c>
      <c r="D89" s="3" t="s">
        <v>688</v>
      </c>
      <c r="E89" s="3">
        <v>10772</v>
      </c>
      <c r="F89" s="3">
        <v>1335870000000</v>
      </c>
      <c r="G89" s="3">
        <v>41097600000</v>
      </c>
      <c r="H89" s="3">
        <v>0</v>
      </c>
      <c r="I89" s="3">
        <v>10772</v>
      </c>
      <c r="J89" s="3">
        <v>1335870000000</v>
      </c>
      <c r="K89" s="3">
        <v>41097600000</v>
      </c>
      <c r="M89" s="3">
        <f t="shared" si="14"/>
        <v>0</v>
      </c>
      <c r="N89" s="3">
        <f>F89-J89-IFERROR(INDEX(SUMMARY_CAMPAIGN!G$3:G$1048576, MATCH(D89, SUMMARY_CAMPAIGN!D$3:D$1048576, 0)), 0)</f>
        <v>0</v>
      </c>
      <c r="O89" s="3">
        <f>G89-K89+IFERROR(INDEX('Summary BSI'!C2:C999, MATCH(D89, 'Summary BSI'!B2:B999, 0)), 0)</f>
        <v>0</v>
      </c>
      <c r="P89" s="3">
        <f t="shared" si="15"/>
        <v>0</v>
      </c>
      <c r="Q89" s="5">
        <f t="shared" si="16"/>
        <v>0</v>
      </c>
      <c r="R89" s="5">
        <f t="shared" si="17"/>
        <v>0</v>
      </c>
      <c r="S89" s="5">
        <f t="shared" si="18"/>
        <v>0</v>
      </c>
      <c r="T89" s="5">
        <f t="shared" si="19"/>
        <v>0</v>
      </c>
    </row>
    <row r="90" spans="2:20" x14ac:dyDescent="0.3">
      <c r="B90" s="3" t="s">
        <v>689</v>
      </c>
      <c r="C90" s="3" t="s">
        <v>690</v>
      </c>
      <c r="D90" s="3" t="s">
        <v>691</v>
      </c>
      <c r="E90" s="3">
        <v>24</v>
      </c>
      <c r="F90" s="3">
        <v>6657880815</v>
      </c>
      <c r="G90" s="3">
        <v>989405200</v>
      </c>
      <c r="H90" s="3">
        <v>0</v>
      </c>
      <c r="I90" s="3">
        <v>24</v>
      </c>
      <c r="J90" s="3">
        <v>6657880815</v>
      </c>
      <c r="K90" s="3">
        <v>989405200</v>
      </c>
      <c r="M90" s="3">
        <f t="shared" si="14"/>
        <v>0</v>
      </c>
      <c r="N90" s="3">
        <f>F90-J90-IFERROR(INDEX(SUMMARY_CAMPAIGN!G$3:G$1048576, MATCH(D90, SUMMARY_CAMPAIGN!D$3:D$1048576, 0)), 0)</f>
        <v>0</v>
      </c>
      <c r="O90" s="3">
        <f>G90-K90+IFERROR(INDEX('Summary BSI'!C2:C999, MATCH(D90, 'Summary BSI'!B2:B999, 0)), 0)</f>
        <v>0</v>
      </c>
      <c r="P90" s="3">
        <f t="shared" si="15"/>
        <v>0</v>
      </c>
      <c r="Q90" s="5">
        <f t="shared" si="16"/>
        <v>0</v>
      </c>
      <c r="R90" s="5">
        <f t="shared" si="17"/>
        <v>0</v>
      </c>
      <c r="S90" s="5">
        <f t="shared" si="18"/>
        <v>0</v>
      </c>
      <c r="T90" s="5">
        <f t="shared" si="19"/>
        <v>0</v>
      </c>
    </row>
    <row r="91" spans="2:20" x14ac:dyDescent="0.3">
      <c r="B91" s="3" t="s">
        <v>692</v>
      </c>
      <c r="C91" s="3" t="s">
        <v>693</v>
      </c>
      <c r="D91" s="3" t="s">
        <v>694</v>
      </c>
      <c r="E91" s="3">
        <v>1082</v>
      </c>
      <c r="F91" s="3">
        <v>28367660886</v>
      </c>
      <c r="G91" s="3">
        <v>5196368965.9099998</v>
      </c>
      <c r="H91" s="3">
        <v>0</v>
      </c>
      <c r="I91" s="3">
        <v>1082</v>
      </c>
      <c r="J91" s="3">
        <v>28367660886</v>
      </c>
      <c r="K91" s="3">
        <v>5196368965.9099998</v>
      </c>
      <c r="M91" s="3">
        <f t="shared" si="14"/>
        <v>0</v>
      </c>
      <c r="N91" s="3">
        <f>F91-J91-IFERROR(INDEX(SUMMARY_CAMPAIGN!G$3:G$1048576, MATCH(D91, SUMMARY_CAMPAIGN!D$3:D$1048576, 0)), 0)</f>
        <v>0</v>
      </c>
      <c r="O91" s="3">
        <f>G91-K91+IFERROR(INDEX('Summary BSI'!C2:C999, MATCH(D91, 'Summary BSI'!B2:B999, 0)), 0)</f>
        <v>0</v>
      </c>
      <c r="P91" s="3">
        <f t="shared" si="15"/>
        <v>0</v>
      </c>
      <c r="Q91" s="5">
        <f t="shared" si="16"/>
        <v>0</v>
      </c>
      <c r="R91" s="5">
        <f t="shared" si="17"/>
        <v>0</v>
      </c>
      <c r="S91" s="5">
        <f t="shared" si="18"/>
        <v>0</v>
      </c>
      <c r="T91" s="5">
        <f t="shared" si="19"/>
        <v>0</v>
      </c>
    </row>
    <row r="92" spans="2:20" x14ac:dyDescent="0.3">
      <c r="B92" s="3" t="s">
        <v>692</v>
      </c>
      <c r="C92" s="3" t="s">
        <v>695</v>
      </c>
      <c r="D92" s="3" t="s">
        <v>696</v>
      </c>
      <c r="E92" s="3">
        <v>10</v>
      </c>
      <c r="F92" s="3">
        <v>104500</v>
      </c>
      <c r="G92" s="3">
        <v>96206.03</v>
      </c>
      <c r="H92" s="3">
        <v>0</v>
      </c>
      <c r="I92" s="3">
        <v>10</v>
      </c>
      <c r="J92" s="3">
        <v>104500</v>
      </c>
      <c r="K92" s="3">
        <v>96206.03</v>
      </c>
      <c r="M92" s="3">
        <f t="shared" si="14"/>
        <v>0</v>
      </c>
      <c r="N92" s="3">
        <f>F92-J92-IFERROR(INDEX(SUMMARY_CAMPAIGN!G$3:G$1048576, MATCH(D92, SUMMARY_CAMPAIGN!D$3:D$1048576, 0)), 0)</f>
        <v>0</v>
      </c>
      <c r="O92" s="3">
        <f>G92-K92+IFERROR(INDEX('Summary BSI'!C2:C999, MATCH(D92, 'Summary BSI'!B2:B999, 0)), 0)</f>
        <v>0</v>
      </c>
      <c r="P92" s="3">
        <f t="shared" si="15"/>
        <v>0</v>
      </c>
      <c r="Q92" s="5">
        <f t="shared" si="16"/>
        <v>0</v>
      </c>
      <c r="R92" s="5">
        <f t="shared" si="17"/>
        <v>0</v>
      </c>
      <c r="S92" s="5">
        <f t="shared" si="18"/>
        <v>0</v>
      </c>
      <c r="T92" s="5">
        <f t="shared" si="19"/>
        <v>0</v>
      </c>
    </row>
    <row r="93" spans="2:20" x14ac:dyDescent="0.3">
      <c r="B93" s="3" t="s">
        <v>697</v>
      </c>
      <c r="C93" s="3" t="s">
        <v>698</v>
      </c>
      <c r="D93" s="3" t="s">
        <v>699</v>
      </c>
      <c r="E93" s="3">
        <v>192</v>
      </c>
      <c r="F93" s="3">
        <v>10422100000</v>
      </c>
      <c r="G93" s="3">
        <v>1403592494</v>
      </c>
      <c r="H93" s="3">
        <v>0</v>
      </c>
      <c r="I93" s="3">
        <v>192</v>
      </c>
      <c r="J93" s="3">
        <v>10422100000</v>
      </c>
      <c r="K93" s="3">
        <v>1403592494</v>
      </c>
      <c r="M93" s="3">
        <f t="shared" si="14"/>
        <v>0</v>
      </c>
      <c r="N93" s="3">
        <f>F93-J93-IFERROR(INDEX(SUMMARY_CAMPAIGN!G$3:G$1048576, MATCH(D93, SUMMARY_CAMPAIGN!D$3:D$1048576, 0)), 0)</f>
        <v>0</v>
      </c>
      <c r="O93" s="3">
        <f>G93-K93+IFERROR(INDEX('Summary BSI'!C2:C999, MATCH(D93, 'Summary BSI'!B2:B999, 0)), 0)</f>
        <v>0</v>
      </c>
      <c r="P93" s="3">
        <f t="shared" si="15"/>
        <v>0</v>
      </c>
      <c r="Q93" s="5">
        <f t="shared" si="16"/>
        <v>0</v>
      </c>
      <c r="R93" s="5">
        <f t="shared" si="17"/>
        <v>0</v>
      </c>
      <c r="S93" s="5">
        <f t="shared" si="18"/>
        <v>0</v>
      </c>
      <c r="T93" s="5">
        <f t="shared" si="19"/>
        <v>0</v>
      </c>
    </row>
    <row r="94" spans="2:20" x14ac:dyDescent="0.3">
      <c r="B94" s="3" t="s">
        <v>697</v>
      </c>
      <c r="C94" s="3" t="s">
        <v>700</v>
      </c>
      <c r="D94" s="3" t="s">
        <v>701</v>
      </c>
      <c r="E94" s="3">
        <v>5</v>
      </c>
      <c r="F94" s="3">
        <v>145000</v>
      </c>
      <c r="G94" s="3">
        <v>52112.75</v>
      </c>
      <c r="H94" s="3">
        <v>0</v>
      </c>
      <c r="I94" s="3">
        <v>5</v>
      </c>
      <c r="J94" s="3">
        <v>145000</v>
      </c>
      <c r="K94" s="3">
        <v>52112.75</v>
      </c>
      <c r="M94" s="3">
        <f t="shared" si="14"/>
        <v>0</v>
      </c>
      <c r="N94" s="3">
        <f>F94-J94-IFERROR(INDEX(SUMMARY_CAMPAIGN!G$3:G$1048576, MATCH(D94, SUMMARY_CAMPAIGN!D$3:D$1048576, 0)), 0)</f>
        <v>0</v>
      </c>
      <c r="O94" s="3">
        <f>G94-K94+IFERROR(INDEX('Summary BSI'!C2:C999, MATCH(D94, 'Summary BSI'!B2:B999, 0)), 0)</f>
        <v>0</v>
      </c>
      <c r="P94" s="3">
        <f t="shared" si="15"/>
        <v>0</v>
      </c>
      <c r="Q94" s="5">
        <f t="shared" si="16"/>
        <v>0</v>
      </c>
      <c r="R94" s="5">
        <f t="shared" si="17"/>
        <v>0</v>
      </c>
      <c r="S94" s="5">
        <f t="shared" si="18"/>
        <v>0</v>
      </c>
      <c r="T94" s="5">
        <f t="shared" si="19"/>
        <v>0</v>
      </c>
    </row>
    <row r="95" spans="2:20" x14ac:dyDescent="0.3">
      <c r="B95" s="3" t="s">
        <v>702</v>
      </c>
      <c r="C95" s="3" t="s">
        <v>703</v>
      </c>
      <c r="D95" s="3" t="s">
        <v>704</v>
      </c>
      <c r="E95" s="3">
        <v>180</v>
      </c>
      <c r="F95" s="3">
        <v>7250599051</v>
      </c>
      <c r="G95" s="3">
        <v>1252931207</v>
      </c>
      <c r="H95" s="3">
        <v>0</v>
      </c>
      <c r="I95" s="3">
        <v>180</v>
      </c>
      <c r="J95" s="3">
        <v>7250599051</v>
      </c>
      <c r="K95" s="3">
        <v>1252931207</v>
      </c>
      <c r="M95" s="3">
        <f t="shared" si="14"/>
        <v>0</v>
      </c>
      <c r="N95" s="3">
        <f>F95-J95-IFERROR(INDEX(SUMMARY_CAMPAIGN!G$3:G$1048576, MATCH(D95, SUMMARY_CAMPAIGN!D$3:D$1048576, 0)), 0)</f>
        <v>0</v>
      </c>
      <c r="O95" s="3">
        <f>G95-K95+IFERROR(INDEX('Summary BSI'!C2:C999, MATCH(D95, 'Summary BSI'!B2:B999, 0)), 0)</f>
        <v>0</v>
      </c>
      <c r="P95" s="3">
        <f t="shared" si="15"/>
        <v>0</v>
      </c>
      <c r="Q95" s="5">
        <f t="shared" si="16"/>
        <v>0</v>
      </c>
      <c r="R95" s="5">
        <f t="shared" si="17"/>
        <v>0</v>
      </c>
      <c r="S95" s="5">
        <f t="shared" si="18"/>
        <v>0</v>
      </c>
      <c r="T95" s="5">
        <f t="shared" si="19"/>
        <v>0</v>
      </c>
    </row>
    <row r="96" spans="2:20" x14ac:dyDescent="0.3">
      <c r="B96" s="3" t="s">
        <v>702</v>
      </c>
      <c r="C96" s="3" t="s">
        <v>705</v>
      </c>
      <c r="D96" s="3" t="s">
        <v>706</v>
      </c>
      <c r="E96" s="3">
        <v>2</v>
      </c>
      <c r="F96" s="3">
        <v>10000</v>
      </c>
      <c r="G96" s="3">
        <v>3097.3</v>
      </c>
      <c r="H96" s="3">
        <v>0</v>
      </c>
      <c r="I96" s="3">
        <v>2</v>
      </c>
      <c r="J96" s="3">
        <v>10000</v>
      </c>
      <c r="K96" s="3">
        <v>3097.3</v>
      </c>
      <c r="M96" s="3">
        <f t="shared" si="14"/>
        <v>0</v>
      </c>
      <c r="N96" s="3">
        <f>F96-J96-IFERROR(INDEX(SUMMARY_CAMPAIGN!G$3:G$1048576, MATCH(D96, SUMMARY_CAMPAIGN!D$3:D$1048576, 0)), 0)</f>
        <v>0</v>
      </c>
      <c r="O96" s="3">
        <f>G96-K96+IFERROR(INDEX('Summary BSI'!C2:C999, MATCH(D96, 'Summary BSI'!B2:B999, 0)), 0)</f>
        <v>0</v>
      </c>
      <c r="P96" s="3">
        <f t="shared" si="15"/>
        <v>0</v>
      </c>
      <c r="Q96" s="5">
        <f t="shared" si="16"/>
        <v>0</v>
      </c>
      <c r="R96" s="5">
        <f t="shared" si="17"/>
        <v>0</v>
      </c>
      <c r="S96" s="5">
        <f t="shared" si="18"/>
        <v>0</v>
      </c>
      <c r="T96" s="5">
        <f t="shared" si="19"/>
        <v>0</v>
      </c>
    </row>
    <row r="97" spans="2:20" x14ac:dyDescent="0.3">
      <c r="B97" s="3" t="s">
        <v>707</v>
      </c>
      <c r="C97" s="3" t="s">
        <v>708</v>
      </c>
      <c r="D97" s="3" t="s">
        <v>709</v>
      </c>
      <c r="E97" s="3">
        <v>36</v>
      </c>
      <c r="F97" s="3">
        <v>1190212855</v>
      </c>
      <c r="G97" s="3">
        <v>239277223</v>
      </c>
      <c r="H97" s="3">
        <v>0</v>
      </c>
      <c r="I97" s="3">
        <v>36</v>
      </c>
      <c r="J97" s="3">
        <v>1190212855</v>
      </c>
      <c r="K97" s="3">
        <v>239277223</v>
      </c>
      <c r="M97" s="3">
        <f t="shared" si="14"/>
        <v>0</v>
      </c>
      <c r="N97" s="3">
        <f>F97-J97-IFERROR(INDEX(SUMMARY_CAMPAIGN!G$3:G$1048576, MATCH(D97, SUMMARY_CAMPAIGN!D$3:D$1048576, 0)), 0)</f>
        <v>0</v>
      </c>
      <c r="O97" s="3">
        <f>G97-K97+IFERROR(INDEX('Summary BSI'!C2:C999, MATCH(D97, 'Summary BSI'!B2:B999, 0)), 0)</f>
        <v>0</v>
      </c>
      <c r="P97" s="3">
        <f t="shared" si="15"/>
        <v>0</v>
      </c>
      <c r="Q97" s="5">
        <f t="shared" si="16"/>
        <v>0</v>
      </c>
      <c r="R97" s="5">
        <f t="shared" si="17"/>
        <v>0</v>
      </c>
      <c r="S97" s="5">
        <f t="shared" si="18"/>
        <v>0</v>
      </c>
      <c r="T97" s="5">
        <f t="shared" si="19"/>
        <v>0</v>
      </c>
    </row>
    <row r="98" spans="2:20" x14ac:dyDescent="0.3">
      <c r="B98" s="3" t="s">
        <v>707</v>
      </c>
      <c r="C98" s="3" t="s">
        <v>710</v>
      </c>
      <c r="D98" s="3" t="s">
        <v>711</v>
      </c>
      <c r="E98" s="3">
        <v>1</v>
      </c>
      <c r="F98" s="3">
        <v>5000</v>
      </c>
      <c r="G98" s="3">
        <v>1356.35</v>
      </c>
      <c r="H98" s="3">
        <v>0</v>
      </c>
      <c r="I98" s="3">
        <v>1</v>
      </c>
      <c r="J98" s="3">
        <v>5000</v>
      </c>
      <c r="K98" s="3">
        <v>1356.35</v>
      </c>
      <c r="M98" s="3">
        <f t="shared" si="14"/>
        <v>0</v>
      </c>
      <c r="N98" s="3">
        <f>F98-J98-IFERROR(INDEX(SUMMARY_CAMPAIGN!G$3:G$1048576, MATCH(D98, SUMMARY_CAMPAIGN!D$3:D$1048576, 0)), 0)</f>
        <v>0</v>
      </c>
      <c r="O98" s="3">
        <f>G98-K98+IFERROR(INDEX('Summary BSI'!C2:C999, MATCH(D98, 'Summary BSI'!B2:B999, 0)), 0)</f>
        <v>0</v>
      </c>
      <c r="P98" s="3">
        <f t="shared" si="15"/>
        <v>0</v>
      </c>
      <c r="Q98" s="5">
        <f t="shared" si="16"/>
        <v>0</v>
      </c>
      <c r="R98" s="5">
        <f t="shared" si="17"/>
        <v>0</v>
      </c>
      <c r="S98" s="5">
        <f t="shared" si="18"/>
        <v>0</v>
      </c>
      <c r="T98" s="5">
        <f t="shared" si="19"/>
        <v>0</v>
      </c>
    </row>
    <row r="99" spans="2:20" x14ac:dyDescent="0.3">
      <c r="B99" s="3" t="s">
        <v>712</v>
      </c>
      <c r="C99" s="3" t="s">
        <v>713</v>
      </c>
      <c r="D99" s="3" t="s">
        <v>714</v>
      </c>
      <c r="E99" s="3">
        <v>36</v>
      </c>
      <c r="F99" s="3">
        <v>147760000000</v>
      </c>
      <c r="G99" s="3">
        <v>12413472950</v>
      </c>
      <c r="H99" s="3">
        <v>0</v>
      </c>
      <c r="I99" s="3">
        <v>36</v>
      </c>
      <c r="J99" s="3">
        <v>147760000000</v>
      </c>
      <c r="K99" s="3">
        <v>12413472950</v>
      </c>
      <c r="M99" s="3">
        <f t="shared" si="14"/>
        <v>0</v>
      </c>
      <c r="N99" s="3">
        <f>F99-J99-IFERROR(INDEX(SUMMARY_CAMPAIGN!G$3:G$1048576, MATCH(D99, SUMMARY_CAMPAIGN!D$3:D$1048576, 0)), 0)</f>
        <v>0</v>
      </c>
      <c r="O99" s="3">
        <f>G99-K99+IFERROR(INDEX('Summary BSI'!C2:C999, MATCH(D99, 'Summary BSI'!B2:B999, 0)), 0)</f>
        <v>0</v>
      </c>
      <c r="P99" s="3">
        <f t="shared" si="15"/>
        <v>0</v>
      </c>
      <c r="Q99" s="5">
        <f t="shared" si="16"/>
        <v>0</v>
      </c>
      <c r="R99" s="5">
        <f t="shared" si="17"/>
        <v>0</v>
      </c>
      <c r="S99" s="5">
        <f t="shared" si="18"/>
        <v>0</v>
      </c>
      <c r="T99" s="5">
        <f t="shared" si="19"/>
        <v>0</v>
      </c>
    </row>
    <row r="100" spans="2:20" x14ac:dyDescent="0.3">
      <c r="B100" s="3" t="s">
        <v>715</v>
      </c>
      <c r="C100" s="3" t="s">
        <v>716</v>
      </c>
      <c r="D100" s="3" t="s">
        <v>717</v>
      </c>
      <c r="E100" s="3">
        <v>1196</v>
      </c>
      <c r="F100" s="3">
        <v>105503071873</v>
      </c>
      <c r="G100" s="3">
        <v>3742658337</v>
      </c>
      <c r="H100" s="3">
        <v>0</v>
      </c>
      <c r="I100" s="3">
        <v>1196</v>
      </c>
      <c r="J100" s="3">
        <v>105503071873</v>
      </c>
      <c r="K100" s="3">
        <v>3742658337</v>
      </c>
      <c r="M100" s="3">
        <f t="shared" si="14"/>
        <v>0</v>
      </c>
      <c r="N100" s="3">
        <f>F100-J100-IFERROR(INDEX(SUMMARY_CAMPAIGN!G$3:G$1048576, MATCH(D100, SUMMARY_CAMPAIGN!D$3:D$1048576, 0)), 0)</f>
        <v>0</v>
      </c>
      <c r="O100" s="3">
        <f>G100-K100+IFERROR(INDEX('Summary BSI'!C2:C999, MATCH(D100, 'Summary BSI'!B2:B999, 0)), 0)</f>
        <v>0</v>
      </c>
      <c r="P100" s="3">
        <f t="shared" si="15"/>
        <v>0</v>
      </c>
      <c r="Q100" s="5">
        <f t="shared" si="16"/>
        <v>0</v>
      </c>
      <c r="R100" s="5">
        <f t="shared" si="17"/>
        <v>0</v>
      </c>
      <c r="S100" s="5">
        <f t="shared" si="18"/>
        <v>0</v>
      </c>
      <c r="T100" s="5">
        <f t="shared" si="19"/>
        <v>0</v>
      </c>
    </row>
    <row r="101" spans="2:20" x14ac:dyDescent="0.3">
      <c r="B101" s="3" t="s">
        <v>715</v>
      </c>
      <c r="C101" s="3" t="s">
        <v>718</v>
      </c>
      <c r="D101" s="3" t="s">
        <v>719</v>
      </c>
      <c r="E101" s="3">
        <v>19</v>
      </c>
      <c r="F101" s="3">
        <v>717000</v>
      </c>
      <c r="G101" s="3">
        <v>46671.8</v>
      </c>
      <c r="H101" s="3">
        <v>0</v>
      </c>
      <c r="I101" s="3">
        <v>19</v>
      </c>
      <c r="J101" s="3">
        <v>717000</v>
      </c>
      <c r="K101" s="3">
        <v>46671.8</v>
      </c>
      <c r="M101" s="3">
        <f t="shared" si="14"/>
        <v>0</v>
      </c>
      <c r="N101" s="3">
        <f>F101-J101-IFERROR(INDEX(SUMMARY_CAMPAIGN!G$3:G$1048576, MATCH(D101, SUMMARY_CAMPAIGN!D$3:D$1048576, 0)), 0)</f>
        <v>0</v>
      </c>
      <c r="O101" s="3">
        <f>G101-K101+IFERROR(INDEX('Summary BSI'!C2:C999, MATCH(D101, 'Summary BSI'!B2:B999, 0)), 0)</f>
        <v>0</v>
      </c>
      <c r="P101" s="3">
        <f t="shared" si="15"/>
        <v>0</v>
      </c>
      <c r="Q101" s="5">
        <f t="shared" si="16"/>
        <v>0</v>
      </c>
      <c r="R101" s="5">
        <f t="shared" si="17"/>
        <v>0</v>
      </c>
      <c r="S101" s="5">
        <f t="shared" si="18"/>
        <v>0</v>
      </c>
      <c r="T101" s="5">
        <f t="shared" si="19"/>
        <v>0</v>
      </c>
    </row>
    <row r="102" spans="2:20" x14ac:dyDescent="0.3">
      <c r="B102" s="3" t="s">
        <v>720</v>
      </c>
      <c r="C102" s="3" t="s">
        <v>721</v>
      </c>
      <c r="D102" s="3" t="s">
        <v>722</v>
      </c>
      <c r="E102" s="3">
        <v>372</v>
      </c>
      <c r="F102" s="3">
        <v>135971883687</v>
      </c>
      <c r="G102" s="3">
        <v>11628546780</v>
      </c>
      <c r="H102" s="3">
        <v>0</v>
      </c>
      <c r="I102" s="3">
        <v>372</v>
      </c>
      <c r="J102" s="3">
        <v>135971883687</v>
      </c>
      <c r="K102" s="3">
        <v>11628546780</v>
      </c>
      <c r="M102" s="3">
        <f t="shared" si="14"/>
        <v>0</v>
      </c>
      <c r="N102" s="3">
        <f>F102-J102-IFERROR(INDEX(SUMMARY_CAMPAIGN!G$3:G$1048576, MATCH(D102, SUMMARY_CAMPAIGN!D$3:D$1048576, 0)), 0)</f>
        <v>0</v>
      </c>
      <c r="O102" s="3">
        <f>G102-K102+IFERROR(INDEX('Summary BSI'!C2:C999, MATCH(D102, 'Summary BSI'!B2:B999, 0)), 0)</f>
        <v>0</v>
      </c>
      <c r="P102" s="3">
        <f t="shared" si="15"/>
        <v>0</v>
      </c>
      <c r="Q102" s="5">
        <f t="shared" si="16"/>
        <v>0</v>
      </c>
      <c r="R102" s="5">
        <f t="shared" si="17"/>
        <v>0</v>
      </c>
      <c r="S102" s="5">
        <f t="shared" si="18"/>
        <v>0</v>
      </c>
      <c r="T102" s="5">
        <f t="shared" si="19"/>
        <v>0</v>
      </c>
    </row>
    <row r="103" spans="2:20" x14ac:dyDescent="0.3">
      <c r="B103" s="3" t="s">
        <v>723</v>
      </c>
      <c r="C103" s="3" t="s">
        <v>724</v>
      </c>
      <c r="D103" s="3" t="s">
        <v>485</v>
      </c>
      <c r="E103" s="3">
        <v>2246</v>
      </c>
      <c r="F103" s="3">
        <v>813790230000</v>
      </c>
      <c r="G103" s="3">
        <v>85480971455</v>
      </c>
      <c r="H103" s="3">
        <v>0</v>
      </c>
      <c r="I103" s="3">
        <v>0</v>
      </c>
      <c r="J103" s="3">
        <v>0</v>
      </c>
      <c r="K103" s="3">
        <v>0</v>
      </c>
      <c r="M103" s="3">
        <f t="shared" si="14"/>
        <v>2246</v>
      </c>
      <c r="N103" s="3">
        <f>F103-J103-IFERROR(INDEX(SUMMARY_CAMPAIGN!G$3:G$1048576, MATCH(D103, SUMMARY_CAMPAIGN!D$3:D$1048576, 0)), 0)</f>
        <v>813790230000</v>
      </c>
      <c r="O103" s="3">
        <f>G103-K103+IFERROR(INDEX('Summary BSI'!C2:C999, MATCH(D103, 'Summary BSI'!B2:B999, 0)), 0)</f>
        <v>85480971455</v>
      </c>
      <c r="P103" s="3">
        <f t="shared" si="15"/>
        <v>0</v>
      </c>
      <c r="Q103" s="5">
        <f t="shared" si="16"/>
        <v>0</v>
      </c>
      <c r="R103" s="5">
        <f t="shared" si="17"/>
        <v>0</v>
      </c>
      <c r="S103" s="5">
        <f t="shared" si="18"/>
        <v>0</v>
      </c>
      <c r="T103" s="5">
        <f t="shared" si="19"/>
        <v>0</v>
      </c>
    </row>
    <row r="104" spans="2:20" x14ac:dyDescent="0.3">
      <c r="B104" s="3" t="s">
        <v>725</v>
      </c>
      <c r="C104" s="3" t="s">
        <v>726</v>
      </c>
      <c r="D104" s="3" t="s">
        <v>727</v>
      </c>
      <c r="E104" s="3">
        <v>171</v>
      </c>
      <c r="F104" s="3">
        <v>919500000</v>
      </c>
      <c r="G104" s="3">
        <v>57802068</v>
      </c>
      <c r="H104" s="3">
        <v>0</v>
      </c>
      <c r="I104" s="3">
        <v>171</v>
      </c>
      <c r="J104" s="3">
        <v>919500000</v>
      </c>
      <c r="K104" s="3">
        <v>57802068</v>
      </c>
      <c r="M104" s="3">
        <f t="shared" si="14"/>
        <v>0</v>
      </c>
      <c r="N104" s="3">
        <f>F104-J104-IFERROR(INDEX(SUMMARY_CAMPAIGN!G$3:G$1048576, MATCH(D104, SUMMARY_CAMPAIGN!D$3:D$1048576, 0)), 0)</f>
        <v>0</v>
      </c>
      <c r="O104" s="3">
        <f>G104-K104+IFERROR(INDEX('Summary BSI'!C2:C999, MATCH(D104, 'Summary BSI'!B2:B999, 0)), 0)</f>
        <v>0</v>
      </c>
      <c r="P104" s="3">
        <f t="shared" si="15"/>
        <v>0</v>
      </c>
      <c r="Q104" s="5">
        <f t="shared" si="16"/>
        <v>0</v>
      </c>
      <c r="R104" s="5">
        <f t="shared" si="17"/>
        <v>0</v>
      </c>
      <c r="S104" s="5">
        <f t="shared" si="18"/>
        <v>0</v>
      </c>
      <c r="T104" s="5">
        <f t="shared" si="19"/>
        <v>0</v>
      </c>
    </row>
    <row r="105" spans="2:20" x14ac:dyDescent="0.3">
      <c r="B105" s="3" t="s">
        <v>728</v>
      </c>
      <c r="C105" s="3" t="s">
        <v>729</v>
      </c>
      <c r="D105" s="3" t="s">
        <v>730</v>
      </c>
      <c r="E105" s="3">
        <v>2522</v>
      </c>
      <c r="F105" s="3">
        <v>5338900000</v>
      </c>
      <c r="G105" s="3">
        <v>473749855</v>
      </c>
      <c r="H105" s="3">
        <v>0</v>
      </c>
      <c r="I105" s="3">
        <v>2522</v>
      </c>
      <c r="J105" s="3">
        <v>5338900000</v>
      </c>
      <c r="K105" s="3">
        <v>473749855</v>
      </c>
      <c r="M105" s="3">
        <f t="shared" si="14"/>
        <v>0</v>
      </c>
      <c r="N105" s="3">
        <f>F105-J105-IFERROR(INDEX(SUMMARY_CAMPAIGN!G$3:G$1048576, MATCH(D105, SUMMARY_CAMPAIGN!D$3:D$1048576, 0)), 0)</f>
        <v>0</v>
      </c>
      <c r="O105" s="3">
        <f>G105-K105+IFERROR(INDEX('Summary BSI'!C2:C999, MATCH(D105, 'Summary BSI'!B2:B999, 0)), 0)</f>
        <v>0</v>
      </c>
      <c r="P105" s="3">
        <f t="shared" si="15"/>
        <v>0</v>
      </c>
      <c r="Q105" s="5">
        <f t="shared" si="16"/>
        <v>0</v>
      </c>
      <c r="R105" s="5">
        <f t="shared" si="17"/>
        <v>0</v>
      </c>
      <c r="S105" s="5">
        <f t="shared" si="18"/>
        <v>0</v>
      </c>
      <c r="T105" s="5">
        <f t="shared" si="19"/>
        <v>0</v>
      </c>
    </row>
    <row r="106" spans="2:20" x14ac:dyDescent="0.3">
      <c r="B106" s="3" t="s">
        <v>728</v>
      </c>
      <c r="C106" s="3" t="s">
        <v>731</v>
      </c>
      <c r="D106" s="3" t="s">
        <v>732</v>
      </c>
      <c r="E106" s="3">
        <v>31</v>
      </c>
      <c r="F106" s="3">
        <v>134670</v>
      </c>
      <c r="G106" s="3">
        <v>49441.2</v>
      </c>
      <c r="H106" s="3">
        <v>0</v>
      </c>
      <c r="I106" s="3">
        <v>31</v>
      </c>
      <c r="J106" s="3">
        <v>134670</v>
      </c>
      <c r="K106" s="3">
        <v>49441.2</v>
      </c>
      <c r="M106" s="3">
        <f t="shared" si="14"/>
        <v>0</v>
      </c>
      <c r="N106" s="3">
        <f>F106-J106-IFERROR(INDEX(SUMMARY_CAMPAIGN!G$3:G$1048576, MATCH(D106, SUMMARY_CAMPAIGN!D$3:D$1048576, 0)), 0)</f>
        <v>0</v>
      </c>
      <c r="O106" s="3">
        <f>G106-K106+IFERROR(INDEX('Summary BSI'!C2:C999, MATCH(D106, 'Summary BSI'!B2:B999, 0)), 0)</f>
        <v>0</v>
      </c>
      <c r="P106" s="3">
        <f t="shared" si="15"/>
        <v>0</v>
      </c>
      <c r="Q106" s="5">
        <f t="shared" si="16"/>
        <v>0</v>
      </c>
      <c r="R106" s="5">
        <f t="shared" si="17"/>
        <v>0</v>
      </c>
      <c r="S106" s="5">
        <f t="shared" si="18"/>
        <v>0</v>
      </c>
      <c r="T106" s="5">
        <f t="shared" si="19"/>
        <v>0</v>
      </c>
    </row>
    <row r="107" spans="2:20" x14ac:dyDescent="0.3">
      <c r="B107" s="3" t="s">
        <v>733</v>
      </c>
      <c r="C107" s="3" t="s">
        <v>734</v>
      </c>
      <c r="D107" s="3" t="s">
        <v>735</v>
      </c>
      <c r="E107" s="3">
        <v>31</v>
      </c>
      <c r="F107" s="3">
        <v>456000000</v>
      </c>
      <c r="G107" s="3">
        <v>57426480</v>
      </c>
      <c r="H107" s="3">
        <v>0</v>
      </c>
      <c r="I107" s="3">
        <v>31</v>
      </c>
      <c r="J107" s="3">
        <v>456000000</v>
      </c>
      <c r="K107" s="3">
        <v>57426480</v>
      </c>
      <c r="M107" s="3">
        <f t="shared" ref="M107:M139" si="20">E107-I107</f>
        <v>0</v>
      </c>
      <c r="N107" s="3">
        <f>F107-J107-IFERROR(INDEX(SUMMARY_CAMPAIGN!G$3:G$1048576, MATCH(D107, SUMMARY_CAMPAIGN!D$3:D$1048576, 0)), 0)</f>
        <v>0</v>
      </c>
      <c r="O107" s="3">
        <f>G107-K107+IFERROR(INDEX('Summary BSI'!C2:C999, MATCH(D107, 'Summary BSI'!B2:B999, 0)), 0)</f>
        <v>0</v>
      </c>
      <c r="P107" s="3">
        <f t="shared" ref="P107:P139" si="21">H107-L107</f>
        <v>0</v>
      </c>
      <c r="Q107" s="5">
        <f t="shared" ref="Q107:Q139" si="22">IFERROR(M107/I107,0)</f>
        <v>0</v>
      </c>
      <c r="R107" s="5">
        <f t="shared" ref="R107:R139" si="23">IFERROR(N107/J107,0)</f>
        <v>0</v>
      </c>
      <c r="S107" s="5">
        <f t="shared" ref="S107:S139" si="24">IFERROR(O107/K107,0)</f>
        <v>0</v>
      </c>
      <c r="T107" s="5">
        <f t="shared" ref="T107:T139" si="25">IFERROR(P107/L107,0)</f>
        <v>0</v>
      </c>
    </row>
    <row r="108" spans="2:20" x14ac:dyDescent="0.3">
      <c r="B108" s="3" t="s">
        <v>736</v>
      </c>
      <c r="C108" s="3" t="s">
        <v>737</v>
      </c>
      <c r="D108" s="3" t="s">
        <v>738</v>
      </c>
      <c r="E108" s="3">
        <v>27</v>
      </c>
      <c r="F108" s="3">
        <v>382000000</v>
      </c>
      <c r="G108" s="3">
        <v>42134380</v>
      </c>
      <c r="H108" s="3">
        <v>0</v>
      </c>
      <c r="I108" s="3">
        <v>27</v>
      </c>
      <c r="J108" s="3">
        <v>382000000</v>
      </c>
      <c r="K108" s="3">
        <v>42134380</v>
      </c>
      <c r="M108" s="3">
        <f t="shared" si="20"/>
        <v>0</v>
      </c>
      <c r="N108" s="3">
        <f>F108-J108-IFERROR(INDEX(SUMMARY_CAMPAIGN!G$3:G$1048576, MATCH(D108, SUMMARY_CAMPAIGN!D$3:D$1048576, 0)), 0)</f>
        <v>0</v>
      </c>
      <c r="O108" s="3">
        <f>G108-K108+IFERROR(INDEX('Summary BSI'!C2:C999, MATCH(D108, 'Summary BSI'!B2:B999, 0)), 0)</f>
        <v>0</v>
      </c>
      <c r="P108" s="3">
        <f t="shared" si="21"/>
        <v>0</v>
      </c>
      <c r="Q108" s="5">
        <f t="shared" si="22"/>
        <v>0</v>
      </c>
      <c r="R108" s="5">
        <f t="shared" si="23"/>
        <v>0</v>
      </c>
      <c r="S108" s="5">
        <f t="shared" si="24"/>
        <v>0</v>
      </c>
      <c r="T108" s="5">
        <f t="shared" si="25"/>
        <v>0</v>
      </c>
    </row>
    <row r="109" spans="2:20" x14ac:dyDescent="0.3">
      <c r="B109" s="3" t="s">
        <v>739</v>
      </c>
      <c r="C109" s="3" t="s">
        <v>740</v>
      </c>
      <c r="D109" s="3" t="s">
        <v>741</v>
      </c>
      <c r="E109" s="3">
        <v>54</v>
      </c>
      <c r="F109" s="3">
        <v>663000000</v>
      </c>
      <c r="G109" s="3">
        <v>95096264</v>
      </c>
      <c r="H109" s="3">
        <v>0</v>
      </c>
      <c r="I109" s="3">
        <v>54</v>
      </c>
      <c r="J109" s="3">
        <v>663000000</v>
      </c>
      <c r="K109" s="3">
        <v>95096264</v>
      </c>
      <c r="M109" s="3">
        <f t="shared" si="20"/>
        <v>0</v>
      </c>
      <c r="N109" s="3">
        <f>F109-J109-IFERROR(INDEX(SUMMARY_CAMPAIGN!G$3:G$1048576, MATCH(D109, SUMMARY_CAMPAIGN!D$3:D$1048576, 0)), 0)</f>
        <v>0</v>
      </c>
      <c r="O109" s="3">
        <f>G109-K109+IFERROR(INDEX('Summary BSI'!C2:C999, MATCH(D109, 'Summary BSI'!B2:B999, 0)), 0)</f>
        <v>0</v>
      </c>
      <c r="P109" s="3">
        <f t="shared" si="21"/>
        <v>0</v>
      </c>
      <c r="Q109" s="5">
        <f t="shared" si="22"/>
        <v>0</v>
      </c>
      <c r="R109" s="5">
        <f t="shared" si="23"/>
        <v>0</v>
      </c>
      <c r="S109" s="5">
        <f t="shared" si="24"/>
        <v>0</v>
      </c>
      <c r="T109" s="5">
        <f t="shared" si="25"/>
        <v>0</v>
      </c>
    </row>
    <row r="110" spans="2:20" x14ac:dyDescent="0.3">
      <c r="B110" s="3" t="s">
        <v>739</v>
      </c>
      <c r="C110" s="3" t="s">
        <v>742</v>
      </c>
      <c r="D110" s="3" t="s">
        <v>743</v>
      </c>
      <c r="E110" s="3">
        <v>4</v>
      </c>
      <c r="F110" s="3">
        <v>118000</v>
      </c>
      <c r="G110" s="3">
        <v>16534.439999999999</v>
      </c>
      <c r="H110" s="3">
        <v>0</v>
      </c>
      <c r="I110" s="3">
        <v>4</v>
      </c>
      <c r="J110" s="3">
        <v>118000</v>
      </c>
      <c r="K110" s="3">
        <v>16534.439999999999</v>
      </c>
      <c r="M110" s="3">
        <f t="shared" si="20"/>
        <v>0</v>
      </c>
      <c r="N110" s="3">
        <f>F110-J110-IFERROR(INDEX(SUMMARY_CAMPAIGN!G$3:G$1048576, MATCH(D110, SUMMARY_CAMPAIGN!D$3:D$1048576, 0)), 0)</f>
        <v>0</v>
      </c>
      <c r="O110" s="3">
        <f>G110-K110+IFERROR(INDEX('Summary BSI'!C2:C999, MATCH(D110, 'Summary BSI'!B2:B999, 0)), 0)</f>
        <v>0</v>
      </c>
      <c r="P110" s="3">
        <f t="shared" si="21"/>
        <v>0</v>
      </c>
      <c r="Q110" s="5">
        <f t="shared" si="22"/>
        <v>0</v>
      </c>
      <c r="R110" s="5">
        <f t="shared" si="23"/>
        <v>0</v>
      </c>
      <c r="S110" s="5">
        <f t="shared" si="24"/>
        <v>0</v>
      </c>
      <c r="T110" s="5">
        <f t="shared" si="25"/>
        <v>0</v>
      </c>
    </row>
    <row r="111" spans="2:20" x14ac:dyDescent="0.3">
      <c r="B111" s="3" t="s">
        <v>744</v>
      </c>
      <c r="C111" s="3" t="s">
        <v>745</v>
      </c>
      <c r="D111" s="3" t="s">
        <v>746</v>
      </c>
      <c r="E111" s="3">
        <v>268</v>
      </c>
      <c r="F111" s="3">
        <v>3226000000</v>
      </c>
      <c r="G111" s="3">
        <v>453617054</v>
      </c>
      <c r="H111" s="3">
        <v>0</v>
      </c>
      <c r="I111" s="3">
        <v>268</v>
      </c>
      <c r="J111" s="3">
        <v>3226000000</v>
      </c>
      <c r="K111" s="3">
        <v>453617054</v>
      </c>
      <c r="M111" s="3">
        <f t="shared" si="20"/>
        <v>0</v>
      </c>
      <c r="N111" s="3">
        <f>F111-J111-IFERROR(INDEX(SUMMARY_CAMPAIGN!G$3:G$1048576, MATCH(D111, SUMMARY_CAMPAIGN!D$3:D$1048576, 0)), 0)</f>
        <v>0</v>
      </c>
      <c r="O111" s="3">
        <f>G111-K111+IFERROR(INDEX('Summary BSI'!C2:C999, MATCH(D111, 'Summary BSI'!B2:B999, 0)), 0)</f>
        <v>0</v>
      </c>
      <c r="P111" s="3">
        <f t="shared" si="21"/>
        <v>0</v>
      </c>
      <c r="Q111" s="5">
        <f t="shared" si="22"/>
        <v>0</v>
      </c>
      <c r="R111" s="5">
        <f t="shared" si="23"/>
        <v>0</v>
      </c>
      <c r="S111" s="5">
        <f t="shared" si="24"/>
        <v>0</v>
      </c>
      <c r="T111" s="5">
        <f t="shared" si="25"/>
        <v>0</v>
      </c>
    </row>
    <row r="112" spans="2:20" x14ac:dyDescent="0.3">
      <c r="B112" s="3" t="s">
        <v>744</v>
      </c>
      <c r="C112" s="3" t="s">
        <v>747</v>
      </c>
      <c r="D112" s="3" t="s">
        <v>748</v>
      </c>
      <c r="E112" s="3">
        <v>2</v>
      </c>
      <c r="F112" s="3">
        <v>23000</v>
      </c>
      <c r="G112" s="3">
        <v>3677.16</v>
      </c>
      <c r="H112" s="3">
        <v>0</v>
      </c>
      <c r="I112" s="3">
        <v>2</v>
      </c>
      <c r="J112" s="3">
        <v>23000</v>
      </c>
      <c r="K112" s="3">
        <v>3677.16</v>
      </c>
      <c r="M112" s="3">
        <f t="shared" si="20"/>
        <v>0</v>
      </c>
      <c r="N112" s="3">
        <f>F112-J112-IFERROR(INDEX(SUMMARY_CAMPAIGN!G$3:G$1048576, MATCH(D112, SUMMARY_CAMPAIGN!D$3:D$1048576, 0)), 0)</f>
        <v>0</v>
      </c>
      <c r="O112" s="3">
        <f>G112-K112+IFERROR(INDEX('Summary BSI'!C2:C999, MATCH(D112, 'Summary BSI'!B2:B999, 0)), 0)</f>
        <v>0</v>
      </c>
      <c r="P112" s="3">
        <f t="shared" si="21"/>
        <v>0</v>
      </c>
      <c r="Q112" s="5">
        <f t="shared" si="22"/>
        <v>0</v>
      </c>
      <c r="R112" s="5">
        <f t="shared" si="23"/>
        <v>0</v>
      </c>
      <c r="S112" s="5">
        <f t="shared" si="24"/>
        <v>0</v>
      </c>
      <c r="T112" s="5">
        <f t="shared" si="25"/>
        <v>0</v>
      </c>
    </row>
    <row r="113" spans="2:20" x14ac:dyDescent="0.3">
      <c r="B113" s="3" t="s">
        <v>749</v>
      </c>
      <c r="C113" s="3" t="s">
        <v>750</v>
      </c>
      <c r="D113" s="3" t="s">
        <v>751</v>
      </c>
      <c r="E113" s="3">
        <v>49</v>
      </c>
      <c r="F113" s="3">
        <v>625000000</v>
      </c>
      <c r="G113" s="3">
        <v>95573888</v>
      </c>
      <c r="H113" s="3">
        <v>0</v>
      </c>
      <c r="I113" s="3">
        <v>49</v>
      </c>
      <c r="J113" s="3">
        <v>625000000</v>
      </c>
      <c r="K113" s="3">
        <v>95573888</v>
      </c>
      <c r="M113" s="3">
        <f t="shared" si="20"/>
        <v>0</v>
      </c>
      <c r="N113" s="3">
        <f>F113-J113-IFERROR(INDEX(SUMMARY_CAMPAIGN!G$3:G$1048576, MATCH(D113, SUMMARY_CAMPAIGN!D$3:D$1048576, 0)), 0)</f>
        <v>0</v>
      </c>
      <c r="O113" s="3">
        <f>G113-K113+IFERROR(INDEX('Summary BSI'!C2:C999, MATCH(D113, 'Summary BSI'!B2:B999, 0)), 0)</f>
        <v>0</v>
      </c>
      <c r="P113" s="3">
        <f t="shared" si="21"/>
        <v>0</v>
      </c>
      <c r="Q113" s="5">
        <f t="shared" si="22"/>
        <v>0</v>
      </c>
      <c r="R113" s="5">
        <f t="shared" si="23"/>
        <v>0</v>
      </c>
      <c r="S113" s="5">
        <f t="shared" si="24"/>
        <v>0</v>
      </c>
      <c r="T113" s="5">
        <f t="shared" si="25"/>
        <v>0</v>
      </c>
    </row>
    <row r="114" spans="2:20" x14ac:dyDescent="0.3">
      <c r="B114" s="3" t="s">
        <v>749</v>
      </c>
      <c r="C114" s="3" t="s">
        <v>752</v>
      </c>
      <c r="D114" s="3" t="s">
        <v>753</v>
      </c>
      <c r="E114" s="3">
        <v>1</v>
      </c>
      <c r="F114" s="3">
        <v>10000</v>
      </c>
      <c r="G114" s="3">
        <v>1560</v>
      </c>
      <c r="H114" s="3">
        <v>0</v>
      </c>
      <c r="I114" s="3">
        <v>1</v>
      </c>
      <c r="J114" s="3">
        <v>10000</v>
      </c>
      <c r="K114" s="3">
        <v>1560</v>
      </c>
      <c r="M114" s="3">
        <f t="shared" si="20"/>
        <v>0</v>
      </c>
      <c r="N114" s="3">
        <f>F114-J114-IFERROR(INDEX(SUMMARY_CAMPAIGN!G$3:G$1048576, MATCH(D114, SUMMARY_CAMPAIGN!D$3:D$1048576, 0)), 0)</f>
        <v>0</v>
      </c>
      <c r="O114" s="3">
        <f>G114-K114+IFERROR(INDEX('Summary BSI'!C2:C999, MATCH(D114, 'Summary BSI'!B2:B999, 0)), 0)</f>
        <v>0</v>
      </c>
      <c r="P114" s="3">
        <f t="shared" si="21"/>
        <v>0</v>
      </c>
      <c r="Q114" s="5">
        <f t="shared" si="22"/>
        <v>0</v>
      </c>
      <c r="R114" s="5">
        <f t="shared" si="23"/>
        <v>0</v>
      </c>
      <c r="S114" s="5">
        <f t="shared" si="24"/>
        <v>0</v>
      </c>
      <c r="T114" s="5">
        <f t="shared" si="25"/>
        <v>0</v>
      </c>
    </row>
    <row r="115" spans="2:20" x14ac:dyDescent="0.3">
      <c r="B115" s="3" t="s">
        <v>754</v>
      </c>
      <c r="C115" s="3" t="s">
        <v>755</v>
      </c>
      <c r="D115" s="3" t="s">
        <v>756</v>
      </c>
      <c r="E115" s="3">
        <v>46</v>
      </c>
      <c r="F115" s="3">
        <v>4299000000</v>
      </c>
      <c r="G115" s="3">
        <v>100883624</v>
      </c>
      <c r="H115" s="3">
        <v>0</v>
      </c>
      <c r="I115" s="3">
        <v>46</v>
      </c>
      <c r="J115" s="3">
        <v>4299000000</v>
      </c>
      <c r="K115" s="3">
        <v>100883624</v>
      </c>
      <c r="M115" s="3">
        <f t="shared" si="20"/>
        <v>0</v>
      </c>
      <c r="N115" s="3">
        <f>F115-J115-IFERROR(INDEX(SUMMARY_CAMPAIGN!G$3:G$1048576, MATCH(D115, SUMMARY_CAMPAIGN!D$3:D$1048576, 0)), 0)</f>
        <v>0</v>
      </c>
      <c r="O115" s="3">
        <f>G115-K115+IFERROR(INDEX('Summary BSI'!C2:C999, MATCH(D115, 'Summary BSI'!B2:B999, 0)), 0)</f>
        <v>0</v>
      </c>
      <c r="P115" s="3">
        <f t="shared" si="21"/>
        <v>0</v>
      </c>
      <c r="Q115" s="5">
        <f t="shared" si="22"/>
        <v>0</v>
      </c>
      <c r="R115" s="5">
        <f t="shared" si="23"/>
        <v>0</v>
      </c>
      <c r="S115" s="5">
        <f t="shared" si="24"/>
        <v>0</v>
      </c>
      <c r="T115" s="5">
        <f t="shared" si="25"/>
        <v>0</v>
      </c>
    </row>
    <row r="116" spans="2:20" x14ac:dyDescent="0.3">
      <c r="B116" s="3" t="s">
        <v>757</v>
      </c>
      <c r="C116" s="3" t="s">
        <v>758</v>
      </c>
      <c r="D116" s="3" t="s">
        <v>759</v>
      </c>
      <c r="E116" s="3">
        <v>83</v>
      </c>
      <c r="F116" s="3">
        <v>1702000000</v>
      </c>
      <c r="G116" s="3">
        <v>287121200</v>
      </c>
      <c r="H116" s="3">
        <v>0</v>
      </c>
      <c r="I116" s="3">
        <v>83</v>
      </c>
      <c r="J116" s="3">
        <v>1702000000</v>
      </c>
      <c r="K116" s="3">
        <v>287121200</v>
      </c>
      <c r="M116" s="3">
        <f t="shared" si="20"/>
        <v>0</v>
      </c>
      <c r="N116" s="3">
        <f>F116-J116-IFERROR(INDEX(SUMMARY_CAMPAIGN!G$3:G$1048576, MATCH(D116, SUMMARY_CAMPAIGN!D$3:D$1048576, 0)), 0)</f>
        <v>0</v>
      </c>
      <c r="O116" s="3">
        <f>G116-K116+IFERROR(INDEX('Summary BSI'!C2:C999, MATCH(D116, 'Summary BSI'!B2:B999, 0)), 0)</f>
        <v>0</v>
      </c>
      <c r="P116" s="3">
        <f t="shared" si="21"/>
        <v>0</v>
      </c>
      <c r="Q116" s="5">
        <f t="shared" si="22"/>
        <v>0</v>
      </c>
      <c r="R116" s="5">
        <f t="shared" si="23"/>
        <v>0</v>
      </c>
      <c r="S116" s="5">
        <f t="shared" si="24"/>
        <v>0</v>
      </c>
      <c r="T116" s="5">
        <f t="shared" si="25"/>
        <v>0</v>
      </c>
    </row>
    <row r="117" spans="2:20" x14ac:dyDescent="0.3">
      <c r="B117" s="3" t="s">
        <v>757</v>
      </c>
      <c r="C117" s="3" t="s">
        <v>760</v>
      </c>
      <c r="D117" s="3" t="s">
        <v>761</v>
      </c>
      <c r="E117" s="3">
        <v>3</v>
      </c>
      <c r="F117" s="3">
        <v>15500</v>
      </c>
      <c r="G117" s="3">
        <v>3000</v>
      </c>
      <c r="H117" s="3">
        <v>0</v>
      </c>
      <c r="I117" s="3">
        <v>3</v>
      </c>
      <c r="J117" s="3">
        <v>15500</v>
      </c>
      <c r="K117" s="3">
        <v>3000</v>
      </c>
      <c r="M117" s="3">
        <f t="shared" si="20"/>
        <v>0</v>
      </c>
      <c r="N117" s="3">
        <f>F117-J117-IFERROR(INDEX(SUMMARY_CAMPAIGN!G$3:G$1048576, MATCH(D117, SUMMARY_CAMPAIGN!D$3:D$1048576, 0)), 0)</f>
        <v>0</v>
      </c>
      <c r="O117" s="3">
        <f>G117-K117+IFERROR(INDEX('Summary BSI'!C2:C999, MATCH(D117, 'Summary BSI'!B2:B999, 0)), 0)</f>
        <v>0</v>
      </c>
      <c r="P117" s="3">
        <f t="shared" si="21"/>
        <v>0</v>
      </c>
      <c r="Q117" s="5">
        <f t="shared" si="22"/>
        <v>0</v>
      </c>
      <c r="R117" s="5">
        <f t="shared" si="23"/>
        <v>0</v>
      </c>
      <c r="S117" s="5">
        <f t="shared" si="24"/>
        <v>0</v>
      </c>
      <c r="T117" s="5">
        <f t="shared" si="25"/>
        <v>0</v>
      </c>
    </row>
    <row r="118" spans="2:20" x14ac:dyDescent="0.3">
      <c r="B118" s="3" t="s">
        <v>762</v>
      </c>
      <c r="C118" s="3" t="s">
        <v>763</v>
      </c>
      <c r="D118" s="3" t="s">
        <v>764</v>
      </c>
      <c r="E118" s="3">
        <v>1</v>
      </c>
      <c r="F118" s="3">
        <v>25000000</v>
      </c>
      <c r="G118" s="3">
        <v>505750</v>
      </c>
      <c r="H118" s="3">
        <v>0</v>
      </c>
      <c r="I118" s="3">
        <v>1</v>
      </c>
      <c r="J118" s="3">
        <v>25000000</v>
      </c>
      <c r="K118" s="3">
        <v>505750</v>
      </c>
      <c r="M118" s="3">
        <f t="shared" si="20"/>
        <v>0</v>
      </c>
      <c r="N118" s="3">
        <f>F118-J118-IFERROR(INDEX(SUMMARY_CAMPAIGN!G$3:G$1048576, MATCH(D118, SUMMARY_CAMPAIGN!D$3:D$1048576, 0)), 0)</f>
        <v>0</v>
      </c>
      <c r="O118" s="3">
        <f>G118-K118+IFERROR(INDEX('Summary BSI'!C2:C999, MATCH(D118, 'Summary BSI'!B2:B999, 0)), 0)</f>
        <v>0</v>
      </c>
      <c r="P118" s="3">
        <f t="shared" si="21"/>
        <v>0</v>
      </c>
      <c r="Q118" s="5">
        <f t="shared" si="22"/>
        <v>0</v>
      </c>
      <c r="R118" s="5">
        <f t="shared" si="23"/>
        <v>0</v>
      </c>
      <c r="S118" s="5">
        <f t="shared" si="24"/>
        <v>0</v>
      </c>
      <c r="T118" s="5">
        <f t="shared" si="25"/>
        <v>0</v>
      </c>
    </row>
    <row r="119" spans="2:20" x14ac:dyDescent="0.3">
      <c r="B119" s="3" t="s">
        <v>762</v>
      </c>
      <c r="C119" s="3" t="s">
        <v>765</v>
      </c>
      <c r="D119" s="3" t="s">
        <v>766</v>
      </c>
      <c r="E119" s="3">
        <v>1</v>
      </c>
      <c r="F119" s="3">
        <v>120000</v>
      </c>
      <c r="G119" s="3">
        <v>4938</v>
      </c>
      <c r="H119" s="3">
        <v>0</v>
      </c>
      <c r="I119" s="3">
        <v>1</v>
      </c>
      <c r="J119" s="3">
        <v>120000</v>
      </c>
      <c r="K119" s="3">
        <v>4938</v>
      </c>
      <c r="M119" s="3">
        <f t="shared" si="20"/>
        <v>0</v>
      </c>
      <c r="N119" s="3">
        <f>F119-J119-IFERROR(INDEX(SUMMARY_CAMPAIGN!G$3:G$1048576, MATCH(D119, SUMMARY_CAMPAIGN!D$3:D$1048576, 0)), 0)</f>
        <v>0</v>
      </c>
      <c r="O119" s="3">
        <f>G119-K119+IFERROR(INDEX('Summary BSI'!C2:C999, MATCH(D119, 'Summary BSI'!B2:B999, 0)), 0)</f>
        <v>0</v>
      </c>
      <c r="P119" s="3">
        <f t="shared" si="21"/>
        <v>0</v>
      </c>
      <c r="Q119" s="5">
        <f t="shared" si="22"/>
        <v>0</v>
      </c>
      <c r="R119" s="5">
        <f t="shared" si="23"/>
        <v>0</v>
      </c>
      <c r="S119" s="5">
        <f t="shared" si="24"/>
        <v>0</v>
      </c>
      <c r="T119" s="5">
        <f t="shared" si="25"/>
        <v>0</v>
      </c>
    </row>
    <row r="120" spans="2:20" x14ac:dyDescent="0.3">
      <c r="B120" s="3" t="s">
        <v>767</v>
      </c>
      <c r="C120" s="3" t="s">
        <v>768</v>
      </c>
      <c r="D120" s="3" t="s">
        <v>769</v>
      </c>
      <c r="E120" s="3">
        <v>377</v>
      </c>
      <c r="F120" s="3">
        <v>8135500000</v>
      </c>
      <c r="G120" s="3">
        <v>900416040</v>
      </c>
      <c r="H120" s="3">
        <v>0</v>
      </c>
      <c r="I120" s="3">
        <v>377</v>
      </c>
      <c r="J120" s="3">
        <v>8135500000</v>
      </c>
      <c r="K120" s="3">
        <v>900416040</v>
      </c>
      <c r="M120" s="3">
        <f t="shared" si="20"/>
        <v>0</v>
      </c>
      <c r="N120" s="3">
        <f>F120-J120-IFERROR(INDEX(SUMMARY_CAMPAIGN!G$3:G$1048576, MATCH(D120, SUMMARY_CAMPAIGN!D$3:D$1048576, 0)), 0)</f>
        <v>0</v>
      </c>
      <c r="O120" s="3">
        <f>G120-K120+IFERROR(INDEX('Summary BSI'!C2:C999, MATCH(D120, 'Summary BSI'!B2:B999, 0)), 0)</f>
        <v>0</v>
      </c>
      <c r="P120" s="3">
        <f t="shared" si="21"/>
        <v>0</v>
      </c>
      <c r="Q120" s="5">
        <f t="shared" si="22"/>
        <v>0</v>
      </c>
      <c r="R120" s="5">
        <f t="shared" si="23"/>
        <v>0</v>
      </c>
      <c r="S120" s="5">
        <f t="shared" si="24"/>
        <v>0</v>
      </c>
      <c r="T120" s="5">
        <f t="shared" si="25"/>
        <v>0</v>
      </c>
    </row>
    <row r="121" spans="2:20" x14ac:dyDescent="0.3">
      <c r="B121" s="3" t="s">
        <v>767</v>
      </c>
      <c r="C121" s="3" t="s">
        <v>770</v>
      </c>
      <c r="D121" s="3" t="s">
        <v>771</v>
      </c>
      <c r="E121" s="3">
        <v>3</v>
      </c>
      <c r="F121" s="3">
        <v>20000</v>
      </c>
      <c r="G121" s="3">
        <v>2795.5</v>
      </c>
      <c r="H121" s="3">
        <v>0</v>
      </c>
      <c r="I121" s="3">
        <v>3</v>
      </c>
      <c r="J121" s="3">
        <v>20000</v>
      </c>
      <c r="K121" s="3">
        <v>2795.5</v>
      </c>
      <c r="M121" s="3">
        <f t="shared" si="20"/>
        <v>0</v>
      </c>
      <c r="N121" s="3">
        <f>F121-J121-IFERROR(INDEX(SUMMARY_CAMPAIGN!G$3:G$1048576, MATCH(D121, SUMMARY_CAMPAIGN!D$3:D$1048576, 0)), 0)</f>
        <v>0</v>
      </c>
      <c r="O121" s="3">
        <f>G121-K121+IFERROR(INDEX('Summary BSI'!C2:C999, MATCH(D121, 'Summary BSI'!B2:B999, 0)), 0)</f>
        <v>0</v>
      </c>
      <c r="P121" s="3">
        <f t="shared" si="21"/>
        <v>0</v>
      </c>
      <c r="Q121" s="5">
        <f t="shared" si="22"/>
        <v>0</v>
      </c>
      <c r="R121" s="5">
        <f t="shared" si="23"/>
        <v>0</v>
      </c>
      <c r="S121" s="5">
        <f t="shared" si="24"/>
        <v>0</v>
      </c>
      <c r="T121" s="5">
        <f t="shared" si="25"/>
        <v>0</v>
      </c>
    </row>
    <row r="122" spans="2:20" x14ac:dyDescent="0.3">
      <c r="B122" s="3" t="s">
        <v>772</v>
      </c>
      <c r="C122" s="3" t="s">
        <v>773</v>
      </c>
      <c r="D122" s="3" t="s">
        <v>774</v>
      </c>
      <c r="E122" s="3">
        <v>425</v>
      </c>
      <c r="F122" s="3">
        <v>12574700000</v>
      </c>
      <c r="G122" s="3">
        <v>1697797769</v>
      </c>
      <c r="H122" s="3">
        <v>0</v>
      </c>
      <c r="I122" s="3">
        <v>425</v>
      </c>
      <c r="J122" s="3">
        <v>12574700000</v>
      </c>
      <c r="K122" s="3">
        <v>1697797769</v>
      </c>
      <c r="M122" s="3">
        <f t="shared" si="20"/>
        <v>0</v>
      </c>
      <c r="N122" s="3">
        <f>F122-J122-IFERROR(INDEX(SUMMARY_CAMPAIGN!G$3:G$1048576, MATCH(D122, SUMMARY_CAMPAIGN!D$3:D$1048576, 0)), 0)</f>
        <v>0</v>
      </c>
      <c r="O122" s="3">
        <f>G122-K122+IFERROR(INDEX('Summary BSI'!C2:C999, MATCH(D122, 'Summary BSI'!B2:B999, 0)), 0)</f>
        <v>0</v>
      </c>
      <c r="P122" s="3">
        <f t="shared" si="21"/>
        <v>0</v>
      </c>
      <c r="Q122" s="5">
        <f t="shared" si="22"/>
        <v>0</v>
      </c>
      <c r="R122" s="5">
        <f t="shared" si="23"/>
        <v>0</v>
      </c>
      <c r="S122" s="5">
        <f t="shared" si="24"/>
        <v>0</v>
      </c>
      <c r="T122" s="5">
        <f t="shared" si="25"/>
        <v>0</v>
      </c>
    </row>
    <row r="123" spans="2:20" x14ac:dyDescent="0.3">
      <c r="B123" s="3" t="s">
        <v>772</v>
      </c>
      <c r="C123" s="3" t="s">
        <v>775</v>
      </c>
      <c r="D123" s="3" t="s">
        <v>776</v>
      </c>
      <c r="E123" s="3">
        <v>10</v>
      </c>
      <c r="F123" s="3">
        <v>124600</v>
      </c>
      <c r="G123" s="3">
        <v>26048.75</v>
      </c>
      <c r="H123" s="3">
        <v>0</v>
      </c>
      <c r="I123" s="3">
        <v>10</v>
      </c>
      <c r="J123" s="3">
        <v>124600</v>
      </c>
      <c r="K123" s="3">
        <v>26048.75</v>
      </c>
      <c r="M123" s="3">
        <f t="shared" si="20"/>
        <v>0</v>
      </c>
      <c r="N123" s="3">
        <f>F123-J123-IFERROR(INDEX(SUMMARY_CAMPAIGN!G$3:G$1048576, MATCH(D123, SUMMARY_CAMPAIGN!D$3:D$1048576, 0)), 0)</f>
        <v>0</v>
      </c>
      <c r="O123" s="3">
        <f>G123-K123+IFERROR(INDEX('Summary BSI'!C2:C999, MATCH(D123, 'Summary BSI'!B2:B999, 0)), 0)</f>
        <v>0</v>
      </c>
      <c r="P123" s="3">
        <f t="shared" si="21"/>
        <v>0</v>
      </c>
      <c r="Q123" s="5">
        <f t="shared" si="22"/>
        <v>0</v>
      </c>
      <c r="R123" s="5">
        <f t="shared" si="23"/>
        <v>0</v>
      </c>
      <c r="S123" s="5">
        <f t="shared" si="24"/>
        <v>0</v>
      </c>
      <c r="T123" s="5">
        <f t="shared" si="25"/>
        <v>0</v>
      </c>
    </row>
    <row r="124" spans="2:20" x14ac:dyDescent="0.3">
      <c r="B124" s="3" t="s">
        <v>777</v>
      </c>
      <c r="C124" s="3" t="s">
        <v>778</v>
      </c>
      <c r="D124" s="3" t="s">
        <v>779</v>
      </c>
      <c r="E124" s="3">
        <v>35</v>
      </c>
      <c r="F124" s="3">
        <v>7582127530</v>
      </c>
      <c r="G124" s="3">
        <v>66299960</v>
      </c>
      <c r="H124" s="3">
        <v>0</v>
      </c>
      <c r="I124" s="3">
        <v>35</v>
      </c>
      <c r="J124" s="3">
        <v>7582127530</v>
      </c>
      <c r="K124" s="3">
        <v>66299960</v>
      </c>
      <c r="M124" s="3">
        <f t="shared" si="20"/>
        <v>0</v>
      </c>
      <c r="N124" s="3">
        <f>F124-J124-IFERROR(INDEX(SUMMARY_CAMPAIGN!G$3:G$1048576, MATCH(D124, SUMMARY_CAMPAIGN!D$3:D$1048576, 0)), 0)</f>
        <v>0</v>
      </c>
      <c r="O124" s="3">
        <f>G124-K124+IFERROR(INDEX('Summary BSI'!C2:C999, MATCH(D124, 'Summary BSI'!B2:B999, 0)), 0)</f>
        <v>0</v>
      </c>
      <c r="P124" s="3">
        <f t="shared" si="21"/>
        <v>0</v>
      </c>
      <c r="Q124" s="5">
        <f t="shared" si="22"/>
        <v>0</v>
      </c>
      <c r="R124" s="5">
        <f t="shared" si="23"/>
        <v>0</v>
      </c>
      <c r="S124" s="5">
        <f t="shared" si="24"/>
        <v>0</v>
      </c>
      <c r="T124" s="5">
        <f t="shared" si="25"/>
        <v>0</v>
      </c>
    </row>
    <row r="125" spans="2:20" x14ac:dyDescent="0.3">
      <c r="B125" s="3" t="s">
        <v>780</v>
      </c>
      <c r="C125" s="3" t="s">
        <v>781</v>
      </c>
      <c r="D125" s="3" t="s">
        <v>782</v>
      </c>
      <c r="E125" s="3">
        <v>553</v>
      </c>
      <c r="F125" s="3">
        <v>7283100000</v>
      </c>
      <c r="G125" s="3">
        <v>964336373</v>
      </c>
      <c r="H125" s="3">
        <v>0</v>
      </c>
      <c r="I125" s="3">
        <v>553</v>
      </c>
      <c r="J125" s="3">
        <v>7283100000</v>
      </c>
      <c r="K125" s="3">
        <v>964336373</v>
      </c>
      <c r="M125" s="3">
        <f t="shared" si="20"/>
        <v>0</v>
      </c>
      <c r="N125" s="3">
        <f>F125-J125-IFERROR(INDEX(SUMMARY_CAMPAIGN!G$3:G$1048576, MATCH(D125, SUMMARY_CAMPAIGN!D$3:D$1048576, 0)), 0)</f>
        <v>0</v>
      </c>
      <c r="O125" s="3">
        <f>G125-K125+IFERROR(INDEX('Summary BSI'!C2:C999, MATCH(D125, 'Summary BSI'!B2:B999, 0)), 0)</f>
        <v>0</v>
      </c>
      <c r="P125" s="3">
        <f t="shared" si="21"/>
        <v>0</v>
      </c>
      <c r="Q125" s="5">
        <f t="shared" si="22"/>
        <v>0</v>
      </c>
      <c r="R125" s="5">
        <f t="shared" si="23"/>
        <v>0</v>
      </c>
      <c r="S125" s="5">
        <f t="shared" si="24"/>
        <v>0</v>
      </c>
      <c r="T125" s="5">
        <f t="shared" si="25"/>
        <v>0</v>
      </c>
    </row>
    <row r="126" spans="2:20" x14ac:dyDescent="0.3">
      <c r="B126" s="3" t="s">
        <v>780</v>
      </c>
      <c r="C126" s="3" t="s">
        <v>783</v>
      </c>
      <c r="D126" s="3" t="s">
        <v>784</v>
      </c>
      <c r="E126" s="3">
        <v>5</v>
      </c>
      <c r="F126" s="3">
        <v>63500</v>
      </c>
      <c r="G126" s="3">
        <v>13389.08</v>
      </c>
      <c r="H126" s="3">
        <v>0</v>
      </c>
      <c r="I126" s="3">
        <v>5</v>
      </c>
      <c r="J126" s="3">
        <v>63500</v>
      </c>
      <c r="K126" s="3">
        <v>13389.08</v>
      </c>
      <c r="M126" s="3">
        <f t="shared" si="20"/>
        <v>0</v>
      </c>
      <c r="N126" s="3">
        <f>F126-J126-IFERROR(INDEX(SUMMARY_CAMPAIGN!G$3:G$1048576, MATCH(D126, SUMMARY_CAMPAIGN!D$3:D$1048576, 0)), 0)</f>
        <v>0</v>
      </c>
      <c r="O126" s="3">
        <f>G126-K126+IFERROR(INDEX('Summary BSI'!C2:C999, MATCH(D126, 'Summary BSI'!B2:B999, 0)), 0)</f>
        <v>0</v>
      </c>
      <c r="P126" s="3">
        <f t="shared" si="21"/>
        <v>0</v>
      </c>
      <c r="Q126" s="5">
        <f t="shared" si="22"/>
        <v>0</v>
      </c>
      <c r="R126" s="5">
        <f t="shared" si="23"/>
        <v>0</v>
      </c>
      <c r="S126" s="5">
        <f t="shared" si="24"/>
        <v>0</v>
      </c>
      <c r="T126" s="5">
        <f t="shared" si="25"/>
        <v>0</v>
      </c>
    </row>
    <row r="127" spans="2:20" x14ac:dyDescent="0.3">
      <c r="B127" s="3" t="s">
        <v>785</v>
      </c>
      <c r="C127" s="3" t="s">
        <v>786</v>
      </c>
      <c r="D127" s="3" t="s">
        <v>787</v>
      </c>
      <c r="E127" s="3">
        <v>198</v>
      </c>
      <c r="F127" s="3">
        <v>4108700000</v>
      </c>
      <c r="G127" s="3">
        <v>800711566</v>
      </c>
      <c r="H127" s="3">
        <v>0</v>
      </c>
      <c r="I127" s="3">
        <v>198</v>
      </c>
      <c r="J127" s="3">
        <v>4108700000</v>
      </c>
      <c r="K127" s="3">
        <v>800711566</v>
      </c>
      <c r="M127" s="3">
        <f t="shared" si="20"/>
        <v>0</v>
      </c>
      <c r="N127" s="3">
        <f>F127-J127-IFERROR(INDEX(SUMMARY_CAMPAIGN!G$3:G$1048576, MATCH(D127, SUMMARY_CAMPAIGN!D$3:D$1048576, 0)), 0)</f>
        <v>0</v>
      </c>
      <c r="O127" s="3">
        <f>G127-K127+IFERROR(INDEX('Summary BSI'!C2:C999, MATCH(D127, 'Summary BSI'!B2:B999, 0)), 0)</f>
        <v>0</v>
      </c>
      <c r="P127" s="3">
        <f t="shared" si="21"/>
        <v>0</v>
      </c>
      <c r="Q127" s="5">
        <f t="shared" si="22"/>
        <v>0</v>
      </c>
      <c r="R127" s="5">
        <f t="shared" si="23"/>
        <v>0</v>
      </c>
      <c r="S127" s="5">
        <f t="shared" si="24"/>
        <v>0</v>
      </c>
      <c r="T127" s="5">
        <f t="shared" si="25"/>
        <v>0</v>
      </c>
    </row>
    <row r="128" spans="2:20" x14ac:dyDescent="0.3">
      <c r="B128" s="3" t="s">
        <v>785</v>
      </c>
      <c r="C128" s="3" t="s">
        <v>788</v>
      </c>
      <c r="D128" s="3" t="s">
        <v>789</v>
      </c>
      <c r="E128" s="3">
        <v>6</v>
      </c>
      <c r="F128" s="3">
        <v>46500</v>
      </c>
      <c r="G128" s="3">
        <v>14295.99</v>
      </c>
      <c r="H128" s="3">
        <v>0</v>
      </c>
      <c r="I128" s="3">
        <v>6</v>
      </c>
      <c r="J128" s="3">
        <v>46500</v>
      </c>
      <c r="K128" s="3">
        <v>14295.99</v>
      </c>
      <c r="M128" s="3">
        <f t="shared" si="20"/>
        <v>0</v>
      </c>
      <c r="N128" s="3">
        <f>F128-J128-IFERROR(INDEX(SUMMARY_CAMPAIGN!G$3:G$1048576, MATCH(D128, SUMMARY_CAMPAIGN!D$3:D$1048576, 0)), 0)</f>
        <v>0</v>
      </c>
      <c r="O128" s="3">
        <f>G128-K128+IFERROR(INDEX('Summary BSI'!C2:C999, MATCH(D128, 'Summary BSI'!B2:B999, 0)), 0)</f>
        <v>0</v>
      </c>
      <c r="P128" s="3">
        <f t="shared" si="21"/>
        <v>0</v>
      </c>
      <c r="Q128" s="5">
        <f t="shared" si="22"/>
        <v>0</v>
      </c>
      <c r="R128" s="5">
        <f t="shared" si="23"/>
        <v>0</v>
      </c>
      <c r="S128" s="5">
        <f t="shared" si="24"/>
        <v>0</v>
      </c>
      <c r="T128" s="5">
        <f t="shared" si="25"/>
        <v>0</v>
      </c>
    </row>
    <row r="129" spans="2:20" x14ac:dyDescent="0.3">
      <c r="B129" s="3" t="s">
        <v>790</v>
      </c>
      <c r="C129" s="3" t="s">
        <v>791</v>
      </c>
      <c r="D129" s="3" t="s">
        <v>792</v>
      </c>
      <c r="E129" s="3">
        <v>1390</v>
      </c>
      <c r="F129" s="3">
        <v>158857200000</v>
      </c>
      <c r="G129" s="3">
        <v>3772343654</v>
      </c>
      <c r="H129" s="3">
        <v>0</v>
      </c>
      <c r="I129" s="3">
        <v>1390</v>
      </c>
      <c r="J129" s="3">
        <v>158857200000</v>
      </c>
      <c r="K129" s="3">
        <v>3772343654</v>
      </c>
      <c r="M129" s="3">
        <f t="shared" si="20"/>
        <v>0</v>
      </c>
      <c r="N129" s="3">
        <f>F129-J129-IFERROR(INDEX(SUMMARY_CAMPAIGN!G$3:G$1048576, MATCH(D129, SUMMARY_CAMPAIGN!D$3:D$1048576, 0)), 0)</f>
        <v>0</v>
      </c>
      <c r="O129" s="3">
        <f>G129-K129+IFERROR(INDEX('Summary BSI'!C2:C999, MATCH(D129, 'Summary BSI'!B2:B999, 0)), 0)</f>
        <v>0</v>
      </c>
      <c r="P129" s="3">
        <f t="shared" si="21"/>
        <v>0</v>
      </c>
      <c r="Q129" s="5">
        <f t="shared" si="22"/>
        <v>0</v>
      </c>
      <c r="R129" s="5">
        <f t="shared" si="23"/>
        <v>0</v>
      </c>
      <c r="S129" s="5">
        <f t="shared" si="24"/>
        <v>0</v>
      </c>
      <c r="T129" s="5">
        <f t="shared" si="25"/>
        <v>0</v>
      </c>
    </row>
    <row r="130" spans="2:20" x14ac:dyDescent="0.3">
      <c r="B130" s="3" t="s">
        <v>790</v>
      </c>
      <c r="C130" s="3" t="s">
        <v>793</v>
      </c>
      <c r="D130" s="3" t="s">
        <v>794</v>
      </c>
      <c r="E130" s="3">
        <v>53</v>
      </c>
      <c r="F130" s="3">
        <v>1559500</v>
      </c>
      <c r="G130" s="3">
        <v>102566.26</v>
      </c>
      <c r="H130" s="3">
        <v>0</v>
      </c>
      <c r="I130" s="3">
        <v>53</v>
      </c>
      <c r="J130" s="3">
        <v>1559500</v>
      </c>
      <c r="K130" s="3">
        <v>102566.26</v>
      </c>
      <c r="M130" s="3">
        <f t="shared" si="20"/>
        <v>0</v>
      </c>
      <c r="N130" s="3">
        <f>F130-J130-IFERROR(INDEX(SUMMARY_CAMPAIGN!G$3:G$1048576, MATCH(D130, SUMMARY_CAMPAIGN!D$3:D$1048576, 0)), 0)</f>
        <v>0</v>
      </c>
      <c r="O130" s="3">
        <f>G130-K130+IFERROR(INDEX('Summary BSI'!C2:C999, MATCH(D130, 'Summary BSI'!B2:B999, 0)), 0)</f>
        <v>0</v>
      </c>
      <c r="P130" s="3">
        <f t="shared" si="21"/>
        <v>0</v>
      </c>
      <c r="Q130" s="5">
        <f t="shared" si="22"/>
        <v>0</v>
      </c>
      <c r="R130" s="5">
        <f t="shared" si="23"/>
        <v>0</v>
      </c>
      <c r="S130" s="5">
        <f t="shared" si="24"/>
        <v>0</v>
      </c>
      <c r="T130" s="5">
        <f t="shared" si="25"/>
        <v>0</v>
      </c>
    </row>
    <row r="131" spans="2:20" x14ac:dyDescent="0.3">
      <c r="B131" s="3" t="s">
        <v>795</v>
      </c>
      <c r="C131" s="3" t="s">
        <v>796</v>
      </c>
      <c r="D131" s="3" t="s">
        <v>797</v>
      </c>
      <c r="E131" s="3">
        <v>125</v>
      </c>
      <c r="F131" s="3">
        <v>15900000000</v>
      </c>
      <c r="G131" s="3">
        <v>202826400</v>
      </c>
      <c r="H131" s="3">
        <v>0</v>
      </c>
      <c r="I131" s="3">
        <v>125</v>
      </c>
      <c r="J131" s="3">
        <v>15900000000</v>
      </c>
      <c r="K131" s="3">
        <v>202826400</v>
      </c>
      <c r="M131" s="3">
        <f t="shared" si="20"/>
        <v>0</v>
      </c>
      <c r="N131" s="3">
        <f>F131-J131-IFERROR(INDEX(SUMMARY_CAMPAIGN!G$3:G$1048576, MATCH(D131, SUMMARY_CAMPAIGN!D$3:D$1048576, 0)), 0)</f>
        <v>0</v>
      </c>
      <c r="O131" s="3">
        <f>G131-K131+IFERROR(INDEX('Summary BSI'!C2:C999, MATCH(D131, 'Summary BSI'!B2:B999, 0)), 0)</f>
        <v>0</v>
      </c>
      <c r="P131" s="3">
        <f t="shared" si="21"/>
        <v>0</v>
      </c>
      <c r="Q131" s="5">
        <f t="shared" si="22"/>
        <v>0</v>
      </c>
      <c r="R131" s="5">
        <f t="shared" si="23"/>
        <v>0</v>
      </c>
      <c r="S131" s="5">
        <f t="shared" si="24"/>
        <v>0</v>
      </c>
      <c r="T131" s="5">
        <f t="shared" si="25"/>
        <v>0</v>
      </c>
    </row>
    <row r="132" spans="2:20" x14ac:dyDescent="0.3">
      <c r="B132" s="3" t="s">
        <v>798</v>
      </c>
      <c r="C132" s="3" t="s">
        <v>799</v>
      </c>
      <c r="D132" s="3" t="s">
        <v>799</v>
      </c>
      <c r="E132" s="3">
        <v>1804</v>
      </c>
      <c r="F132" s="3">
        <v>32627447624</v>
      </c>
      <c r="G132" s="3">
        <v>1892916430.04</v>
      </c>
      <c r="H132" s="3">
        <v>0</v>
      </c>
      <c r="I132" s="3">
        <v>1804</v>
      </c>
      <c r="J132" s="3">
        <v>32627447624</v>
      </c>
      <c r="K132" s="3">
        <v>1892916430.04</v>
      </c>
      <c r="M132" s="3">
        <f t="shared" si="20"/>
        <v>0</v>
      </c>
      <c r="N132" s="3">
        <f>F132-J132-IFERROR(INDEX(SUMMARY_CAMPAIGN!G$3:G$1048576, MATCH(D132, SUMMARY_CAMPAIGN!D$3:D$1048576, 0)), 0)</f>
        <v>0</v>
      </c>
      <c r="O132" s="3">
        <f>G132-K132+IFERROR(INDEX('Summary BSI'!C2:C999, MATCH(D132, 'Summary BSI'!B2:B999, 0)), 0)</f>
        <v>0</v>
      </c>
      <c r="P132" s="3">
        <f t="shared" si="21"/>
        <v>0</v>
      </c>
      <c r="Q132" s="5">
        <f t="shared" si="22"/>
        <v>0</v>
      </c>
      <c r="R132" s="5">
        <f t="shared" si="23"/>
        <v>0</v>
      </c>
      <c r="S132" s="5">
        <f t="shared" si="24"/>
        <v>0</v>
      </c>
      <c r="T132" s="5">
        <f t="shared" si="25"/>
        <v>0</v>
      </c>
    </row>
    <row r="133" spans="2:20" x14ac:dyDescent="0.3">
      <c r="B133" s="3" t="s">
        <v>638</v>
      </c>
      <c r="C133" s="3" t="s">
        <v>639</v>
      </c>
      <c r="D133" s="3" t="s">
        <v>800</v>
      </c>
      <c r="E133" s="3">
        <v>0</v>
      </c>
      <c r="F133" s="3">
        <v>0</v>
      </c>
      <c r="G133" s="3">
        <v>0</v>
      </c>
      <c r="H133" s="3">
        <v>0</v>
      </c>
      <c r="I133" s="3">
        <v>44</v>
      </c>
      <c r="J133" s="3">
        <v>19073100000</v>
      </c>
      <c r="K133" s="3">
        <v>12400000000</v>
      </c>
      <c r="M133" s="3">
        <f t="shared" si="20"/>
        <v>-44</v>
      </c>
      <c r="N133" s="3">
        <f>F133-J133-IFERROR(INDEX(SUMMARY_CAMPAIGN!G$3:G$1048576, MATCH(D133, SUMMARY_CAMPAIGN!D$3:D$1048576, 0)), 0)</f>
        <v>-19073100000</v>
      </c>
      <c r="O133" s="3">
        <f>G133-K133+IFERROR(INDEX('Summary BSI'!C2:C999, MATCH(D133, 'Summary BSI'!B2:B999, 0)), 0)</f>
        <v>-12400000000</v>
      </c>
      <c r="P133" s="3">
        <f t="shared" si="21"/>
        <v>0</v>
      </c>
      <c r="Q133" s="5">
        <f t="shared" si="22"/>
        <v>-1</v>
      </c>
      <c r="R133" s="5">
        <f t="shared" si="23"/>
        <v>-1</v>
      </c>
      <c r="S133" s="5">
        <f t="shared" si="24"/>
        <v>-1</v>
      </c>
      <c r="T133" s="5">
        <f t="shared" si="25"/>
        <v>0</v>
      </c>
    </row>
    <row r="134" spans="2:20" x14ac:dyDescent="0.3">
      <c r="B134" s="3" t="s">
        <v>638</v>
      </c>
      <c r="C134" s="3" t="s">
        <v>641</v>
      </c>
      <c r="D134" s="3" t="s">
        <v>801</v>
      </c>
      <c r="E134" s="3">
        <v>0</v>
      </c>
      <c r="F134" s="3">
        <v>0</v>
      </c>
      <c r="G134" s="3">
        <v>0</v>
      </c>
      <c r="H134" s="3">
        <v>0</v>
      </c>
      <c r="I134" s="3">
        <v>20</v>
      </c>
      <c r="J134" s="3">
        <v>1011060</v>
      </c>
      <c r="K134" s="3">
        <v>756000</v>
      </c>
      <c r="M134" s="3">
        <f t="shared" si="20"/>
        <v>-20</v>
      </c>
      <c r="N134" s="3">
        <f>F134-J134-IFERROR(INDEX(SUMMARY_CAMPAIGN!G$3:G$1048576, MATCH(D134, SUMMARY_CAMPAIGN!D$3:D$1048576, 0)), 0)</f>
        <v>-1011060</v>
      </c>
      <c r="O134" s="3">
        <f>G134-K134+IFERROR(INDEX('Summary BSI'!C2:C999, MATCH(D134, 'Summary BSI'!B2:B999, 0)), 0)</f>
        <v>-756000</v>
      </c>
      <c r="P134" s="3">
        <f t="shared" si="21"/>
        <v>0</v>
      </c>
      <c r="Q134" s="5">
        <f t="shared" si="22"/>
        <v>-1</v>
      </c>
      <c r="R134" s="5">
        <f t="shared" si="23"/>
        <v>-1</v>
      </c>
      <c r="S134" s="5">
        <f t="shared" si="24"/>
        <v>-1</v>
      </c>
      <c r="T134" s="5">
        <f t="shared" si="25"/>
        <v>0</v>
      </c>
    </row>
    <row r="135" spans="2:20" x14ac:dyDescent="0.3">
      <c r="B135" s="3" t="s">
        <v>802</v>
      </c>
      <c r="C135" s="3" t="s">
        <v>803</v>
      </c>
      <c r="D135" s="3" t="s">
        <v>803</v>
      </c>
      <c r="E135" s="3">
        <v>0</v>
      </c>
      <c r="F135" s="3">
        <v>0</v>
      </c>
      <c r="G135" s="3">
        <v>0</v>
      </c>
      <c r="H135" s="3">
        <v>0</v>
      </c>
      <c r="I135" s="3">
        <v>254</v>
      </c>
      <c r="J135" s="3">
        <v>147526332300</v>
      </c>
      <c r="K135" s="3">
        <v>7318610000</v>
      </c>
      <c r="M135" s="3">
        <f t="shared" si="20"/>
        <v>-254</v>
      </c>
      <c r="N135" s="3">
        <f>F135-J135-IFERROR(INDEX(SUMMARY_CAMPAIGN!G$3:G$1048576, MATCH(D135, SUMMARY_CAMPAIGN!D$3:D$1048576, 0)), 0)</f>
        <v>-147526332300</v>
      </c>
      <c r="O135" s="3">
        <f>G135-K135+IFERROR(INDEX('Summary BSI'!C2:C999, MATCH(D135, 'Summary BSI'!B2:B999, 0)), 0)</f>
        <v>-7318610000</v>
      </c>
      <c r="P135" s="3">
        <f t="shared" si="21"/>
        <v>0</v>
      </c>
      <c r="Q135" s="5">
        <f t="shared" si="22"/>
        <v>-1</v>
      </c>
      <c r="R135" s="5">
        <f t="shared" si="23"/>
        <v>-1</v>
      </c>
      <c r="S135" s="5">
        <f t="shared" si="24"/>
        <v>-1</v>
      </c>
      <c r="T135" s="5">
        <f t="shared" si="25"/>
        <v>0</v>
      </c>
    </row>
    <row r="136" spans="2:20" x14ac:dyDescent="0.3">
      <c r="B136" s="3" t="s">
        <v>638</v>
      </c>
      <c r="C136" s="3" t="s">
        <v>639</v>
      </c>
      <c r="D136" s="3" t="s">
        <v>804</v>
      </c>
      <c r="E136" s="3">
        <v>0</v>
      </c>
      <c r="F136" s="3">
        <v>0</v>
      </c>
      <c r="G136" s="3">
        <v>0</v>
      </c>
      <c r="H136" s="3">
        <v>0</v>
      </c>
      <c r="I136" s="3">
        <v>120</v>
      </c>
      <c r="J136" s="3">
        <v>50452900000</v>
      </c>
      <c r="K136" s="3">
        <v>34570000000</v>
      </c>
      <c r="M136" s="3">
        <f t="shared" si="20"/>
        <v>-120</v>
      </c>
      <c r="N136" s="3">
        <f>F136-J136-IFERROR(INDEX(SUMMARY_CAMPAIGN!G$3:G$1048576, MATCH(D136, SUMMARY_CAMPAIGN!D$3:D$1048576, 0)), 0)</f>
        <v>-50452900000</v>
      </c>
      <c r="O136" s="3">
        <f>G136-K136+IFERROR(INDEX('Summary BSI'!C2:C999, MATCH(D136, 'Summary BSI'!B2:B999, 0)), 0)</f>
        <v>-34570000000</v>
      </c>
      <c r="P136" s="3">
        <f t="shared" si="21"/>
        <v>0</v>
      </c>
      <c r="Q136" s="5">
        <f t="shared" si="22"/>
        <v>-1</v>
      </c>
      <c r="R136" s="5">
        <f t="shared" si="23"/>
        <v>-1</v>
      </c>
      <c r="S136" s="5">
        <f t="shared" si="24"/>
        <v>-1</v>
      </c>
      <c r="T136" s="5">
        <f t="shared" si="25"/>
        <v>0</v>
      </c>
    </row>
    <row r="137" spans="2:20" x14ac:dyDescent="0.3">
      <c r="B137" s="3" t="s">
        <v>638</v>
      </c>
      <c r="C137" s="3" t="s">
        <v>641</v>
      </c>
      <c r="D137" s="3" t="s">
        <v>805</v>
      </c>
      <c r="E137" s="3">
        <v>0</v>
      </c>
      <c r="F137" s="3">
        <v>0</v>
      </c>
      <c r="G137" s="3">
        <v>0</v>
      </c>
      <c r="H137" s="3">
        <v>0</v>
      </c>
      <c r="I137" s="3">
        <v>155</v>
      </c>
      <c r="J137" s="3">
        <v>4571777</v>
      </c>
      <c r="K137" s="3">
        <v>3447950</v>
      </c>
      <c r="M137" s="3">
        <f t="shared" si="20"/>
        <v>-155</v>
      </c>
      <c r="N137" s="3">
        <f>F137-J137-IFERROR(INDEX(SUMMARY_CAMPAIGN!G$3:G$1048576, MATCH(D137, SUMMARY_CAMPAIGN!D$3:D$1048576, 0)), 0)</f>
        <v>-4571777</v>
      </c>
      <c r="O137" s="3">
        <f>G137-K137+IFERROR(INDEX('Summary BSI'!C2:C999, MATCH(D137, 'Summary BSI'!B2:B999, 0)), 0)</f>
        <v>-3447950</v>
      </c>
      <c r="P137" s="3">
        <f t="shared" si="21"/>
        <v>0</v>
      </c>
      <c r="Q137" s="5">
        <f t="shared" si="22"/>
        <v>-1</v>
      </c>
      <c r="R137" s="5">
        <f t="shared" si="23"/>
        <v>-1</v>
      </c>
      <c r="S137" s="5">
        <f t="shared" si="24"/>
        <v>-1</v>
      </c>
      <c r="T137" s="5">
        <f t="shared" si="25"/>
        <v>0</v>
      </c>
    </row>
    <row r="138" spans="2:20" x14ac:dyDescent="0.3">
      <c r="B138" s="3" t="s">
        <v>638</v>
      </c>
      <c r="C138" s="3" t="s">
        <v>639</v>
      </c>
      <c r="D138" s="3" t="s">
        <v>806</v>
      </c>
      <c r="E138" s="3">
        <v>0</v>
      </c>
      <c r="F138" s="3">
        <v>0</v>
      </c>
      <c r="G138" s="3">
        <v>0</v>
      </c>
      <c r="H138" s="3">
        <v>0</v>
      </c>
      <c r="I138" s="3">
        <v>383</v>
      </c>
      <c r="J138" s="3">
        <v>144207000000</v>
      </c>
      <c r="K138" s="3">
        <v>93700000000</v>
      </c>
      <c r="M138" s="3">
        <f t="shared" si="20"/>
        <v>-383</v>
      </c>
      <c r="N138" s="3">
        <f>F138-J138-IFERROR(INDEX(SUMMARY_CAMPAIGN!G$3:G$1048576, MATCH(D138, SUMMARY_CAMPAIGN!D$3:D$1048576, 0)), 0)</f>
        <v>-144207000000</v>
      </c>
      <c r="O138" s="3">
        <f>G138-K138+IFERROR(INDEX('Summary BSI'!C2:C999, MATCH(D138, 'Summary BSI'!B2:B999, 0)), 0)</f>
        <v>-93700000000</v>
      </c>
      <c r="P138" s="3">
        <f t="shared" si="21"/>
        <v>0</v>
      </c>
      <c r="Q138" s="5">
        <f t="shared" si="22"/>
        <v>-1</v>
      </c>
      <c r="R138" s="5">
        <f t="shared" si="23"/>
        <v>-1</v>
      </c>
      <c r="S138" s="5">
        <f t="shared" si="24"/>
        <v>-1</v>
      </c>
      <c r="T138" s="5">
        <f t="shared" si="25"/>
        <v>0</v>
      </c>
    </row>
    <row r="139" spans="2:20" x14ac:dyDescent="0.3">
      <c r="B139" s="3" t="s">
        <v>638</v>
      </c>
      <c r="C139" s="3" t="s">
        <v>641</v>
      </c>
      <c r="D139" s="3" t="s">
        <v>807</v>
      </c>
      <c r="E139" s="3">
        <v>0</v>
      </c>
      <c r="F139" s="3">
        <v>0</v>
      </c>
      <c r="G139" s="3">
        <v>0</v>
      </c>
      <c r="H139" s="3">
        <v>0</v>
      </c>
      <c r="I139" s="3">
        <v>410</v>
      </c>
      <c r="J139" s="3">
        <v>10209145</v>
      </c>
      <c r="K139" s="3">
        <v>7739717</v>
      </c>
      <c r="M139" s="3">
        <f t="shared" si="20"/>
        <v>-410</v>
      </c>
      <c r="N139" s="3">
        <f>F139-J139-IFERROR(INDEX(SUMMARY_CAMPAIGN!G$3:G$1048576, MATCH(D139, SUMMARY_CAMPAIGN!D$3:D$1048576, 0)), 0)</f>
        <v>-10209145</v>
      </c>
      <c r="O139" s="3">
        <f>G139-K139+IFERROR(INDEX('Summary BSI'!C2:C999, MATCH(D139, 'Summary BSI'!B2:B999, 0)), 0)</f>
        <v>-7739717</v>
      </c>
      <c r="P139" s="3">
        <f t="shared" si="21"/>
        <v>0</v>
      </c>
      <c r="Q139" s="5">
        <f t="shared" si="22"/>
        <v>-1</v>
      </c>
      <c r="R139" s="5">
        <f t="shared" si="23"/>
        <v>-1</v>
      </c>
      <c r="S139" s="5">
        <f t="shared" si="24"/>
        <v>-1</v>
      </c>
      <c r="T139" s="5">
        <f t="shared" si="25"/>
        <v>0</v>
      </c>
    </row>
  </sheetData>
  <mergeCells count="15"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  <mergeCell ref="B9:B10"/>
    <mergeCell ref="C9:C10"/>
    <mergeCell ref="D9:D10"/>
    <mergeCell ref="E1:H1"/>
    <mergeCell ref="E9:H9"/>
  </mergeCells>
  <conditionalFormatting sqref="Q11:T999">
    <cfRule type="cellIs" dxfId="1" priority="1" operator="notEqual">
      <formula>0</formula>
    </cfRule>
  </conditionalFormatting>
  <pageMargins left="0.7" right="0.7" top="0.75" bottom="0.75" header="0.3" footer="0.3"/>
  <headerFooter>
    <oddHeader>&amp;C&amp;"Calibri"&amp;10&amp;K000000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workbookViewId="0">
      <selection activeCell="H3" sqref="H3:H11"/>
    </sheetView>
  </sheetViews>
  <sheetFormatPr defaultRowHeight="14.4" x14ac:dyDescent="0.3"/>
  <cols>
    <col min="2" max="2" width="14.6640625" customWidth="1"/>
    <col min="3" max="3" width="8.6640625" customWidth="1"/>
    <col min="4" max="8" width="23.6640625" customWidth="1"/>
  </cols>
  <sheetData>
    <row r="2" spans="2:8" x14ac:dyDescent="0.3">
      <c r="B2" s="7" t="s">
        <v>808</v>
      </c>
      <c r="C2" s="7" t="s">
        <v>809</v>
      </c>
      <c r="D2" s="7" t="s">
        <v>810</v>
      </c>
      <c r="E2" s="7" t="s">
        <v>811</v>
      </c>
      <c r="F2" s="7" t="s">
        <v>812</v>
      </c>
      <c r="G2" s="8" t="s">
        <v>813</v>
      </c>
      <c r="H2" s="8" t="s">
        <v>814</v>
      </c>
    </row>
    <row r="3" spans="2:8" x14ac:dyDescent="0.3">
      <c r="B3" s="9" t="s">
        <v>815</v>
      </c>
      <c r="C3" s="9" t="s">
        <v>816</v>
      </c>
      <c r="D3" s="9" t="s">
        <v>491</v>
      </c>
      <c r="E3" s="9" t="s">
        <v>489</v>
      </c>
      <c r="F3" s="9">
        <v>606025050001</v>
      </c>
      <c r="G3" s="9">
        <v>45296350000.099998</v>
      </c>
      <c r="H3" s="9">
        <v>651321400001.09998</v>
      </c>
    </row>
    <row r="4" spans="2:8" x14ac:dyDescent="0.3">
      <c r="B4" s="9" t="s">
        <v>815</v>
      </c>
      <c r="C4" s="9" t="s">
        <v>817</v>
      </c>
      <c r="D4" s="9" t="s">
        <v>493</v>
      </c>
      <c r="E4" s="9" t="s">
        <v>489</v>
      </c>
      <c r="F4" s="9">
        <v>6961200</v>
      </c>
      <c r="G4" s="9">
        <v>518120</v>
      </c>
      <c r="H4" s="9">
        <v>7479320</v>
      </c>
    </row>
    <row r="5" spans="2:8" x14ac:dyDescent="0.3">
      <c r="B5" s="9" t="s">
        <v>818</v>
      </c>
      <c r="C5" s="9" t="s">
        <v>816</v>
      </c>
      <c r="D5" s="9" t="s">
        <v>504</v>
      </c>
      <c r="E5" s="9" t="s">
        <v>502</v>
      </c>
      <c r="F5" s="9">
        <v>2142565597986</v>
      </c>
      <c r="G5" s="9">
        <v>180359170910</v>
      </c>
      <c r="H5" s="9">
        <v>2322924768896</v>
      </c>
    </row>
    <row r="6" spans="2:8" x14ac:dyDescent="0.3">
      <c r="B6" s="9" t="s">
        <v>819</v>
      </c>
      <c r="C6" s="9" t="s">
        <v>816</v>
      </c>
      <c r="D6" s="9" t="s">
        <v>507</v>
      </c>
      <c r="E6" s="9" t="s">
        <v>505</v>
      </c>
      <c r="F6" s="9">
        <v>22625163175641</v>
      </c>
      <c r="G6" s="9">
        <v>2107511791494.3</v>
      </c>
      <c r="H6" s="9">
        <v>24732674967135.301</v>
      </c>
    </row>
    <row r="7" spans="2:8" x14ac:dyDescent="0.3">
      <c r="B7" s="9" t="s">
        <v>819</v>
      </c>
      <c r="C7" s="9" t="s">
        <v>817</v>
      </c>
      <c r="D7" s="9" t="s">
        <v>509</v>
      </c>
      <c r="E7" s="9" t="s">
        <v>505</v>
      </c>
      <c r="F7" s="9">
        <v>58526999</v>
      </c>
      <c r="G7" s="9">
        <v>4381799.9000000004</v>
      </c>
      <c r="H7" s="9">
        <v>62908798.899999999</v>
      </c>
    </row>
    <row r="8" spans="2:8" x14ac:dyDescent="0.3">
      <c r="B8" s="9" t="s">
        <v>820</v>
      </c>
      <c r="C8" s="9" t="s">
        <v>816</v>
      </c>
      <c r="D8" s="9" t="s">
        <v>635</v>
      </c>
      <c r="E8" s="9" t="s">
        <v>633</v>
      </c>
      <c r="F8" s="9">
        <v>531608539955</v>
      </c>
      <c r="G8" s="9">
        <v>49676553995.5</v>
      </c>
      <c r="H8" s="9">
        <v>581285093950.5</v>
      </c>
    </row>
    <row r="9" spans="2:8" x14ac:dyDescent="0.3">
      <c r="B9" s="9" t="s">
        <v>820</v>
      </c>
      <c r="C9" s="9" t="s">
        <v>817</v>
      </c>
      <c r="D9" s="9" t="s">
        <v>637</v>
      </c>
      <c r="E9" s="9" t="s">
        <v>633</v>
      </c>
      <c r="F9" s="9">
        <v>1449030</v>
      </c>
      <c r="G9" s="9">
        <v>144903</v>
      </c>
      <c r="H9" s="9">
        <v>1593933</v>
      </c>
    </row>
    <row r="10" spans="2:8" x14ac:dyDescent="0.3">
      <c r="B10" s="9" t="s">
        <v>821</v>
      </c>
      <c r="C10" s="9" t="s">
        <v>816</v>
      </c>
      <c r="D10" s="9" t="s">
        <v>683</v>
      </c>
      <c r="E10" s="9" t="s">
        <v>681</v>
      </c>
      <c r="F10" s="9">
        <v>2059121849990</v>
      </c>
      <c r="G10" s="9">
        <v>173837865000</v>
      </c>
      <c r="H10" s="9">
        <v>2232959714990</v>
      </c>
    </row>
    <row r="11" spans="2:8" x14ac:dyDescent="0.3">
      <c r="B11" s="9" t="s">
        <v>821</v>
      </c>
      <c r="C11" s="9" t="s">
        <v>817</v>
      </c>
      <c r="D11" s="9" t="s">
        <v>685</v>
      </c>
      <c r="E11" s="9" t="s">
        <v>681</v>
      </c>
      <c r="F11" s="9">
        <v>7621000</v>
      </c>
      <c r="G11" s="9">
        <v>597100</v>
      </c>
      <c r="H11" s="9">
        <v>8218100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7"/>
  <sheetViews>
    <sheetView tabSelected="1" topLeftCell="K1" workbookViewId="0">
      <selection activeCell="O11" sqref="O11"/>
    </sheetView>
  </sheetViews>
  <sheetFormatPr defaultRowHeight="14.4" x14ac:dyDescent="0.3"/>
  <cols>
    <col min="3" max="18" width="23.6640625" customWidth="1"/>
    <col min="19" max="19" width="28.6640625" customWidth="1"/>
  </cols>
  <sheetData>
    <row r="2" spans="2:19" x14ac:dyDescent="0.3">
      <c r="B2" s="16" t="s">
        <v>822</v>
      </c>
      <c r="C2" s="14" t="s">
        <v>8</v>
      </c>
      <c r="D2" s="14"/>
      <c r="E2" s="14"/>
      <c r="F2" s="14"/>
      <c r="G2" s="14" t="s">
        <v>9</v>
      </c>
      <c r="H2" s="14"/>
      <c r="I2" s="14"/>
      <c r="J2" s="14"/>
      <c r="K2" s="14" t="s">
        <v>10</v>
      </c>
      <c r="L2" s="14"/>
      <c r="M2" s="14"/>
      <c r="N2" s="14"/>
      <c r="O2" s="14" t="s">
        <v>11</v>
      </c>
      <c r="P2" s="14"/>
      <c r="Q2" s="14"/>
      <c r="R2" s="14"/>
      <c r="S2" s="16" t="s">
        <v>16</v>
      </c>
    </row>
    <row r="3" spans="2:19" x14ac:dyDescent="0.3">
      <c r="B3" s="16"/>
      <c r="C3" s="2" t="s">
        <v>12</v>
      </c>
      <c r="D3" s="2" t="s">
        <v>13</v>
      </c>
      <c r="E3" s="2" t="s">
        <v>14</v>
      </c>
      <c r="F3" s="2" t="s">
        <v>15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12</v>
      </c>
      <c r="P3" s="2" t="s">
        <v>13</v>
      </c>
      <c r="Q3" s="2" t="s">
        <v>14</v>
      </c>
      <c r="R3" s="2" t="s">
        <v>15</v>
      </c>
      <c r="S3" s="16"/>
    </row>
    <row r="4" spans="2:19" x14ac:dyDescent="0.3">
      <c r="B4" s="3" t="s">
        <v>823</v>
      </c>
      <c r="C4" s="3">
        <f>SUMIF(Summary_Checking_UL!D:D,"*IDR*",Summary_Checking_UL!E:E)</f>
        <v>692991</v>
      </c>
      <c r="D4" s="3">
        <f>SUMIF(Summary_Checking_UL!D:D,"*IDR*",Summary_Checking_UL!F:F)</f>
        <v>217697314758240.19</v>
      </c>
      <c r="E4" s="3">
        <f>SUMIF(Summary_Checking_UL!D:D,"*IDR*",Summary_Checking_UL!G:G)</f>
        <v>11805853591983.156</v>
      </c>
      <c r="F4" s="3">
        <f>SUMIF(Summary_Checking_UL!D:D,"*IDR*",Summary_Checking_UL!H:H)</f>
        <v>13875610295239.787</v>
      </c>
      <c r="G4" s="3">
        <f>SUMIF(Summary_Checking_UL!D:D,"*IDR*",Summary_Checking_UL!I:I)</f>
        <v>696400</v>
      </c>
      <c r="H4" s="3">
        <f>SUMIF(Summary_Checking_UL!D:D,"*IDR*",Summary_Checking_UL!J:J)</f>
        <v>218850893565024</v>
      </c>
      <c r="I4" s="3">
        <f>SUMIF(Summary_Checking_UL!D:D,"*IDR*",Summary_Checking_UL!K:K)</f>
        <v>11924368447134.1</v>
      </c>
      <c r="J4" s="3">
        <f>SUMIF(Summary_Checking_UL!D:D,"*IDR*",Summary_Checking_UL!L:L)</f>
        <v>13917809645808.221</v>
      </c>
      <c r="K4" s="3">
        <f t="shared" ref="K4:N7" si="0">C4-G4</f>
        <v>-3409</v>
      </c>
      <c r="L4" s="3">
        <f t="shared" si="0"/>
        <v>-1153578806783.8125</v>
      </c>
      <c r="M4" s="3">
        <f t="shared" si="0"/>
        <v>-118514855150.94336</v>
      </c>
      <c r="N4" s="3">
        <f t="shared" si="0"/>
        <v>-42199350568.433594</v>
      </c>
      <c r="O4" s="5">
        <f t="shared" ref="O4:R7" si="1">IFERROR(ROUND(K4/G4,3),0)</f>
        <v>-5.0000000000000001E-3</v>
      </c>
      <c r="P4" s="5">
        <f t="shared" si="1"/>
        <v>-5.0000000000000001E-3</v>
      </c>
      <c r="Q4" s="5">
        <f t="shared" si="1"/>
        <v>-0.01</v>
      </c>
      <c r="R4" s="5">
        <f t="shared" si="1"/>
        <v>-3.0000000000000001E-3</v>
      </c>
    </row>
    <row r="5" spans="2:19" x14ac:dyDescent="0.3">
      <c r="B5" s="3" t="s">
        <v>824</v>
      </c>
      <c r="C5" s="3">
        <f>SUMIF(Summary_Checking_UL!D:D,"*USD*",Summary_Checking_UL!E:E)</f>
        <v>9222</v>
      </c>
      <c r="D5" s="3">
        <f>SUMIF(Summary_Checking_UL!D:D,"*USD*",Summary_Checking_UL!F:F)</f>
        <v>875620109.11600006</v>
      </c>
      <c r="E5" s="3">
        <f>SUMIF(Summary_Checking_UL!D:D,"*USD*",Summary_Checking_UL!G:G)</f>
        <v>73416089.390000001</v>
      </c>
      <c r="F5" s="3">
        <f>SUMIF(Summary_Checking_UL!D:D,"*USD*",Summary_Checking_UL!H:H)</f>
        <v>287925652.97904384</v>
      </c>
      <c r="G5" s="3">
        <f>SUMIF(Summary_Checking_UL!D:D,"*USD*",Summary_Checking_UL!I:I)</f>
        <v>9222</v>
      </c>
      <c r="H5" s="3">
        <f>SUMIF(Summary_Checking_UL!D:D,"*USD*",Summary_Checking_UL!J:J)</f>
        <v>875620109.17000008</v>
      </c>
      <c r="I5" s="3">
        <f>SUMIF(Summary_Checking_UL!D:D,"*USD*",Summary_Checking_UL!K:K)</f>
        <v>73416089.390000001</v>
      </c>
      <c r="J5" s="3">
        <f>SUMIF(Summary_Checking_UL!D:D,"*USD*",Summary_Checking_UL!L:L)</f>
        <v>287925652.63125014</v>
      </c>
      <c r="K5" s="3">
        <f t="shared" si="0"/>
        <v>0</v>
      </c>
      <c r="L5" s="3">
        <f t="shared" si="0"/>
        <v>-5.4000020027160645E-2</v>
      </c>
      <c r="M5" s="3">
        <f t="shared" si="0"/>
        <v>0</v>
      </c>
      <c r="N5" s="3">
        <f t="shared" si="0"/>
        <v>0.34779369831085205</v>
      </c>
      <c r="O5" s="5">
        <f t="shared" si="1"/>
        <v>0</v>
      </c>
      <c r="P5" s="5">
        <f t="shared" si="1"/>
        <v>0</v>
      </c>
      <c r="Q5" s="5">
        <f t="shared" si="1"/>
        <v>0</v>
      </c>
      <c r="R5" s="5">
        <f t="shared" si="1"/>
        <v>0</v>
      </c>
    </row>
    <row r="6" spans="2:19" x14ac:dyDescent="0.3">
      <c r="B6" s="3" t="s">
        <v>825</v>
      </c>
      <c r="C6" s="3">
        <f>SUMIF(Summary_Checking_TRAD!D:D,"*IDR*",Summary_Checking_TRAD!E:E)</f>
        <v>468325</v>
      </c>
      <c r="D6" s="3">
        <f>SUMIF(Summary_Checking_TRAD!D:D,"*IDR*",Summary_Checking_TRAD!F:F)</f>
        <v>99304767837655.906</v>
      </c>
      <c r="E6" s="3">
        <f>SUMIF(Summary_Checking_TRAD!D:D,"*IDR*",Summary_Checking_TRAD!G:G)</f>
        <v>4417922517945.7842</v>
      </c>
      <c r="F6" s="3">
        <f>SUMIF(Summary_Checking_TRAD!D:D,"*IDR*",Summary_Checking_TRAD!H:H)</f>
        <v>0</v>
      </c>
      <c r="G6" s="3">
        <f>SUMIF(Summary_Checking_TRAD!D:D,"*IDR*",Summary_Checking_TRAD!I:I)</f>
        <v>465177</v>
      </c>
      <c r="H6" s="3">
        <f>SUMIF(Summary_Checking_TRAD!D:D,"*IDR*",Summary_Checking_TRAD!J:J)</f>
        <v>95679329830946</v>
      </c>
      <c r="I6" s="3">
        <f>SUMIF(Summary_Checking_TRAD!D:D,"*IDR*",Summary_Checking_TRAD!K:K)</f>
        <v>4308183282778.751</v>
      </c>
      <c r="J6" s="3">
        <f>SUMIF(Summary_Checking_TRAD!D:D,"*IDR*",Summary_Checking_TRAD!L:L)</f>
        <v>0</v>
      </c>
      <c r="K6" s="3">
        <f t="shared" si="0"/>
        <v>3148</v>
      </c>
      <c r="L6" s="3">
        <f t="shared" si="0"/>
        <v>3625438006709.9063</v>
      </c>
      <c r="M6" s="3">
        <f t="shared" si="0"/>
        <v>109739235167.0332</v>
      </c>
      <c r="N6" s="3">
        <f t="shared" si="0"/>
        <v>0</v>
      </c>
      <c r="O6" s="5">
        <f t="shared" si="1"/>
        <v>7.0000000000000001E-3</v>
      </c>
      <c r="P6" s="5">
        <f t="shared" si="1"/>
        <v>3.7999999999999999E-2</v>
      </c>
      <c r="Q6" s="5">
        <f t="shared" si="1"/>
        <v>2.5000000000000001E-2</v>
      </c>
      <c r="R6" s="5">
        <f t="shared" si="1"/>
        <v>0</v>
      </c>
    </row>
    <row r="7" spans="2:19" x14ac:dyDescent="0.3">
      <c r="B7" s="3" t="s">
        <v>826</v>
      </c>
      <c r="C7" s="3">
        <f>SUMIF(Summary_Checking_TRAD!D:D,"*USD*",Summary_Checking_TRAD!E:E)</f>
        <v>2191</v>
      </c>
      <c r="D7" s="3">
        <f>SUMIF(Summary_Checking_TRAD!D:D,"*USD*",Summary_Checking_TRAD!F:F)</f>
        <v>191745129.90000001</v>
      </c>
      <c r="E7" s="3">
        <f>SUMIF(Summary_Checking_TRAD!D:D,"*USD*",Summary_Checking_TRAD!G:G)</f>
        <v>21159225.900000006</v>
      </c>
      <c r="F7" s="3">
        <f>SUMIF(Summary_Checking_TRAD!D:D,"*USD*",Summary_Checking_TRAD!H:H)</f>
        <v>0</v>
      </c>
      <c r="G7" s="3">
        <f>SUMIF(Summary_Checking_TRAD!D:D,"*USD*",Summary_Checking_TRAD!I:I)</f>
        <v>2191</v>
      </c>
      <c r="H7" s="3">
        <f>SUMIF(Summary_Checking_TRAD!D:D,"*USD*",Summary_Checking_TRAD!J:J)</f>
        <v>186103207</v>
      </c>
      <c r="I7" s="3">
        <f>SUMIF(Summary_Checking_TRAD!D:D,"*USD*",Summary_Checking_TRAD!K:K)</f>
        <v>21159225.899999999</v>
      </c>
      <c r="J7" s="3">
        <f>SUMIF(Summary_Checking_TRAD!D:D,"*USD*",Summary_Checking_TRAD!L:L)</f>
        <v>0</v>
      </c>
      <c r="K7" s="3">
        <f t="shared" si="0"/>
        <v>0</v>
      </c>
      <c r="L7" s="3">
        <f t="shared" si="0"/>
        <v>5641922.900000006</v>
      </c>
      <c r="M7" s="3">
        <f t="shared" si="0"/>
        <v>0</v>
      </c>
      <c r="N7" s="3">
        <f t="shared" si="0"/>
        <v>0</v>
      </c>
      <c r="O7" s="5">
        <f t="shared" si="1"/>
        <v>0</v>
      </c>
      <c r="P7" s="5">
        <f t="shared" si="1"/>
        <v>0.03</v>
      </c>
      <c r="Q7" s="5">
        <f t="shared" si="1"/>
        <v>0</v>
      </c>
      <c r="R7" s="5">
        <f t="shared" si="1"/>
        <v>0</v>
      </c>
    </row>
  </sheetData>
  <mergeCells count="6">
    <mergeCell ref="B2:B3"/>
    <mergeCell ref="C2:F2"/>
    <mergeCell ref="G2:J2"/>
    <mergeCell ref="K2:N2"/>
    <mergeCell ref="O2:R2"/>
    <mergeCell ref="S2:S3"/>
  </mergeCells>
  <conditionalFormatting sqref="O4:R999">
    <cfRule type="cellIs" dxfId="0" priority="1" operator="notEqual">
      <formula>0</formula>
    </cfRule>
  </conditionalFormatting>
  <pageMargins left="0.7" right="0.7" top="0.75" bottom="0.75" header="0.3" footer="0.3"/>
  <headerFooter>
    <oddHeader>&amp;C&amp;"Calibri"&amp;10&amp;K000000 Internal&amp;1#_x000D_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/>
  </sheetViews>
  <sheetFormatPr defaultRowHeight="14.4" x14ac:dyDescent="0.3"/>
  <cols>
    <col min="1" max="1" width="14.6640625" customWidth="1"/>
    <col min="2" max="2" width="18.6640625" customWidth="1"/>
    <col min="3" max="3" width="14.6640625" customWidth="1"/>
  </cols>
  <sheetData>
    <row r="1" spans="1:3" x14ac:dyDescent="0.3">
      <c r="A1" s="10" t="s">
        <v>827</v>
      </c>
      <c r="B1" s="10" t="s">
        <v>828</v>
      </c>
      <c r="C1" s="10" t="s">
        <v>829</v>
      </c>
    </row>
    <row r="2" spans="1:3" x14ac:dyDescent="0.3">
      <c r="A2" s="11" t="s">
        <v>830</v>
      </c>
      <c r="B2" s="11" t="s">
        <v>538</v>
      </c>
      <c r="C2" s="12">
        <v>44279.964648875997</v>
      </c>
    </row>
    <row r="3" spans="1:3" x14ac:dyDescent="0.3">
      <c r="A3" s="11" t="s">
        <v>831</v>
      </c>
      <c r="B3" s="11" t="s">
        <v>546</v>
      </c>
      <c r="C3" s="12">
        <v>870357186.99402332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Summary_Checking_UL</vt:lpstr>
      <vt:lpstr>Summary_Checking_TRAD</vt:lpstr>
      <vt:lpstr>SUMMARY_CAMPAIGN</vt:lpstr>
      <vt:lpstr>CONTROL_2_SUMMARY</vt:lpstr>
      <vt:lpstr>Summary BSI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Christo, Christo (PT. Asuransi Allianz Life Indonesia)</cp:lastModifiedBy>
  <dcterms:created xsi:type="dcterms:W3CDTF">2025-08-11T09:57:20Z</dcterms:created>
  <dcterms:modified xsi:type="dcterms:W3CDTF">2025-08-11T10:02:21Z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2025-08-11T09:57:36Z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fb3fafff-f20b-49fa-853b-4d277985f5ec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