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/>
  <c r="P51"/>
  <c r="P52"/>
  <c r="P53"/>
  <c r="P54"/>
  <c r="P55"/>
  <c r="P49"/>
  <c r="I32"/>
  <c r="I31"/>
  <c r="I29"/>
  <c r="I26"/>
  <c r="I25"/>
  <c r="I23"/>
  <c r="I21"/>
  <c r="I19"/>
  <c r="I17"/>
  <c r="I15"/>
  <c r="P48" l="1"/>
  <c r="Q49"/>
  <c r="Q50"/>
  <c r="Q51"/>
  <c r="Q52"/>
  <c r="Q53"/>
  <c r="Q54"/>
  <c r="Q55"/>
  <c r="Q48"/>
</calcChain>
</file>

<file path=xl/sharedStrings.xml><?xml version="1.0" encoding="utf-8"?>
<sst xmlns="http://schemas.openxmlformats.org/spreadsheetml/2006/main" count="115" uniqueCount="105">
  <si>
    <t>开始准备复试</t>
    <phoneticPr fontId="1" type="noConversion"/>
  </si>
  <si>
    <t>正式准备，12h</t>
    <phoneticPr fontId="1" type="noConversion"/>
  </si>
  <si>
    <t>12h</t>
    <phoneticPr fontId="1" type="noConversion"/>
  </si>
  <si>
    <t>12h</t>
    <phoneticPr fontId="1" type="noConversion"/>
  </si>
  <si>
    <t>开始准备论文</t>
    <phoneticPr fontId="1" type="noConversion"/>
  </si>
  <si>
    <t>定题</t>
    <phoneticPr fontId="1" type="noConversion"/>
  </si>
  <si>
    <t>报名</t>
    <phoneticPr fontId="1" type="noConversion"/>
  </si>
  <si>
    <t>科目一</t>
    <phoneticPr fontId="1" type="noConversion"/>
  </si>
  <si>
    <t>科目三</t>
    <phoneticPr fontId="1" type="noConversion"/>
  </si>
  <si>
    <t>科目二</t>
    <phoneticPr fontId="1" type="noConversion"/>
  </si>
  <si>
    <t>论文计划及实际安排</t>
    <phoneticPr fontId="1" type="noConversion"/>
  </si>
  <si>
    <t>论文时间</t>
    <phoneticPr fontId="1" type="noConversion"/>
  </si>
  <si>
    <t>复试计划及实际安排</t>
    <phoneticPr fontId="1" type="noConversion"/>
  </si>
  <si>
    <t>复试时间</t>
    <phoneticPr fontId="1" type="noConversion"/>
  </si>
  <si>
    <t>单词量</t>
    <phoneticPr fontId="1" type="noConversion"/>
  </si>
  <si>
    <t>单词时间</t>
    <phoneticPr fontId="1" type="noConversion"/>
  </si>
  <si>
    <t>运动时间</t>
    <phoneticPr fontId="1" type="noConversion"/>
  </si>
  <si>
    <t>驾考</t>
    <phoneticPr fontId="1" type="noConversion"/>
  </si>
  <si>
    <t>驾考时间</t>
    <phoneticPr fontId="1" type="noConversion"/>
  </si>
  <si>
    <t>其他工作</t>
    <phoneticPr fontId="1" type="noConversion"/>
  </si>
  <si>
    <t>其他学习</t>
    <phoneticPr fontId="1" type="noConversion"/>
  </si>
  <si>
    <t>墨墨244词</t>
    <phoneticPr fontId="1" type="noConversion"/>
  </si>
  <si>
    <t>时间管理</t>
    <phoneticPr fontId="1" type="noConversion"/>
  </si>
  <si>
    <t>12h</t>
  </si>
  <si>
    <t>墨墨438词</t>
    <phoneticPr fontId="1" type="noConversion"/>
  </si>
  <si>
    <t>《番茄工作法》、《奇特的一生》导读、考研信息</t>
    <phoneticPr fontId="1" type="noConversion"/>
  </si>
  <si>
    <t>恋恋有词3unit，百词斩新词755</t>
    <phoneticPr fontId="1" type="noConversion"/>
  </si>
  <si>
    <t>《奇特的一生》、考研政治结构</t>
    <phoneticPr fontId="1" type="noConversion"/>
  </si>
  <si>
    <t>新词766</t>
    <phoneticPr fontId="1" type="noConversion"/>
  </si>
  <si>
    <t>新词831</t>
    <phoneticPr fontId="1" type="noConversion"/>
  </si>
  <si>
    <t>了解词源、阅读</t>
    <phoneticPr fontId="1" type="noConversion"/>
  </si>
  <si>
    <t>新词620</t>
    <phoneticPr fontId="1" type="noConversion"/>
  </si>
  <si>
    <t>《英国通史》看至11世纪</t>
    <phoneticPr fontId="1" type="noConversion"/>
  </si>
  <si>
    <t>总量1064</t>
    <phoneticPr fontId="1" type="noConversion"/>
  </si>
  <si>
    <t>《参考消息》两份，《南风窗》第四期略览</t>
    <phoneticPr fontId="1" type="noConversion"/>
  </si>
  <si>
    <t>总量1031</t>
    <phoneticPr fontId="1" type="noConversion"/>
  </si>
  <si>
    <t>《英国通史》看至议会革命前，《参考消息》*2，《近代史研究》解放战争时期山东粮税研究，《中国统计》第三期略览</t>
    <phoneticPr fontId="1" type="noConversion"/>
  </si>
  <si>
    <t>总量907</t>
    <phoneticPr fontId="1" type="noConversion"/>
  </si>
  <si>
    <t>《参考消息》*4，其他杂志*1h</t>
    <phoneticPr fontId="1" type="noConversion"/>
  </si>
  <si>
    <t>总量1400</t>
    <phoneticPr fontId="1" type="noConversion"/>
  </si>
  <si>
    <t>《参考消息》*4，其他杂志文章*4</t>
    <phoneticPr fontId="1" type="noConversion"/>
  </si>
  <si>
    <t>总量1044</t>
    <phoneticPr fontId="1" type="noConversion"/>
  </si>
  <si>
    <t>《参考消息》*1，知乎·人口问题，知乎·朝鲜战争，知乎·南非史</t>
    <phoneticPr fontId="1" type="noConversion"/>
  </si>
  <si>
    <t>总量301</t>
    <phoneticPr fontId="1" type="noConversion"/>
  </si>
  <si>
    <t>总量248</t>
    <phoneticPr fontId="1" type="noConversion"/>
  </si>
  <si>
    <t>《参考消息》*1</t>
    <phoneticPr fontId="1" type="noConversion"/>
  </si>
  <si>
    <t>墨墨390词，405词的测试-6607词汇量</t>
    <phoneticPr fontId="1" type="noConversion"/>
  </si>
  <si>
    <t>《参考消息》*2</t>
  </si>
  <si>
    <t>墨墨481词</t>
    <phoneticPr fontId="1" type="noConversion"/>
  </si>
  <si>
    <t>数学史</t>
    <phoneticPr fontId="1" type="noConversion"/>
  </si>
  <si>
    <t>墨墨248词，417词测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</si>
  <si>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</t>
    </r>
    <phoneticPr fontId="1" type="noConversion"/>
  </si>
  <si>
    <r>
      <t>墨墨5</t>
    </r>
    <r>
      <rPr>
        <sz val="11"/>
        <color theme="1"/>
        <rFont val="等线"/>
        <family val="3"/>
        <charset val="134"/>
        <scheme val="minor"/>
      </rPr>
      <t>41词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</si>
  <si>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2，数学史</t>
    </r>
    <phoneticPr fontId="1" type="noConversion"/>
  </si>
  <si>
    <r>
      <t>墨墨5</t>
    </r>
    <r>
      <rPr>
        <sz val="11"/>
        <color theme="1"/>
        <rFont val="等线"/>
        <family val="2"/>
        <scheme val="minor"/>
      </rPr>
      <t>07词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</si>
  <si>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2，当代史，句法</t>
    </r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</si>
  <si>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74词</t>
    </r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</si>
  <si>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50词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</si>
  <si>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2，杂志</t>
    </r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</si>
  <si>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78词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</si>
  <si>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3，《东周与秦。。。》</t>
    </r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</si>
  <si>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73词</t>
    </r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</si>
  <si>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30词</t>
    </r>
    <phoneticPr fontId="1" type="noConversion"/>
  </si>
  <si>
    <r>
      <t>墨墨9</t>
    </r>
    <r>
      <rPr>
        <sz val="11"/>
        <color theme="1"/>
        <rFont val="等线"/>
        <family val="2"/>
        <scheme val="minor"/>
      </rPr>
      <t>50词</t>
    </r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</si>
  <si>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91词</t>
    </r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</si>
  <si>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72词</t>
    </r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</si>
  <si>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19词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</si>
  <si>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</t>
    </r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</si>
  <si>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80词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</si>
  <si>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</t>
    </r>
    <phoneticPr fontId="1" type="noConversion"/>
  </si>
  <si>
    <r>
      <t>墨墨6</t>
    </r>
    <r>
      <rPr>
        <sz val="11"/>
        <color theme="1"/>
        <rFont val="等线"/>
        <charset val="134"/>
        <scheme val="minor"/>
      </rPr>
      <t>08词</t>
    </r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</si>
  <si>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72词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</si>
  <si>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2，其他期刊*1</t>
    </r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</si>
  <si>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48词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</si>
  <si>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1</t>
    </r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</si>
  <si>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10词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</si>
  <si>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4，《中国农业通史·明清卷》全书略读</t>
    </r>
    <phoneticPr fontId="1" type="noConversion"/>
  </si>
  <si>
    <r>
      <t>墨墨9</t>
    </r>
    <r>
      <rPr>
        <sz val="11"/>
        <color theme="1"/>
        <rFont val="等线"/>
        <family val="2"/>
        <scheme val="minor"/>
      </rPr>
      <t>33词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</si>
  <si>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145词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</si>
  <si>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064词，小册子</t>
    </r>
    <phoneticPr fontId="1" type="noConversion"/>
  </si>
  <si>
    <r>
      <t>《参考消息》*</t>
    </r>
    <r>
      <rPr>
        <sz val="11"/>
        <color theme="1"/>
        <rFont val="等线"/>
        <charset val="134"/>
        <scheme val="minor"/>
      </rPr>
      <t>3，《超负荷的大脑》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</si>
  <si>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647词，词册，录词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</si>
  <si>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4，《超负荷的大脑》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</si>
  <si>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597词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</si>
  <si>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3，《美国黑人民权》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</si>
  <si>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754词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</si>
  <si>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865词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</si>
  <si>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422词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</si>
  <si>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443词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</si>
  <si>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386词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</si>
  <si>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6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</si>
  <si>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203词，录词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</si>
  <si>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4，《汉书·武帝纪》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</si>
  <si>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413词</t>
    </r>
    <phoneticPr fontId="1" type="noConversion"/>
  </si>
  <si>
    <r>
      <t>墨墨5</t>
    </r>
    <r>
      <rPr>
        <sz val="11"/>
        <color theme="1"/>
        <rFont val="等线"/>
        <family val="2"/>
        <scheme val="minor"/>
      </rPr>
      <t>91词</t>
    </r>
    <phoneticPr fontId="1" type="noConversion"/>
  </si>
  <si>
    <t>《参考消息》*3，《汉匈战争史》，《深度学习与R语言》</t>
    <phoneticPr fontId="1" type="noConversion"/>
  </si>
  <si>
    <t>初试(初试期间含单词)</t>
    <phoneticPr fontId="1" type="noConversion"/>
  </si>
  <si>
    <t>其他学习量</t>
    <phoneticPr fontId="1" type="noConversion"/>
  </si>
  <si>
    <t>核心时间</t>
    <phoneticPr fontId="1" type="noConversion"/>
  </si>
  <si>
    <t>合计</t>
    <phoneticPr fontId="1" type="noConversion"/>
  </si>
  <si>
    <t>墨墨189词</t>
    <phoneticPr fontId="1" type="noConversion"/>
  </si>
  <si>
    <t>墨墨243词</t>
    <phoneticPr fontId="1" type="noConversion"/>
  </si>
  <si>
    <t>墨墨792词</t>
    <phoneticPr fontId="1" type="noConversion"/>
  </si>
  <si>
    <t>《参考消息》*1，计算机知识</t>
    <phoneticPr fontId="1" type="noConversion"/>
  </si>
  <si>
    <t>《参考消息》*1，访谈，《看天下》*1，《ChDa》*1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</si>
</sst>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58" fontId="0" fillId="0" borderId="0" xfId="0" applyNumberFormat="1"/>
    <xf numFmtId="0" fontId="0" fillId="3" borderId="0" xfId="0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3" fillId="0" borderId="0" xfId="0" applyNumberFormat="1" applyFont="1"/>
    <xf numFmtId="0" fontId="3" fillId="0" borderId="0" xfId="0" applyNumberFormat="1" applyFont="1"/>
    <xf numFmtId="0" fontId="0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46" workbookViewId="0">
      <selection activeCell="A56" sqref="A56:XFD69"/>
    </sheetView>
  </sheetViews>
  <sheetFormatPr defaultRowHeight="13.5"/>
  <cols>
    <col min="1" max="1" width="9.25" bestFit="1" customWidth="1"/>
    <col min="14" max="14" width="9" style="11"/>
    <col min="16" max="16" width="13" bestFit="1" customWidth="1"/>
    <col min="17" max="17" width="16" bestFit="1" customWidth="1"/>
  </cols>
  <sheetData>
    <row r="1" spans="1:17">
      <c r="B1" t="s">
        <v>12</v>
      </c>
      <c r="C1" t="s">
        <v>13</v>
      </c>
      <c r="D1" t="s">
        <v>10</v>
      </c>
      <c r="E1" t="s">
        <v>11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  <c r="K1" t="s">
        <v>96</v>
      </c>
      <c r="L1" t="s">
        <v>22</v>
      </c>
      <c r="M1" t="s">
        <v>19</v>
      </c>
      <c r="N1" s="13" t="s">
        <v>97</v>
      </c>
      <c r="O1" t="s">
        <v>20</v>
      </c>
      <c r="P1" t="s">
        <v>98</v>
      </c>
      <c r="Q1" t="s">
        <v>99</v>
      </c>
    </row>
    <row r="2" spans="1:17" s="9" customFormat="1">
      <c r="A2" s="8">
        <v>42776</v>
      </c>
      <c r="I2" s="9">
        <v>4</v>
      </c>
      <c r="J2" s="10"/>
      <c r="K2" s="9">
        <v>9.8000000000000007</v>
      </c>
      <c r="O2" s="9">
        <v>0</v>
      </c>
      <c r="P2" s="9">
        <v>9.8000000000000007</v>
      </c>
      <c r="Q2" s="9">
        <v>9.8000000000000007</v>
      </c>
    </row>
    <row r="3" spans="1:17" s="9" customFormat="1">
      <c r="A3" s="8">
        <v>42783</v>
      </c>
      <c r="I3" s="9">
        <v>1.2749999999999999</v>
      </c>
      <c r="J3" s="10"/>
      <c r="K3" s="9">
        <v>8.9250000000000007</v>
      </c>
      <c r="N3" s="9" t="s">
        <v>25</v>
      </c>
      <c r="O3" s="9">
        <v>3.8250000000000002</v>
      </c>
      <c r="P3" s="9">
        <v>8.9250000000000007</v>
      </c>
      <c r="Q3" s="9">
        <v>12.75</v>
      </c>
    </row>
    <row r="4" spans="1:17" s="9" customFormat="1">
      <c r="A4" s="8">
        <v>42790</v>
      </c>
      <c r="H4" s="9" t="s">
        <v>26</v>
      </c>
      <c r="I4" s="9">
        <v>3.4</v>
      </c>
      <c r="J4" s="10"/>
      <c r="K4" s="9">
        <v>17.849</v>
      </c>
      <c r="L4" s="9">
        <v>0.45829999999999999</v>
      </c>
      <c r="N4" s="9" t="s">
        <v>27</v>
      </c>
      <c r="O4" s="9">
        <v>1.87</v>
      </c>
      <c r="P4" s="9">
        <v>17.849</v>
      </c>
      <c r="Q4" s="9">
        <v>31.632300000000004</v>
      </c>
    </row>
    <row r="5" spans="1:17" s="9" customFormat="1">
      <c r="A5" s="8">
        <v>42797</v>
      </c>
      <c r="H5" s="9" t="s">
        <v>28</v>
      </c>
      <c r="I5" s="9">
        <v>3.4</v>
      </c>
      <c r="J5" s="10"/>
      <c r="K5" s="9">
        <v>16.599999999999998</v>
      </c>
      <c r="L5" s="9">
        <v>1.2749999999999999</v>
      </c>
      <c r="M5" s="9">
        <v>2.4580000000000002</v>
      </c>
      <c r="O5" s="9">
        <v>0</v>
      </c>
      <c r="P5" s="9">
        <v>16.599999999999998</v>
      </c>
      <c r="Q5" s="9">
        <v>34.2042</v>
      </c>
    </row>
    <row r="6" spans="1:17" s="11" customFormat="1">
      <c r="A6" s="8">
        <v>42804</v>
      </c>
      <c r="B6" s="9"/>
      <c r="C6" s="9"/>
      <c r="D6" s="9"/>
      <c r="E6" s="9"/>
      <c r="F6" s="9"/>
      <c r="H6" s="9" t="s">
        <v>29</v>
      </c>
      <c r="I6" s="9">
        <v>3.4</v>
      </c>
      <c r="J6" s="10"/>
      <c r="K6" s="9">
        <v>19.837</v>
      </c>
      <c r="L6" s="11">
        <v>2.4580000000000002</v>
      </c>
      <c r="M6" s="11">
        <v>0.89</v>
      </c>
      <c r="N6" s="9" t="s">
        <v>30</v>
      </c>
      <c r="O6" s="11">
        <v>2.5499999999999998</v>
      </c>
      <c r="P6" s="11">
        <v>19.837</v>
      </c>
      <c r="Q6" s="11">
        <v>38.518000000000001</v>
      </c>
    </row>
    <row r="7" spans="1:17" s="11" customFormat="1">
      <c r="A7" s="8">
        <v>42811</v>
      </c>
      <c r="C7" s="9"/>
      <c r="D7" s="9"/>
      <c r="E7" s="9"/>
      <c r="H7" s="9" t="s">
        <v>31</v>
      </c>
      <c r="I7" s="11">
        <v>1.9124999999999999</v>
      </c>
      <c r="J7" s="10"/>
      <c r="K7" s="9">
        <v>15.201683333333333</v>
      </c>
      <c r="L7" s="11">
        <v>3.96</v>
      </c>
      <c r="M7" s="11">
        <v>1.2749999999999999</v>
      </c>
      <c r="N7" s="9" t="s">
        <v>32</v>
      </c>
      <c r="O7" s="11">
        <v>0.85</v>
      </c>
      <c r="P7" s="11">
        <v>15.201683333333333</v>
      </c>
      <c r="Q7" s="11">
        <v>34.915933333333328</v>
      </c>
    </row>
    <row r="8" spans="1:17" s="11" customFormat="1">
      <c r="A8" s="8">
        <v>42818</v>
      </c>
      <c r="C8" s="9"/>
      <c r="D8" s="9"/>
      <c r="E8" s="9"/>
      <c r="H8" s="11" t="s">
        <v>33</v>
      </c>
      <c r="I8" s="11">
        <v>3.875</v>
      </c>
      <c r="J8" s="10"/>
      <c r="K8" s="9">
        <v>12.496666666666666</v>
      </c>
      <c r="L8" s="11">
        <v>2.883</v>
      </c>
      <c r="M8" s="11">
        <v>0.85</v>
      </c>
      <c r="N8" s="9" t="s">
        <v>34</v>
      </c>
      <c r="O8" s="11">
        <v>1.2749999999999999</v>
      </c>
      <c r="P8" s="11">
        <v>12.496666666666666</v>
      </c>
      <c r="Q8" s="11">
        <v>38.372016666666667</v>
      </c>
    </row>
    <row r="9" spans="1:17" s="11" customFormat="1">
      <c r="A9" s="8">
        <v>42825</v>
      </c>
      <c r="C9" s="9"/>
      <c r="D9" s="9"/>
      <c r="E9" s="9"/>
      <c r="H9" s="11" t="s">
        <v>35</v>
      </c>
      <c r="I9" s="11">
        <v>3.5</v>
      </c>
      <c r="J9" s="10"/>
      <c r="K9" s="9">
        <v>11.616999999999999</v>
      </c>
      <c r="L9" s="11">
        <v>2.6</v>
      </c>
      <c r="M9" s="11">
        <v>0.85</v>
      </c>
      <c r="N9" s="9" t="s">
        <v>36</v>
      </c>
      <c r="O9" s="11">
        <v>3.3250000000000002</v>
      </c>
      <c r="P9" s="11">
        <v>11.616999999999999</v>
      </c>
      <c r="Q9" s="11">
        <v>37.904000000000003</v>
      </c>
    </row>
    <row r="10" spans="1:17" s="11" customFormat="1">
      <c r="A10" s="8">
        <v>42832</v>
      </c>
      <c r="C10" s="9"/>
      <c r="D10" s="9"/>
      <c r="E10" s="9"/>
      <c r="H10" s="11" t="s">
        <v>37</v>
      </c>
      <c r="I10" s="11">
        <v>2.5499999999999998</v>
      </c>
      <c r="J10" s="10"/>
      <c r="K10" s="9">
        <v>9.0616999999999983</v>
      </c>
      <c r="L10" s="11">
        <v>8.3000000000000007</v>
      </c>
      <c r="M10" s="9">
        <v>0.54200000000000004</v>
      </c>
      <c r="N10" s="9" t="s">
        <v>38</v>
      </c>
      <c r="O10" s="11">
        <v>3.9169999999999998</v>
      </c>
      <c r="P10" s="11">
        <v>9.0616999999999983</v>
      </c>
      <c r="Q10" s="11">
        <v>28.744450000000001</v>
      </c>
    </row>
    <row r="11" spans="1:17" s="11" customFormat="1">
      <c r="A11" s="8">
        <v>42839</v>
      </c>
      <c r="C11" s="9"/>
      <c r="D11" s="9"/>
      <c r="E11" s="9"/>
      <c r="H11" s="11" t="s">
        <v>39</v>
      </c>
      <c r="I11" s="11">
        <v>3.7170000000000001</v>
      </c>
      <c r="J11" s="10"/>
      <c r="K11" s="9">
        <v>15.179</v>
      </c>
      <c r="L11" s="11">
        <v>1.91</v>
      </c>
      <c r="M11" s="9">
        <v>0.55800000000000005</v>
      </c>
      <c r="N11" s="9" t="s">
        <v>40</v>
      </c>
      <c r="O11" s="11">
        <v>3.07</v>
      </c>
      <c r="P11" s="11">
        <v>15.179</v>
      </c>
      <c r="Q11" s="11">
        <v>42.1312</v>
      </c>
    </row>
    <row r="12" spans="1:17" s="11" customFormat="1">
      <c r="A12" s="8">
        <v>42846</v>
      </c>
      <c r="D12" s="9"/>
      <c r="H12" s="11" t="s">
        <v>41</v>
      </c>
      <c r="I12" s="11">
        <v>1.917</v>
      </c>
      <c r="J12" s="10"/>
      <c r="K12" s="9">
        <v>10.667</v>
      </c>
      <c r="L12" s="11">
        <v>1.5920000000000001</v>
      </c>
      <c r="M12" s="9">
        <v>2.625</v>
      </c>
      <c r="N12" s="9" t="s">
        <v>42</v>
      </c>
      <c r="O12" s="11">
        <v>3.4417</v>
      </c>
      <c r="P12" s="11">
        <v>10.667</v>
      </c>
      <c r="Q12" s="11">
        <v>33.963200000000001</v>
      </c>
    </row>
    <row r="13" spans="1:17" s="11" customFormat="1">
      <c r="A13" s="8">
        <v>42853</v>
      </c>
      <c r="D13" s="9"/>
      <c r="H13" s="11" t="s">
        <v>43</v>
      </c>
      <c r="I13" s="11">
        <v>3.2749999999999999</v>
      </c>
      <c r="J13" s="10"/>
      <c r="K13" s="9">
        <v>6.25</v>
      </c>
      <c r="L13" s="11">
        <v>1.1000000000000001</v>
      </c>
      <c r="M13" s="9">
        <v>1.2749999999999999</v>
      </c>
      <c r="O13" s="11">
        <v>0</v>
      </c>
      <c r="P13" s="11">
        <v>6.25</v>
      </c>
      <c r="Q13" s="11">
        <v>16.180499999999999</v>
      </c>
    </row>
    <row r="14" spans="1:17" s="11" customFormat="1">
      <c r="A14" s="8">
        <v>42860</v>
      </c>
      <c r="D14" s="9"/>
      <c r="H14" s="11" t="s">
        <v>44</v>
      </c>
      <c r="I14" s="11">
        <v>0.67500000000000004</v>
      </c>
      <c r="J14" s="10"/>
      <c r="K14" s="9">
        <v>3.1749999999999998</v>
      </c>
      <c r="L14" s="11">
        <v>6.6829999999999998</v>
      </c>
      <c r="M14" s="9">
        <v>0.7</v>
      </c>
      <c r="N14" s="11" t="s">
        <v>45</v>
      </c>
      <c r="O14" s="11">
        <v>0.42499999999999999</v>
      </c>
      <c r="P14" s="11">
        <v>3.1749999999999998</v>
      </c>
      <c r="Q14" s="11">
        <v>26.515999999999998</v>
      </c>
    </row>
    <row r="15" spans="1:17" s="11" customFormat="1">
      <c r="A15" s="8">
        <v>42867</v>
      </c>
      <c r="B15" s="12"/>
      <c r="C15" s="12"/>
      <c r="D15" s="9"/>
      <c r="E15" s="12"/>
      <c r="F15" s="12"/>
      <c r="H15" s="12" t="s">
        <v>46</v>
      </c>
      <c r="I15" s="11">
        <f>3.6+1.967</f>
        <v>5.5670000000000002</v>
      </c>
      <c r="J15" s="10"/>
      <c r="K15" s="12">
        <v>15.259</v>
      </c>
      <c r="L15" s="11">
        <v>0.96699999999999997</v>
      </c>
      <c r="M15" s="10">
        <v>0.16700000000000001</v>
      </c>
      <c r="N15" s="11" t="s">
        <v>47</v>
      </c>
      <c r="O15" s="11">
        <v>0.28299999999999997</v>
      </c>
      <c r="P15" s="11">
        <v>15.259</v>
      </c>
      <c r="Q15" s="11">
        <v>40.818000000000005</v>
      </c>
    </row>
    <row r="16" spans="1:17" s="11" customFormat="1">
      <c r="A16" s="8">
        <v>42874</v>
      </c>
      <c r="B16" s="12"/>
      <c r="C16" s="12"/>
      <c r="D16" s="9"/>
      <c r="E16" s="12"/>
      <c r="F16" s="12"/>
      <c r="H16" s="12" t="s">
        <v>48</v>
      </c>
      <c r="I16" s="12">
        <v>4.8920000000000003</v>
      </c>
      <c r="J16" s="10"/>
      <c r="K16" s="12">
        <v>10.559000000000001</v>
      </c>
      <c r="L16" s="11">
        <v>2.91</v>
      </c>
      <c r="M16" s="10">
        <v>0.65</v>
      </c>
      <c r="N16" s="12" t="s">
        <v>49</v>
      </c>
      <c r="O16" s="11">
        <v>1.65</v>
      </c>
      <c r="P16" s="11">
        <v>10.559000000000001</v>
      </c>
      <c r="Q16" s="11">
        <v>37.661000000000001</v>
      </c>
    </row>
    <row r="17" spans="1:17" s="11" customFormat="1">
      <c r="A17" s="8">
        <v>42881</v>
      </c>
      <c r="C17" s="12"/>
      <c r="D17" s="9"/>
      <c r="E17" s="12"/>
      <c r="F17" s="12"/>
      <c r="H17" s="12" t="s">
        <v>50</v>
      </c>
      <c r="I17" s="12">
        <f>3.442+3.68</f>
        <v>7.1219999999999999</v>
      </c>
      <c r="J17" s="10"/>
      <c r="K17" s="12">
        <v>18.033999999999999</v>
      </c>
      <c r="L17" s="11">
        <v>0.33</v>
      </c>
      <c r="M17" s="10">
        <v>0.16700000000000001</v>
      </c>
      <c r="N17" s="12" t="s">
        <v>51</v>
      </c>
      <c r="O17" s="11">
        <v>1.617</v>
      </c>
      <c r="P17" s="11">
        <v>18.033999999999999</v>
      </c>
      <c r="Q17" s="11">
        <v>44.468500000000006</v>
      </c>
    </row>
    <row r="18" spans="1:17" s="11" customFormat="1">
      <c r="A18" s="8">
        <v>42888</v>
      </c>
      <c r="B18" s="12"/>
      <c r="D18" s="9"/>
      <c r="F18" s="12"/>
      <c r="I18" s="12">
        <v>7.883</v>
      </c>
      <c r="J18" s="10"/>
      <c r="K18" s="11">
        <v>23.78</v>
      </c>
      <c r="L18" s="11">
        <v>1.9419999999999999</v>
      </c>
      <c r="M18" s="10">
        <v>0.45</v>
      </c>
      <c r="N18" s="12" t="s">
        <v>45</v>
      </c>
      <c r="O18" s="11">
        <v>0.9</v>
      </c>
      <c r="P18" s="11">
        <v>23.78</v>
      </c>
      <c r="Q18" s="11">
        <v>35.152000000000001</v>
      </c>
    </row>
    <row r="19" spans="1:17" s="11" customFormat="1">
      <c r="A19" s="8">
        <v>42895</v>
      </c>
      <c r="B19" s="12"/>
      <c r="C19" s="12"/>
      <c r="D19" s="9"/>
      <c r="E19" s="12"/>
      <c r="F19" s="12"/>
      <c r="H19" s="12" t="s">
        <v>52</v>
      </c>
      <c r="I19" s="12">
        <f>3.767+1.933</f>
        <v>5.7</v>
      </c>
      <c r="J19" s="10"/>
      <c r="K19" s="12">
        <v>16.395</v>
      </c>
      <c r="L19" s="11">
        <v>1.1919999999999999</v>
      </c>
      <c r="M19" s="10">
        <v>1.9330000000000001</v>
      </c>
      <c r="N19" s="12" t="s">
        <v>53</v>
      </c>
      <c r="O19" s="11">
        <v>1.833</v>
      </c>
      <c r="P19" s="11">
        <v>16.395</v>
      </c>
      <c r="Q19" s="11">
        <v>49.355833333333329</v>
      </c>
    </row>
    <row r="20" spans="1:17" s="11" customFormat="1">
      <c r="A20" s="8">
        <v>42902</v>
      </c>
      <c r="B20" s="12"/>
      <c r="C20" s="12"/>
      <c r="D20" s="9"/>
      <c r="E20" s="12"/>
      <c r="F20" s="12"/>
      <c r="H20" s="12" t="s">
        <v>54</v>
      </c>
      <c r="I20" s="12">
        <v>11.242000000000001</v>
      </c>
      <c r="J20" s="10"/>
      <c r="K20" s="12">
        <v>22.667000000000002</v>
      </c>
      <c r="L20" s="11">
        <v>2.4249999999999998</v>
      </c>
      <c r="M20" s="10">
        <v>0</v>
      </c>
      <c r="N20" s="12" t="s">
        <v>55</v>
      </c>
      <c r="O20" s="11">
        <v>1.95</v>
      </c>
      <c r="P20" s="11">
        <v>22.667000000000002</v>
      </c>
      <c r="Q20" s="11">
        <v>45.342000000000006</v>
      </c>
    </row>
    <row r="21" spans="1:17" s="11" customFormat="1">
      <c r="A21" s="8">
        <v>42909</v>
      </c>
      <c r="C21" s="12"/>
      <c r="D21" s="9"/>
      <c r="E21" s="12"/>
      <c r="F21" s="12"/>
      <c r="H21" s="12" t="s">
        <v>56</v>
      </c>
      <c r="I21" s="11">
        <f>3.417+3.45</f>
        <v>6.867</v>
      </c>
      <c r="J21" s="10"/>
      <c r="K21" s="12">
        <v>15.8965</v>
      </c>
      <c r="L21" s="11">
        <v>1.383</v>
      </c>
      <c r="M21" s="10">
        <v>3.3000000000000002E-2</v>
      </c>
      <c r="N21" s="12" t="s">
        <v>51</v>
      </c>
      <c r="O21" s="11">
        <v>1.25</v>
      </c>
      <c r="P21" s="11">
        <v>15.8965</v>
      </c>
      <c r="Q21" s="11">
        <v>34.987499999999997</v>
      </c>
    </row>
    <row r="22" spans="1:17" s="11" customFormat="1">
      <c r="A22" s="8">
        <v>42916</v>
      </c>
      <c r="C22" s="12"/>
      <c r="D22" s="9"/>
      <c r="E22" s="12"/>
      <c r="F22" s="12"/>
      <c r="H22" s="12" t="s">
        <v>57</v>
      </c>
      <c r="I22" s="12">
        <v>3.3330000000000002</v>
      </c>
      <c r="J22" s="10"/>
      <c r="K22" s="12">
        <v>9.1159999999999997</v>
      </c>
      <c r="L22" s="11">
        <v>1.492</v>
      </c>
      <c r="M22" s="10">
        <v>1.0669999999999999</v>
      </c>
      <c r="N22" s="12" t="s">
        <v>58</v>
      </c>
      <c r="O22" s="11">
        <v>1.83</v>
      </c>
      <c r="P22" s="11">
        <v>9.1159999999999997</v>
      </c>
      <c r="Q22" s="11">
        <v>21.704999999999998</v>
      </c>
    </row>
    <row r="23" spans="1:17" s="11" customFormat="1">
      <c r="A23" s="8">
        <v>42923</v>
      </c>
      <c r="C23" s="12"/>
      <c r="D23" s="9"/>
      <c r="E23" s="12"/>
      <c r="F23" s="12"/>
      <c r="H23" s="12" t="s">
        <v>59</v>
      </c>
      <c r="I23" s="11">
        <f>10.685+1.7</f>
        <v>12.385</v>
      </c>
      <c r="J23" s="10"/>
      <c r="K23" s="12">
        <v>35.65</v>
      </c>
      <c r="L23" s="11">
        <v>1.867</v>
      </c>
      <c r="M23" s="10">
        <v>0</v>
      </c>
      <c r="N23" s="12" t="s">
        <v>60</v>
      </c>
      <c r="O23" s="11">
        <v>2.2999999999999998</v>
      </c>
      <c r="P23" s="11">
        <v>35.65</v>
      </c>
      <c r="Q23" s="11">
        <v>56.946999999999996</v>
      </c>
    </row>
    <row r="24" spans="1:17" s="11" customFormat="1">
      <c r="A24" s="8">
        <v>42930</v>
      </c>
      <c r="C24" s="12"/>
      <c r="D24" s="9"/>
      <c r="E24" s="12"/>
      <c r="F24" s="12"/>
      <c r="H24" s="12" t="s">
        <v>61</v>
      </c>
      <c r="I24" s="11">
        <v>5.625</v>
      </c>
      <c r="J24" s="10"/>
      <c r="K24" s="12">
        <v>13.5167</v>
      </c>
      <c r="L24" s="11">
        <v>0.5</v>
      </c>
      <c r="M24" s="10">
        <v>3.7829999999999999</v>
      </c>
      <c r="O24" s="11">
        <v>0</v>
      </c>
      <c r="P24" s="11">
        <v>13.5167</v>
      </c>
      <c r="Q24" s="11">
        <v>49.023200000000003</v>
      </c>
    </row>
    <row r="25" spans="1:17" s="11" customFormat="1">
      <c r="A25" s="8">
        <v>42937</v>
      </c>
      <c r="C25" s="12"/>
      <c r="D25" s="9"/>
      <c r="E25" s="12"/>
      <c r="F25" s="12"/>
      <c r="H25" s="12" t="s">
        <v>62</v>
      </c>
      <c r="I25" s="11">
        <f>3.325+1.275</f>
        <v>4.5999999999999996</v>
      </c>
      <c r="J25" s="10"/>
      <c r="K25" s="12">
        <v>14.116999999999999</v>
      </c>
      <c r="L25" s="11">
        <v>0.72499999999999998</v>
      </c>
      <c r="M25" s="10">
        <v>1.0169999999999999</v>
      </c>
      <c r="O25" s="11">
        <v>0</v>
      </c>
      <c r="P25" s="11">
        <v>14.116999999999999</v>
      </c>
      <c r="Q25" s="11">
        <v>48.151000000000003</v>
      </c>
    </row>
    <row r="26" spans="1:17" s="11" customFormat="1">
      <c r="A26" s="8">
        <v>42944</v>
      </c>
      <c r="B26" s="12"/>
      <c r="C26" s="12"/>
      <c r="D26" s="10"/>
      <c r="E26" s="12"/>
      <c r="F26" s="12"/>
      <c r="H26" s="12" t="s">
        <v>63</v>
      </c>
      <c r="I26" s="11">
        <f>2.93+0.7417</f>
        <v>3.6717000000000004</v>
      </c>
      <c r="J26" s="10"/>
      <c r="K26" s="12">
        <v>15.5213</v>
      </c>
      <c r="L26" s="11">
        <v>1.3580000000000001</v>
      </c>
      <c r="M26" s="10">
        <v>0.85</v>
      </c>
      <c r="O26" s="11">
        <v>0</v>
      </c>
      <c r="P26" s="11">
        <v>15.5213</v>
      </c>
      <c r="Q26" s="11">
        <v>45.843299999999999</v>
      </c>
    </row>
    <row r="27" spans="1:17" s="11" customFormat="1">
      <c r="A27" s="8">
        <v>42951</v>
      </c>
      <c r="C27" s="12"/>
      <c r="D27" s="10"/>
      <c r="E27" s="12"/>
      <c r="F27" s="12"/>
      <c r="H27" s="12" t="s">
        <v>64</v>
      </c>
      <c r="I27" s="11">
        <v>2.9329999999999998</v>
      </c>
      <c r="K27" s="12">
        <v>18.475000000000001</v>
      </c>
      <c r="L27" s="11">
        <v>1.893</v>
      </c>
      <c r="M27" s="10">
        <v>0</v>
      </c>
      <c r="O27" s="11">
        <v>0</v>
      </c>
      <c r="P27" s="11">
        <v>18.475000000000001</v>
      </c>
      <c r="Q27" s="11">
        <v>49.668000000000006</v>
      </c>
    </row>
    <row r="28" spans="1:17" s="11" customFormat="1">
      <c r="A28" s="8">
        <v>42958</v>
      </c>
      <c r="C28" s="12"/>
      <c r="D28" s="10"/>
      <c r="E28" s="12"/>
      <c r="F28" s="12"/>
      <c r="H28" s="12" t="s">
        <v>65</v>
      </c>
      <c r="I28" s="11">
        <v>3.0579999999999998</v>
      </c>
      <c r="K28" s="12">
        <v>28.1</v>
      </c>
      <c r="L28" s="11">
        <v>0.45</v>
      </c>
      <c r="M28" s="10">
        <v>0</v>
      </c>
      <c r="O28" s="11">
        <v>0</v>
      </c>
      <c r="P28" s="11">
        <v>28.1</v>
      </c>
      <c r="Q28" s="11">
        <v>51.725999999999999</v>
      </c>
    </row>
    <row r="29" spans="1:17" s="11" customFormat="1">
      <c r="A29" s="8">
        <v>42965</v>
      </c>
      <c r="C29" s="12"/>
      <c r="D29" s="10"/>
      <c r="E29" s="12"/>
      <c r="F29" s="12"/>
      <c r="H29" s="12" t="s">
        <v>66</v>
      </c>
      <c r="I29" s="11">
        <f>0.983+1.37</f>
        <v>2.3530000000000002</v>
      </c>
      <c r="K29" s="11">
        <v>15.344999999999999</v>
      </c>
      <c r="L29" s="11">
        <v>1.133</v>
      </c>
      <c r="M29" s="10">
        <v>0</v>
      </c>
      <c r="N29" s="12" t="s">
        <v>67</v>
      </c>
      <c r="O29" s="11">
        <v>0.83299999999999996</v>
      </c>
      <c r="P29" s="11">
        <v>15.344999999999999</v>
      </c>
      <c r="Q29" s="11">
        <v>23.286999999999999</v>
      </c>
    </row>
    <row r="30" spans="1:17" s="11" customFormat="1">
      <c r="A30" s="8">
        <v>42972</v>
      </c>
      <c r="C30" s="12"/>
      <c r="D30" s="10"/>
      <c r="E30" s="12"/>
      <c r="F30" s="12"/>
      <c r="H30" s="12" t="s">
        <v>68</v>
      </c>
      <c r="I30" s="11">
        <v>4.625</v>
      </c>
      <c r="J30" s="12"/>
      <c r="K30">
        <v>30.276</v>
      </c>
      <c r="L30" s="11">
        <v>0</v>
      </c>
      <c r="M30" s="10">
        <v>1</v>
      </c>
      <c r="N30" t="s">
        <v>69</v>
      </c>
      <c r="O30" s="11">
        <v>1.4083000000000001</v>
      </c>
      <c r="P30" s="11">
        <v>30.276</v>
      </c>
      <c r="Q30" s="11">
        <v>34.084299999999999</v>
      </c>
    </row>
    <row r="31" spans="1:17" s="11" customFormat="1">
      <c r="A31" s="8">
        <v>42979</v>
      </c>
      <c r="C31"/>
      <c r="D31" s="10"/>
      <c r="E31"/>
      <c r="F31" s="12"/>
      <c r="H31" s="12" t="s">
        <v>70</v>
      </c>
      <c r="I31" s="11">
        <f>2.8+1.842</f>
        <v>4.6419999999999995</v>
      </c>
      <c r="J31" s="12"/>
      <c r="K31">
        <v>27.884</v>
      </c>
      <c r="L31" s="11">
        <v>0</v>
      </c>
      <c r="M31" s="10">
        <v>18.091999999999999</v>
      </c>
      <c r="O31" s="11">
        <v>0</v>
      </c>
      <c r="P31" s="11">
        <v>27.884</v>
      </c>
      <c r="Q31" s="11">
        <v>45.975999999999999</v>
      </c>
    </row>
    <row r="32" spans="1:17" s="11" customFormat="1">
      <c r="A32" s="8">
        <v>42986</v>
      </c>
      <c r="C32"/>
      <c r="D32" s="10"/>
      <c r="E32"/>
      <c r="F32" s="12"/>
      <c r="H32" s="12" t="s">
        <v>71</v>
      </c>
      <c r="I32" s="11">
        <f>7.583+2.183</f>
        <v>9.766</v>
      </c>
      <c r="J32" s="12"/>
      <c r="K32">
        <v>51.782000000000004</v>
      </c>
      <c r="L32" s="11">
        <v>2.867</v>
      </c>
      <c r="M32" s="10">
        <v>7.7416999999999998</v>
      </c>
      <c r="N32" t="s">
        <v>72</v>
      </c>
      <c r="O32" s="11">
        <v>1.4</v>
      </c>
      <c r="P32" s="11">
        <v>51.782000000000004</v>
      </c>
      <c r="Q32" s="11">
        <v>63.790700000000001</v>
      </c>
    </row>
    <row r="33" spans="1:17" s="11" customFormat="1">
      <c r="A33" s="8">
        <v>42993</v>
      </c>
      <c r="C33"/>
      <c r="D33" s="10"/>
      <c r="E33"/>
      <c r="F33" s="12"/>
      <c r="H33" s="12" t="s">
        <v>73</v>
      </c>
      <c r="I33" s="11">
        <v>9.5419999999999998</v>
      </c>
      <c r="J33" s="12"/>
      <c r="K33">
        <v>55.134</v>
      </c>
      <c r="L33" s="11">
        <v>1.95</v>
      </c>
      <c r="M33" s="10">
        <v>5.6340000000000003</v>
      </c>
      <c r="N33" t="s">
        <v>74</v>
      </c>
      <c r="O33" s="11">
        <v>0.38300000000000001</v>
      </c>
      <c r="P33" s="11">
        <v>55.134</v>
      </c>
      <c r="Q33" s="11">
        <v>63.101000000000006</v>
      </c>
    </row>
    <row r="34" spans="1:17" s="11" customFormat="1">
      <c r="A34" s="8">
        <v>43000</v>
      </c>
      <c r="C34"/>
      <c r="D34" s="10"/>
      <c r="E34"/>
      <c r="F34" s="12"/>
      <c r="H34" s="12" t="s">
        <v>75</v>
      </c>
      <c r="I34" s="11">
        <v>12.891999999999999</v>
      </c>
      <c r="J34" s="12"/>
      <c r="K34">
        <v>58.2</v>
      </c>
      <c r="L34" s="11">
        <v>1.0920000000000001</v>
      </c>
      <c r="M34" s="10">
        <v>4.0830000000000002</v>
      </c>
      <c r="N34" t="s">
        <v>76</v>
      </c>
      <c r="O34" s="11">
        <v>4.0830000000000002</v>
      </c>
      <c r="P34" s="11">
        <v>58.2</v>
      </c>
      <c r="Q34" s="11">
        <v>67.457999999999998</v>
      </c>
    </row>
    <row r="35" spans="1:17" s="11" customFormat="1">
      <c r="A35" s="8">
        <v>43007</v>
      </c>
      <c r="C35"/>
      <c r="D35" s="10"/>
      <c r="E35"/>
      <c r="F35" s="12"/>
      <c r="H35" s="12" t="s">
        <v>77</v>
      </c>
      <c r="I35" s="12">
        <v>14.6</v>
      </c>
      <c r="J35" s="12"/>
      <c r="K35">
        <v>64.467000000000013</v>
      </c>
      <c r="L35" s="11">
        <v>2.7080000000000002</v>
      </c>
      <c r="M35" s="10">
        <v>0.25</v>
      </c>
      <c r="N35" t="s">
        <v>67</v>
      </c>
      <c r="O35" s="11">
        <v>1.2829999999999999</v>
      </c>
      <c r="P35" s="11">
        <v>64.467000000000013</v>
      </c>
      <c r="Q35" s="11">
        <v>68.707999999999998</v>
      </c>
    </row>
    <row r="36" spans="1:17" s="11" customFormat="1">
      <c r="A36" s="8">
        <v>43014</v>
      </c>
      <c r="B36" s="12"/>
      <c r="C36"/>
      <c r="D36" s="10"/>
      <c r="E36"/>
      <c r="F36" s="12"/>
      <c r="H36" s="12" t="s">
        <v>78</v>
      </c>
      <c r="I36" s="12">
        <v>14.542</v>
      </c>
      <c r="J36" s="12"/>
      <c r="K36">
        <v>43.933999999999997</v>
      </c>
      <c r="L36" s="11">
        <v>2.0920000000000001</v>
      </c>
      <c r="M36" s="10">
        <v>0</v>
      </c>
      <c r="O36" s="11">
        <v>0</v>
      </c>
      <c r="P36" s="11">
        <v>43.933999999999997</v>
      </c>
      <c r="Q36" s="11">
        <v>46.025999999999996</v>
      </c>
    </row>
    <row r="37" spans="1:17" s="11" customFormat="1">
      <c r="A37" s="8">
        <v>43021</v>
      </c>
      <c r="B37" s="12"/>
      <c r="C37"/>
      <c r="D37" s="10"/>
      <c r="E37"/>
      <c r="F37" s="12"/>
      <c r="H37" s="12" t="s">
        <v>79</v>
      </c>
      <c r="I37" s="12">
        <v>10.167</v>
      </c>
      <c r="J37" s="12"/>
      <c r="K37">
        <v>53.705000000000005</v>
      </c>
      <c r="L37" s="11">
        <v>1.0916999999999999</v>
      </c>
      <c r="M37" s="10">
        <v>1.625</v>
      </c>
      <c r="N37" s="12" t="s">
        <v>80</v>
      </c>
      <c r="O37" s="11">
        <v>1.9167000000000001</v>
      </c>
      <c r="P37" s="11">
        <v>53.705000000000005</v>
      </c>
      <c r="Q37" s="11">
        <v>58.338400000000007</v>
      </c>
    </row>
    <row r="38" spans="1:17" s="11" customFormat="1">
      <c r="A38" s="8">
        <v>43028</v>
      </c>
      <c r="B38" s="12"/>
      <c r="C38"/>
      <c r="D38" s="10"/>
      <c r="E38"/>
      <c r="F38" s="12"/>
      <c r="H38" s="12" t="s">
        <v>81</v>
      </c>
      <c r="I38" s="12">
        <v>13.292</v>
      </c>
      <c r="J38" s="12"/>
      <c r="K38">
        <v>62.858999999999995</v>
      </c>
      <c r="L38" s="11">
        <v>1.792</v>
      </c>
      <c r="M38" s="10">
        <v>0</v>
      </c>
      <c r="N38" s="12" t="s">
        <v>82</v>
      </c>
      <c r="O38" s="11">
        <v>2.6080000000000001</v>
      </c>
      <c r="P38" s="11">
        <v>62.858999999999995</v>
      </c>
      <c r="Q38" s="11">
        <v>67.259</v>
      </c>
    </row>
    <row r="39" spans="1:17" s="11" customFormat="1">
      <c r="A39" s="8">
        <v>43035</v>
      </c>
      <c r="B39" s="12"/>
      <c r="C39"/>
      <c r="D39" s="10"/>
      <c r="E39"/>
      <c r="F39" s="12"/>
      <c r="H39" s="12" t="s">
        <v>83</v>
      </c>
      <c r="I39" s="12">
        <v>14.483000000000001</v>
      </c>
      <c r="J39" s="12"/>
      <c r="K39">
        <v>54.408000000000001</v>
      </c>
      <c r="L39" s="11">
        <v>1.25</v>
      </c>
      <c r="M39" s="10">
        <v>0.86699999999999999</v>
      </c>
      <c r="N39" s="12" t="s">
        <v>84</v>
      </c>
      <c r="O39" s="11">
        <v>1.5</v>
      </c>
      <c r="P39" s="11">
        <v>54.408000000000001</v>
      </c>
      <c r="Q39" s="11">
        <v>58.025000000000006</v>
      </c>
    </row>
    <row r="40" spans="1:17" s="11" customFormat="1">
      <c r="A40" s="8">
        <v>43042</v>
      </c>
      <c r="B40" s="12"/>
      <c r="C40"/>
      <c r="D40" s="10"/>
      <c r="E40"/>
      <c r="F40" s="12"/>
      <c r="H40" t="s">
        <v>85</v>
      </c>
      <c r="I40" s="12">
        <v>8.2829999999999995</v>
      </c>
      <c r="J40" s="12"/>
      <c r="K40">
        <v>50.158000000000001</v>
      </c>
      <c r="L40" s="11">
        <v>1.7330000000000001</v>
      </c>
      <c r="M40" s="10">
        <v>0</v>
      </c>
      <c r="N40" s="12" t="s">
        <v>51</v>
      </c>
      <c r="O40" s="11">
        <v>1.7669999999999999</v>
      </c>
      <c r="P40" s="11">
        <v>50.158000000000001</v>
      </c>
      <c r="Q40" s="11">
        <v>53.658000000000001</v>
      </c>
    </row>
    <row r="41" spans="1:17" s="11" customFormat="1">
      <c r="A41" s="8">
        <v>43049</v>
      </c>
      <c r="B41" s="12"/>
      <c r="C41"/>
      <c r="D41" s="10"/>
      <c r="E41"/>
      <c r="F41" s="12"/>
      <c r="H41" t="s">
        <v>86</v>
      </c>
      <c r="I41" s="12">
        <v>5.1079999999999997</v>
      </c>
      <c r="J41" s="12"/>
      <c r="K41">
        <v>56.258000000000003</v>
      </c>
      <c r="L41" s="11">
        <v>1.867</v>
      </c>
      <c r="M41" s="10">
        <v>2.5670000000000002</v>
      </c>
      <c r="N41" s="12" t="s">
        <v>69</v>
      </c>
      <c r="O41" s="11">
        <v>1.9670000000000001</v>
      </c>
      <c r="P41" s="11">
        <v>56.258000000000003</v>
      </c>
      <c r="Q41" s="11">
        <v>62.658999999999999</v>
      </c>
    </row>
    <row r="42" spans="1:17" s="11" customFormat="1">
      <c r="A42" s="8">
        <v>43056</v>
      </c>
      <c r="B42" s="12"/>
      <c r="C42"/>
      <c r="D42" s="10"/>
      <c r="E42"/>
      <c r="F42" s="12"/>
      <c r="H42" t="s">
        <v>87</v>
      </c>
      <c r="I42" s="10">
        <v>10.058</v>
      </c>
      <c r="J42" s="12"/>
      <c r="K42">
        <v>55.908000000000001</v>
      </c>
      <c r="L42" s="11">
        <v>1.5669999999999999</v>
      </c>
      <c r="M42" s="10">
        <v>0</v>
      </c>
      <c r="N42" s="12" t="s">
        <v>69</v>
      </c>
      <c r="O42" s="11">
        <v>1.95</v>
      </c>
      <c r="P42" s="11">
        <v>55.908000000000001</v>
      </c>
      <c r="Q42" s="11">
        <v>59.424999999999997</v>
      </c>
    </row>
    <row r="43" spans="1:17" s="11" customFormat="1">
      <c r="A43" s="8">
        <v>43063</v>
      </c>
      <c r="B43" s="12"/>
      <c r="C43"/>
      <c r="D43" s="10"/>
      <c r="E43"/>
      <c r="F43" s="12"/>
      <c r="H43" t="s">
        <v>88</v>
      </c>
      <c r="I43" s="10">
        <v>8.8420000000000005</v>
      </c>
      <c r="J43" s="12"/>
      <c r="K43">
        <v>52.201000000000008</v>
      </c>
      <c r="L43" s="11">
        <v>1.7749999999999999</v>
      </c>
      <c r="M43" s="10">
        <v>0</v>
      </c>
      <c r="N43" s="12" t="s">
        <v>51</v>
      </c>
      <c r="O43" s="11">
        <v>1.258</v>
      </c>
      <c r="P43" s="11">
        <v>52.201000000000008</v>
      </c>
      <c r="Q43" s="11">
        <v>55.233999999999995</v>
      </c>
    </row>
    <row r="44" spans="1:17" s="11" customFormat="1">
      <c r="A44" s="8">
        <v>43070</v>
      </c>
      <c r="B44" s="12"/>
      <c r="C44"/>
      <c r="D44" s="10"/>
      <c r="E44"/>
      <c r="F44" s="12"/>
      <c r="H44" t="s">
        <v>89</v>
      </c>
      <c r="I44" s="10">
        <v>8.6999999999999993</v>
      </c>
      <c r="J44" s="12"/>
      <c r="K44">
        <v>53.707999999999998</v>
      </c>
      <c r="L44" s="11">
        <v>1.583</v>
      </c>
      <c r="M44" s="10">
        <v>2.6080000000000001</v>
      </c>
      <c r="N44" s="12" t="s">
        <v>90</v>
      </c>
      <c r="O44" s="11">
        <v>2.6080000000000001</v>
      </c>
      <c r="P44" s="11">
        <v>53.707999999999998</v>
      </c>
      <c r="Q44" s="11">
        <v>60.506999999999998</v>
      </c>
    </row>
    <row r="45" spans="1:17" s="11" customFormat="1">
      <c r="A45" s="8">
        <v>43077</v>
      </c>
      <c r="B45" s="12"/>
      <c r="C45"/>
      <c r="D45" s="10"/>
      <c r="E45"/>
      <c r="F45" s="12"/>
      <c r="H45" t="s">
        <v>91</v>
      </c>
      <c r="I45" s="10">
        <v>8.4499999999999993</v>
      </c>
      <c r="J45" s="12"/>
      <c r="K45">
        <v>53.991</v>
      </c>
      <c r="L45" s="11">
        <v>1.508</v>
      </c>
      <c r="M45" s="10">
        <v>0.33300000000000002</v>
      </c>
      <c r="N45" s="12" t="s">
        <v>92</v>
      </c>
      <c r="O45" s="11">
        <v>2.375</v>
      </c>
      <c r="P45" s="11">
        <v>53.991</v>
      </c>
      <c r="Q45" s="11">
        <v>58.206999999999994</v>
      </c>
    </row>
    <row r="46" spans="1:17" s="11" customFormat="1">
      <c r="A46" s="8">
        <v>43084</v>
      </c>
      <c r="B46" s="12"/>
      <c r="C46"/>
      <c r="D46" s="10"/>
      <c r="E46"/>
      <c r="F46" s="12"/>
      <c r="H46" t="s">
        <v>93</v>
      </c>
      <c r="I46" s="10">
        <v>10.175000000000001</v>
      </c>
      <c r="J46" s="12"/>
      <c r="K46">
        <v>50.625</v>
      </c>
      <c r="L46" s="11">
        <v>1.7829999999999999</v>
      </c>
      <c r="M46" s="10">
        <v>0</v>
      </c>
      <c r="N46" s="12" t="s">
        <v>74</v>
      </c>
      <c r="O46" s="11">
        <v>0.183</v>
      </c>
      <c r="P46" s="11">
        <v>50.625</v>
      </c>
      <c r="Q46" s="11">
        <v>52.591000000000001</v>
      </c>
    </row>
    <row r="47" spans="1:17" s="11" customFormat="1">
      <c r="A47" s="8">
        <v>43091</v>
      </c>
      <c r="B47" s="12"/>
      <c r="C47"/>
      <c r="D47" s="10"/>
      <c r="E47"/>
      <c r="F47" s="12"/>
      <c r="H47" t="s">
        <v>94</v>
      </c>
      <c r="I47" s="10">
        <v>10.266999999999999</v>
      </c>
      <c r="J47" s="12"/>
      <c r="K47">
        <v>57.46</v>
      </c>
      <c r="L47" s="11">
        <v>0.56699999999999995</v>
      </c>
      <c r="M47" s="10">
        <v>0</v>
      </c>
      <c r="N47" t="s">
        <v>95</v>
      </c>
      <c r="O47" s="11">
        <v>3.0830000000000002</v>
      </c>
      <c r="P47" s="11">
        <v>57.46</v>
      </c>
      <c r="Q47" s="11">
        <v>61.11</v>
      </c>
    </row>
    <row r="48" spans="1:17">
      <c r="A48" s="1">
        <v>43098</v>
      </c>
      <c r="B48" s="2" t="s">
        <v>0</v>
      </c>
      <c r="C48">
        <v>0.13300000000000001</v>
      </c>
      <c r="D48" s="4" t="s">
        <v>4</v>
      </c>
      <c r="E48">
        <v>5.7080000000000002</v>
      </c>
      <c r="F48" s="7" t="s">
        <v>6</v>
      </c>
      <c r="G48">
        <v>2</v>
      </c>
      <c r="H48" t="s">
        <v>21</v>
      </c>
      <c r="I48">
        <v>1.133</v>
      </c>
      <c r="J48">
        <v>0.317</v>
      </c>
      <c r="K48">
        <v>16.850000000000001</v>
      </c>
      <c r="L48">
        <v>2.8919999999999999</v>
      </c>
      <c r="M48">
        <v>0.88300000000000001</v>
      </c>
      <c r="N48" t="s">
        <v>103</v>
      </c>
      <c r="O48">
        <v>1.4</v>
      </c>
      <c r="P48">
        <f>C48+E48+G48</f>
        <v>7.8410000000000002</v>
      </c>
      <c r="Q48">
        <f t="shared" ref="Q48:Q55" si="0">SUM(I48:O48,G48,E48,C48)</f>
        <v>31.315999999999999</v>
      </c>
    </row>
    <row r="49" spans="1:17">
      <c r="A49" s="1">
        <v>43105</v>
      </c>
      <c r="B49" s="2"/>
      <c r="C49">
        <v>2.1829999999999998</v>
      </c>
      <c r="D49" s="4" t="s">
        <v>5</v>
      </c>
      <c r="E49">
        <v>2.65</v>
      </c>
      <c r="F49" s="7" t="s">
        <v>7</v>
      </c>
      <c r="G49">
        <v>1.633</v>
      </c>
      <c r="H49" t="s">
        <v>24</v>
      </c>
      <c r="I49">
        <v>1.5669999999999999</v>
      </c>
      <c r="J49">
        <v>0</v>
      </c>
      <c r="K49">
        <v>0</v>
      </c>
      <c r="L49">
        <v>1.2829999999999999</v>
      </c>
      <c r="M49">
        <v>0</v>
      </c>
      <c r="N49" t="s">
        <v>104</v>
      </c>
      <c r="O49">
        <v>1.7330000000000001</v>
      </c>
      <c r="P49">
        <f>C49+E49+G49</f>
        <v>6.4660000000000002</v>
      </c>
      <c r="Q49">
        <f t="shared" si="0"/>
        <v>11.048999999999999</v>
      </c>
    </row>
    <row r="50" spans="1:17">
      <c r="A50" s="1">
        <v>43112</v>
      </c>
      <c r="B50" s="3" t="s">
        <v>1</v>
      </c>
      <c r="C50">
        <v>0</v>
      </c>
      <c r="D50" s="3"/>
      <c r="E50">
        <v>0</v>
      </c>
      <c r="F50" s="7"/>
      <c r="G50">
        <v>4.25</v>
      </c>
      <c r="H50">
        <v>0</v>
      </c>
      <c r="I50">
        <v>0</v>
      </c>
      <c r="J50">
        <v>0</v>
      </c>
      <c r="K50">
        <v>0</v>
      </c>
      <c r="L50">
        <v>2.4169999999999998</v>
      </c>
      <c r="M50">
        <v>0</v>
      </c>
      <c r="N50"/>
      <c r="O50">
        <v>0</v>
      </c>
      <c r="P50">
        <f t="shared" ref="P50:P55" si="1">C50+E50+G50</f>
        <v>4.25</v>
      </c>
      <c r="Q50">
        <f t="shared" si="0"/>
        <v>6.6669999999999998</v>
      </c>
    </row>
    <row r="51" spans="1:17">
      <c r="A51" s="1">
        <v>43119</v>
      </c>
      <c r="B51" s="3" t="s">
        <v>2</v>
      </c>
      <c r="C51">
        <v>4.1079999999999997</v>
      </c>
      <c r="D51" s="3"/>
      <c r="E51">
        <v>0.85</v>
      </c>
      <c r="F51" s="6" t="s">
        <v>9</v>
      </c>
      <c r="G51">
        <v>12.582000000000001</v>
      </c>
      <c r="H51" t="s">
        <v>100</v>
      </c>
      <c r="I51">
        <v>0.317</v>
      </c>
      <c r="J51">
        <v>0</v>
      </c>
      <c r="K51">
        <v>0</v>
      </c>
      <c r="L51">
        <v>1.1579999999999999</v>
      </c>
      <c r="M51">
        <v>0</v>
      </c>
      <c r="N51"/>
      <c r="O51">
        <v>0</v>
      </c>
      <c r="P51">
        <f t="shared" si="1"/>
        <v>17.54</v>
      </c>
      <c r="Q51">
        <f t="shared" si="0"/>
        <v>19.015000000000001</v>
      </c>
    </row>
    <row r="52" spans="1:17">
      <c r="A52" s="1">
        <v>43126</v>
      </c>
      <c r="B52" s="3" t="s">
        <v>2</v>
      </c>
      <c r="C52" s="14">
        <v>0</v>
      </c>
      <c r="D52" s="3"/>
      <c r="E52" s="14">
        <v>0</v>
      </c>
      <c r="F52" s="6"/>
      <c r="G52" s="14">
        <v>5.5469999999999997</v>
      </c>
      <c r="H52" t="s">
        <v>101</v>
      </c>
      <c r="I52" s="14">
        <v>0.52500000000000002</v>
      </c>
      <c r="J52" s="14">
        <v>1.425</v>
      </c>
      <c r="K52" s="14">
        <v>0</v>
      </c>
      <c r="L52" s="14">
        <v>0.7</v>
      </c>
      <c r="M52" s="14">
        <v>0</v>
      </c>
      <c r="N52"/>
      <c r="O52" s="14">
        <v>0</v>
      </c>
      <c r="P52">
        <f t="shared" si="1"/>
        <v>5.5469999999999997</v>
      </c>
      <c r="Q52">
        <f t="shared" si="0"/>
        <v>8.1969999999999992</v>
      </c>
    </row>
    <row r="53" spans="1:17">
      <c r="A53" s="1">
        <v>43133</v>
      </c>
      <c r="B53" s="3" t="s">
        <v>3</v>
      </c>
      <c r="C53" s="14">
        <v>1</v>
      </c>
      <c r="D53" s="3"/>
      <c r="E53" s="14">
        <v>0</v>
      </c>
      <c r="F53" s="6"/>
      <c r="G53" s="14">
        <v>8.6329999999999991</v>
      </c>
      <c r="H53" t="s">
        <v>102</v>
      </c>
      <c r="I53" s="14">
        <v>2.7919999999999998</v>
      </c>
      <c r="J53" s="14">
        <v>1.1830000000000001</v>
      </c>
      <c r="K53" s="14">
        <v>0</v>
      </c>
      <c r="L53" s="14">
        <v>2.133</v>
      </c>
      <c r="M53" s="14">
        <v>0.94199999999999995</v>
      </c>
      <c r="N53"/>
      <c r="O53" s="14">
        <v>4.4420000000000002</v>
      </c>
      <c r="P53">
        <f t="shared" si="1"/>
        <v>9.6329999999999991</v>
      </c>
      <c r="Q53">
        <f t="shared" si="0"/>
        <v>21.125</v>
      </c>
    </row>
    <row r="54" spans="1:17">
      <c r="A54" s="1">
        <v>43140</v>
      </c>
      <c r="B54" s="3" t="s">
        <v>2</v>
      </c>
      <c r="C54" s="14">
        <v>6.9</v>
      </c>
      <c r="D54" s="3"/>
      <c r="E54" s="14">
        <v>0</v>
      </c>
      <c r="F54" s="6"/>
      <c r="G54" s="14">
        <v>8.4169999999999998</v>
      </c>
      <c r="H54" s="14">
        <v>0</v>
      </c>
      <c r="I54" s="14">
        <v>0</v>
      </c>
      <c r="J54" s="14">
        <v>0.36699999999999999</v>
      </c>
      <c r="K54" s="14">
        <v>0</v>
      </c>
      <c r="L54" s="14">
        <v>0.442</v>
      </c>
      <c r="M54" s="14">
        <v>1.7170000000000001</v>
      </c>
      <c r="N54"/>
      <c r="O54" s="14">
        <v>0.14199999999999999</v>
      </c>
      <c r="P54">
        <f t="shared" si="1"/>
        <v>15.317</v>
      </c>
      <c r="Q54">
        <f t="shared" si="0"/>
        <v>17.984999999999999</v>
      </c>
    </row>
    <row r="55" spans="1:17">
      <c r="A55" s="1">
        <v>43147</v>
      </c>
      <c r="B55" s="3" t="s">
        <v>23</v>
      </c>
      <c r="C55" s="14">
        <v>1.55</v>
      </c>
      <c r="D55" s="3"/>
      <c r="E55" s="14">
        <v>1.125</v>
      </c>
      <c r="F55" s="5" t="s">
        <v>8</v>
      </c>
      <c r="G55" s="14">
        <v>3</v>
      </c>
      <c r="H55" s="14">
        <v>0</v>
      </c>
      <c r="I55" s="14">
        <v>0</v>
      </c>
      <c r="J55" s="14">
        <v>0</v>
      </c>
      <c r="K55" s="14">
        <v>0</v>
      </c>
      <c r="L55" s="14">
        <v>1.708</v>
      </c>
      <c r="M55" s="14">
        <v>5.15</v>
      </c>
      <c r="N55"/>
      <c r="O55" s="14">
        <v>0</v>
      </c>
      <c r="P55">
        <f t="shared" si="1"/>
        <v>5.6749999999999998</v>
      </c>
      <c r="Q55">
        <f t="shared" si="0"/>
        <v>12.533000000000001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2018-03-04T02:08:06Z</dcterms:modified>
</cp:coreProperties>
</file>