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O13" i="1"/>
  <c r="P13" i="1"/>
  <c r="B13" i="1"/>
  <c r="T12" i="1"/>
  <c r="O11" i="1"/>
  <c r="O10" i="1"/>
  <c r="O12" i="1"/>
  <c r="O9" i="1"/>
  <c r="O8" i="1"/>
  <c r="O7" i="1"/>
  <c r="O5" i="1"/>
  <c r="O6" i="1"/>
  <c r="O4" i="1"/>
  <c r="P12" i="1"/>
  <c r="T11" i="1" l="1"/>
  <c r="P11" i="1"/>
  <c r="T3" i="1" l="1"/>
  <c r="T4" i="1"/>
  <c r="T5" i="1"/>
  <c r="T6" i="1"/>
  <c r="T7" i="1"/>
  <c r="T8" i="1"/>
  <c r="T9" i="1"/>
  <c r="T10" i="1"/>
  <c r="T2" i="1"/>
</calcChain>
</file>

<file path=xl/sharedStrings.xml><?xml version="1.0" encoding="utf-8"?>
<sst xmlns="http://schemas.openxmlformats.org/spreadsheetml/2006/main" count="45" uniqueCount="45">
  <si>
    <t>单词时间</t>
    <phoneticPr fontId="1" type="noConversion"/>
  </si>
  <si>
    <t>单词量</t>
    <phoneticPr fontId="1" type="noConversion"/>
  </si>
  <si>
    <t>英语阅读</t>
    <phoneticPr fontId="1" type="noConversion"/>
  </si>
  <si>
    <t>阅读量</t>
    <phoneticPr fontId="1" type="noConversion"/>
  </si>
  <si>
    <t>课外学习及阅读</t>
    <phoneticPr fontId="1" type="noConversion"/>
  </si>
  <si>
    <t>课外量</t>
    <phoneticPr fontId="1" type="noConversion"/>
  </si>
  <si>
    <t>时间管理</t>
    <phoneticPr fontId="1" type="noConversion"/>
  </si>
  <si>
    <t>其他工作</t>
    <phoneticPr fontId="1" type="noConversion"/>
  </si>
  <si>
    <t>听课</t>
    <phoneticPr fontId="1" type="noConversion"/>
  </si>
  <si>
    <t>数分自习及作业</t>
    <phoneticPr fontId="1" type="noConversion"/>
  </si>
  <si>
    <t>R语言自习</t>
    <phoneticPr fontId="1" type="noConversion"/>
  </si>
  <si>
    <t>其他课程自习</t>
    <phoneticPr fontId="1" type="noConversion"/>
  </si>
  <si>
    <t>《番茄工作法》、《奇特的一生》导读、考研信息</t>
    <phoneticPr fontId="1" type="noConversion"/>
  </si>
  <si>
    <t>完成第四章</t>
    <phoneticPr fontId="1" type="noConversion"/>
  </si>
  <si>
    <t>恋恋有词3unit，百词斩新词755</t>
    <phoneticPr fontId="1" type="noConversion"/>
  </si>
  <si>
    <t>《奇特的一生》、考研政治结构</t>
    <phoneticPr fontId="1" type="noConversion"/>
  </si>
  <si>
    <t>开始总复习五</t>
    <phoneticPr fontId="1" type="noConversion"/>
  </si>
  <si>
    <t>新词766</t>
    <phoneticPr fontId="1" type="noConversion"/>
  </si>
  <si>
    <t>完成7.1</t>
    <phoneticPr fontId="1" type="noConversion"/>
  </si>
  <si>
    <t>新词831</t>
    <phoneticPr fontId="1" type="noConversion"/>
  </si>
  <si>
    <t>了解词源、阅读</t>
    <phoneticPr fontId="1" type="noConversion"/>
  </si>
  <si>
    <t>完成7.7</t>
    <phoneticPr fontId="1" type="noConversion"/>
  </si>
  <si>
    <t>新词620</t>
    <phoneticPr fontId="1" type="noConversion"/>
  </si>
  <si>
    <t>《英国通史》看至11世纪</t>
    <phoneticPr fontId="1" type="noConversion"/>
  </si>
  <si>
    <t>完成9.1</t>
    <phoneticPr fontId="1" type="noConversion"/>
  </si>
  <si>
    <t>总量1064</t>
    <phoneticPr fontId="1" type="noConversion"/>
  </si>
  <si>
    <t>《参考消息》两份，《南风窗》第四期略览</t>
    <phoneticPr fontId="1" type="noConversion"/>
  </si>
  <si>
    <t>开始9.8</t>
    <phoneticPr fontId="1" type="noConversion"/>
  </si>
  <si>
    <t>总量1031</t>
    <phoneticPr fontId="1" type="noConversion"/>
  </si>
  <si>
    <t>《英国通史》看至议会革命前，《参考消息》*2，《近代史研究》解放战争时期山东粮税研究，《中国统计》第三期略览</t>
    <phoneticPr fontId="1" type="noConversion"/>
  </si>
  <si>
    <t>开始10.1</t>
    <phoneticPr fontId="1" type="noConversion"/>
  </si>
  <si>
    <t>总量907</t>
    <phoneticPr fontId="1" type="noConversion"/>
  </si>
  <si>
    <t>《参考消息》*4，其他杂志*1h</t>
    <phoneticPr fontId="1" type="noConversion"/>
  </si>
  <si>
    <t>完成总复习10</t>
    <phoneticPr fontId="1" type="noConversion"/>
  </si>
  <si>
    <t>总量1400</t>
    <phoneticPr fontId="1" type="noConversion"/>
  </si>
  <si>
    <t>《参考消息》*4，其他杂志文章*4</t>
    <phoneticPr fontId="1" type="noConversion"/>
  </si>
  <si>
    <t>合计</t>
    <phoneticPr fontId="1" type="noConversion"/>
  </si>
  <si>
    <t>开始总复习12</t>
    <phoneticPr fontId="1" type="noConversion"/>
  </si>
  <si>
    <t>考研数学时间</t>
    <phoneticPr fontId="1" type="noConversion"/>
  </si>
  <si>
    <t>数学效果</t>
    <phoneticPr fontId="1" type="noConversion"/>
  </si>
  <si>
    <t>总量1044</t>
    <phoneticPr fontId="1" type="noConversion"/>
  </si>
  <si>
    <t>《参考消息》*1，知乎·人口问题，知乎·朝鲜战争，知乎·南非史</t>
    <phoneticPr fontId="1" type="noConversion"/>
  </si>
  <si>
    <t>高数完成总复习12，线代完成1.4</t>
    <phoneticPr fontId="1" type="noConversion"/>
  </si>
  <si>
    <t>总量301</t>
    <phoneticPr fontId="1" type="noConversion"/>
  </si>
  <si>
    <t>听课质量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</si>
</sst>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;@"/>
    <numFmt numFmtId="179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topLeftCell="C1" workbookViewId="0">
      <selection activeCell="T13" sqref="T13"/>
    </sheetView>
  </sheetViews>
  <sheetFormatPr defaultRowHeight="14.25" x14ac:dyDescent="0.2"/>
  <cols>
    <col min="1" max="1" width="8.25" style="1" customWidth="1"/>
    <col min="6" max="6" width="8.25" style="1" customWidth="1"/>
    <col min="9" max="9" width="9" style="2"/>
    <col min="11" max="11" width="8.25" style="1" customWidth="1"/>
    <col min="14" max="14" width="8.25" style="1" customWidth="1"/>
    <col min="15" max="15" width="9" style="1" bestFit="1" customWidth="1"/>
  </cols>
  <sheetData>
    <row r="1" spans="1:20" s="2" customFormat="1" x14ac:dyDescent="0.2">
      <c r="A1" s="1"/>
      <c r="B1" s="2" t="s">
        <v>38</v>
      </c>
      <c r="C1" s="2" t="s">
        <v>39</v>
      </c>
      <c r="D1" s="2" t="s">
        <v>0</v>
      </c>
      <c r="E1" s="2" t="s">
        <v>1</v>
      </c>
      <c r="F1" s="1"/>
      <c r="G1" s="2" t="s">
        <v>2</v>
      </c>
      <c r="H1" s="2" t="s">
        <v>3</v>
      </c>
      <c r="I1" s="2" t="s">
        <v>4</v>
      </c>
      <c r="J1" s="2" t="s">
        <v>5</v>
      </c>
      <c r="K1" s="1"/>
      <c r="L1" s="2" t="s">
        <v>6</v>
      </c>
      <c r="M1" s="2" t="s">
        <v>7</v>
      </c>
      <c r="N1" s="1"/>
      <c r="O1" s="1" t="s">
        <v>44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36</v>
      </c>
    </row>
    <row r="2" spans="1:20" s="2" customFormat="1" x14ac:dyDescent="0.2">
      <c r="A2" s="1">
        <v>42776</v>
      </c>
      <c r="B2" s="2">
        <v>2.8</v>
      </c>
      <c r="D2" s="2">
        <v>3</v>
      </c>
      <c r="F2" s="1">
        <v>42776</v>
      </c>
      <c r="G2" s="2">
        <v>4</v>
      </c>
      <c r="H2" s="2">
        <v>2</v>
      </c>
      <c r="I2" s="2">
        <v>0</v>
      </c>
      <c r="K2" s="1">
        <v>42776</v>
      </c>
      <c r="N2" s="1">
        <v>42776</v>
      </c>
      <c r="O2" s="3"/>
      <c r="T2" s="2">
        <f>SUM(B2,D2,G2,I2,L2,M2,P2,Q2,R2,S2)</f>
        <v>9.8000000000000007</v>
      </c>
    </row>
    <row r="3" spans="1:20" s="2" customFormat="1" x14ac:dyDescent="0.2">
      <c r="A3" s="1">
        <v>42783</v>
      </c>
      <c r="B3" s="2">
        <v>6.375</v>
      </c>
      <c r="D3" s="2">
        <v>1.2749999999999999</v>
      </c>
      <c r="F3" s="1">
        <v>42783</v>
      </c>
      <c r="G3" s="2">
        <v>1.2749999999999999</v>
      </c>
      <c r="H3" s="2">
        <v>1</v>
      </c>
      <c r="I3" s="2">
        <v>3.8250000000000002</v>
      </c>
      <c r="J3" s="2" t="s">
        <v>12</v>
      </c>
      <c r="K3" s="1">
        <v>42783</v>
      </c>
      <c r="N3" s="1">
        <v>42783</v>
      </c>
      <c r="O3" s="3"/>
      <c r="T3" s="2">
        <f t="shared" ref="T3:T13" si="0">SUM(B3,D3,G3,I3,L3,M3,P3,Q3,R3,S3)</f>
        <v>12.75</v>
      </c>
    </row>
    <row r="4" spans="1:20" s="2" customFormat="1" x14ac:dyDescent="0.2">
      <c r="A4" s="1">
        <v>42790</v>
      </c>
      <c r="B4" s="2">
        <v>9.7750000000000004</v>
      </c>
      <c r="C4" s="2" t="s">
        <v>13</v>
      </c>
      <c r="D4" s="2">
        <v>4.6740000000000004</v>
      </c>
      <c r="E4" s="2" t="s">
        <v>14</v>
      </c>
      <c r="F4" s="1">
        <v>42790</v>
      </c>
      <c r="G4" s="2">
        <v>3.4</v>
      </c>
      <c r="H4" s="2">
        <v>2</v>
      </c>
      <c r="I4" s="2">
        <v>1.87</v>
      </c>
      <c r="J4" s="2" t="s">
        <v>15</v>
      </c>
      <c r="K4" s="1">
        <v>42790</v>
      </c>
      <c r="L4" s="2">
        <v>0.45829999999999999</v>
      </c>
      <c r="N4" s="1">
        <v>42790</v>
      </c>
      <c r="O4" s="3">
        <f>P4/(0.75*14)</f>
        <v>0.75285714285714289</v>
      </c>
      <c r="P4" s="2">
        <v>7.9050000000000002</v>
      </c>
      <c r="Q4" s="2">
        <v>1</v>
      </c>
      <c r="R4" s="2">
        <v>1.7</v>
      </c>
      <c r="S4" s="2">
        <v>0.85</v>
      </c>
      <c r="T4" s="2">
        <f t="shared" si="0"/>
        <v>31.632300000000004</v>
      </c>
    </row>
    <row r="5" spans="1:20" s="2" customFormat="1" x14ac:dyDescent="0.2">
      <c r="A5" s="1">
        <v>42797</v>
      </c>
      <c r="B5" s="2">
        <v>9.35</v>
      </c>
      <c r="C5" s="2" t="s">
        <v>16</v>
      </c>
      <c r="D5" s="2">
        <v>3.85</v>
      </c>
      <c r="E5" s="2" t="s">
        <v>17</v>
      </c>
      <c r="F5" s="1">
        <v>42797</v>
      </c>
      <c r="G5" s="2">
        <v>3.4</v>
      </c>
      <c r="H5" s="2">
        <v>2</v>
      </c>
      <c r="I5" s="2">
        <v>0</v>
      </c>
      <c r="K5" s="1">
        <v>42797</v>
      </c>
      <c r="L5" s="2">
        <v>1.2749999999999999</v>
      </c>
      <c r="M5" s="2">
        <v>2.4580000000000002</v>
      </c>
      <c r="N5" s="1">
        <v>42797</v>
      </c>
      <c r="O5" s="3">
        <f t="shared" ref="O5:O8" si="1">P5/(0.75*14)</f>
        <v>0.72738095238095235</v>
      </c>
      <c r="P5" s="2">
        <v>7.6375000000000002</v>
      </c>
      <c r="Q5" s="2">
        <v>1.5669999999999999</v>
      </c>
      <c r="R5" s="2">
        <v>2.7166999999999999</v>
      </c>
      <c r="S5" s="2">
        <v>1.95</v>
      </c>
      <c r="T5" s="2">
        <f t="shared" si="0"/>
        <v>34.2042</v>
      </c>
    </row>
    <row r="6" spans="1:20" x14ac:dyDescent="0.2">
      <c r="A6" s="1">
        <v>42804</v>
      </c>
      <c r="B6" s="2">
        <v>12.067</v>
      </c>
      <c r="C6" s="2" t="s">
        <v>18</v>
      </c>
      <c r="D6" s="2">
        <v>4.37</v>
      </c>
      <c r="E6" s="2" t="s">
        <v>19</v>
      </c>
      <c r="F6" s="1">
        <v>42804</v>
      </c>
      <c r="G6" s="2">
        <v>3.4</v>
      </c>
      <c r="H6" s="2">
        <v>2</v>
      </c>
      <c r="I6" s="2">
        <v>2.5499999999999998</v>
      </c>
      <c r="J6" s="2" t="s">
        <v>20</v>
      </c>
      <c r="K6" s="1">
        <v>42804</v>
      </c>
      <c r="L6">
        <v>2.4580000000000002</v>
      </c>
      <c r="M6">
        <v>0.89</v>
      </c>
      <c r="N6" s="1">
        <v>42804</v>
      </c>
      <c r="O6" s="3">
        <f t="shared" si="1"/>
        <v>0.7142857142857143</v>
      </c>
      <c r="P6">
        <v>7.5</v>
      </c>
      <c r="Q6">
        <v>0.85</v>
      </c>
      <c r="R6">
        <v>2.9750000000000001</v>
      </c>
      <c r="S6">
        <v>1.458</v>
      </c>
      <c r="T6" s="2">
        <f t="shared" si="0"/>
        <v>38.518000000000001</v>
      </c>
    </row>
    <row r="7" spans="1:20" x14ac:dyDescent="0.2">
      <c r="A7" s="1">
        <v>42811</v>
      </c>
      <c r="B7">
        <v>7.3661000000000003</v>
      </c>
      <c r="C7" s="2" t="s">
        <v>21</v>
      </c>
      <c r="D7">
        <v>5.9230833333333335</v>
      </c>
      <c r="E7" s="2" t="s">
        <v>22</v>
      </c>
      <c r="F7" s="1">
        <v>42811</v>
      </c>
      <c r="G7">
        <v>1.9124999999999999</v>
      </c>
      <c r="H7" s="2">
        <v>2</v>
      </c>
      <c r="I7" s="2">
        <v>0.85</v>
      </c>
      <c r="J7" s="2" t="s">
        <v>23</v>
      </c>
      <c r="K7" s="1">
        <v>42811</v>
      </c>
      <c r="L7">
        <v>3.96</v>
      </c>
      <c r="M7">
        <v>1.2749999999999999</v>
      </c>
      <c r="N7" s="1">
        <v>42811</v>
      </c>
      <c r="O7" s="3">
        <f t="shared" si="1"/>
        <v>0.68228571428571427</v>
      </c>
      <c r="P7">
        <v>7.1639999999999997</v>
      </c>
      <c r="Q7">
        <v>3.2087499999999998</v>
      </c>
      <c r="R7">
        <v>1.6064999999999998</v>
      </c>
      <c r="S7">
        <v>1.65</v>
      </c>
      <c r="T7" s="2">
        <f t="shared" si="0"/>
        <v>34.915933333333328</v>
      </c>
    </row>
    <row r="8" spans="1:20" x14ac:dyDescent="0.2">
      <c r="A8" s="1">
        <v>42818</v>
      </c>
      <c r="B8">
        <v>5.18</v>
      </c>
      <c r="C8" s="2" t="s">
        <v>24</v>
      </c>
      <c r="D8">
        <v>3.4416666666666669</v>
      </c>
      <c r="E8" t="s">
        <v>25</v>
      </c>
      <c r="F8" s="1">
        <v>42818</v>
      </c>
      <c r="G8">
        <v>3.875</v>
      </c>
      <c r="H8" s="2">
        <v>2</v>
      </c>
      <c r="I8" s="2">
        <v>1.2749999999999999</v>
      </c>
      <c r="J8" s="2" t="s">
        <v>26</v>
      </c>
      <c r="K8" s="1">
        <v>42818</v>
      </c>
      <c r="L8">
        <v>2.883</v>
      </c>
      <c r="M8">
        <v>0.85</v>
      </c>
      <c r="N8" s="1">
        <v>42818</v>
      </c>
      <c r="O8" s="3">
        <f>P8/(0.75*14+12)</f>
        <v>0.83299333333333336</v>
      </c>
      <c r="P8">
        <v>18.742350000000002</v>
      </c>
      <c r="Q8">
        <v>0</v>
      </c>
      <c r="R8">
        <v>2.125</v>
      </c>
      <c r="S8">
        <v>0</v>
      </c>
      <c r="T8" s="2">
        <f t="shared" si="0"/>
        <v>38.372016666666667</v>
      </c>
    </row>
    <row r="9" spans="1:20" x14ac:dyDescent="0.2">
      <c r="A9" s="1">
        <v>42825</v>
      </c>
      <c r="B9">
        <v>5.0999999999999996</v>
      </c>
      <c r="C9" s="2" t="s">
        <v>27</v>
      </c>
      <c r="D9">
        <v>3.0169999999999999</v>
      </c>
      <c r="E9" t="s">
        <v>28</v>
      </c>
      <c r="F9" s="1">
        <v>42825</v>
      </c>
      <c r="G9">
        <v>3.5</v>
      </c>
      <c r="H9" s="2">
        <v>2.5</v>
      </c>
      <c r="I9" s="2">
        <v>3.3250000000000002</v>
      </c>
      <c r="J9" s="2" t="s">
        <v>29</v>
      </c>
      <c r="K9" s="1">
        <v>42825</v>
      </c>
      <c r="L9">
        <v>2.6</v>
      </c>
      <c r="M9">
        <v>0.85</v>
      </c>
      <c r="N9" s="1">
        <v>42825</v>
      </c>
      <c r="O9" s="3">
        <f>P9/(0.75*14+12)</f>
        <v>0.76866666666666672</v>
      </c>
      <c r="P9">
        <v>17.295000000000002</v>
      </c>
      <c r="Q9">
        <v>2.2170000000000001</v>
      </c>
      <c r="R9">
        <v>0</v>
      </c>
      <c r="S9">
        <v>0</v>
      </c>
      <c r="T9" s="2">
        <f t="shared" si="0"/>
        <v>37.904000000000003</v>
      </c>
    </row>
    <row r="10" spans="1:20" x14ac:dyDescent="0.2">
      <c r="A10" s="1">
        <v>42832</v>
      </c>
      <c r="B10">
        <v>3.9417</v>
      </c>
      <c r="C10" s="2" t="s">
        <v>30</v>
      </c>
      <c r="D10">
        <v>2.57</v>
      </c>
      <c r="E10" t="s">
        <v>31</v>
      </c>
      <c r="F10" s="1">
        <v>42832</v>
      </c>
      <c r="G10">
        <v>2.5499999999999998</v>
      </c>
      <c r="H10" s="2">
        <v>2</v>
      </c>
      <c r="I10" s="2">
        <v>3.9169999999999998</v>
      </c>
      <c r="J10" s="2" t="s">
        <v>32</v>
      </c>
      <c r="K10" s="1">
        <v>42832</v>
      </c>
      <c r="L10" s="2">
        <v>8.3000000000000007</v>
      </c>
      <c r="M10" s="2">
        <v>0.54200000000000004</v>
      </c>
      <c r="N10" s="1">
        <v>42832</v>
      </c>
      <c r="O10" s="3">
        <f>P10/(0.75*7)</f>
        <v>0.875</v>
      </c>
      <c r="P10" s="2">
        <v>4.59375</v>
      </c>
      <c r="Q10" s="2">
        <v>0</v>
      </c>
      <c r="R10" s="2">
        <v>2.33</v>
      </c>
      <c r="S10" s="2">
        <v>0</v>
      </c>
      <c r="T10" s="2">
        <f t="shared" si="0"/>
        <v>28.744450000000001</v>
      </c>
    </row>
    <row r="11" spans="1:20" x14ac:dyDescent="0.2">
      <c r="A11" s="1">
        <v>42839</v>
      </c>
      <c r="B11">
        <v>7.5</v>
      </c>
      <c r="C11" s="2" t="s">
        <v>33</v>
      </c>
      <c r="D11">
        <v>3.9620000000000002</v>
      </c>
      <c r="E11" t="s">
        <v>34</v>
      </c>
      <c r="F11" s="1">
        <v>42839</v>
      </c>
      <c r="G11">
        <v>3.7170000000000001</v>
      </c>
      <c r="H11" s="2">
        <v>3</v>
      </c>
      <c r="I11" s="2">
        <v>3.07</v>
      </c>
      <c r="J11" s="2" t="s">
        <v>35</v>
      </c>
      <c r="K11" s="1">
        <v>42839</v>
      </c>
      <c r="L11" s="2">
        <v>1.91</v>
      </c>
      <c r="M11" s="2">
        <v>0.55800000000000005</v>
      </c>
      <c r="N11" s="1">
        <v>42839</v>
      </c>
      <c r="O11" s="3">
        <f>P11/(0.75*14+6)</f>
        <v>0.91954545454545455</v>
      </c>
      <c r="P11">
        <f>1.2+5.76+2.25+1.1625+4.8</f>
        <v>15.172499999999999</v>
      </c>
      <c r="Q11" s="2">
        <v>4.5416999999999996</v>
      </c>
      <c r="R11" s="2">
        <v>1.7</v>
      </c>
      <c r="S11" s="2">
        <v>0</v>
      </c>
      <c r="T11" s="2">
        <f t="shared" si="0"/>
        <v>42.1312</v>
      </c>
    </row>
    <row r="12" spans="1:20" x14ac:dyDescent="0.2">
      <c r="A12" s="1">
        <v>42846</v>
      </c>
      <c r="B12">
        <v>5.883</v>
      </c>
      <c r="C12" t="s">
        <v>37</v>
      </c>
      <c r="D12">
        <v>2.867</v>
      </c>
      <c r="E12" t="s">
        <v>40</v>
      </c>
      <c r="F12" s="1">
        <v>42846</v>
      </c>
      <c r="G12">
        <v>1.917</v>
      </c>
      <c r="H12" s="2">
        <v>1</v>
      </c>
      <c r="I12" s="2">
        <v>3.4417</v>
      </c>
      <c r="J12" s="2" t="s">
        <v>41</v>
      </c>
      <c r="K12" s="1">
        <v>42846</v>
      </c>
      <c r="L12" s="2">
        <v>1.5920000000000001</v>
      </c>
      <c r="M12" s="2">
        <v>2.625</v>
      </c>
      <c r="N12" s="1">
        <v>42846</v>
      </c>
      <c r="O12" s="3">
        <f t="shared" ref="O10:O12" si="2">P12/(0.75*14+12)</f>
        <v>0.69499999999999995</v>
      </c>
      <c r="P12">
        <f>4.0875+1.1625+1.05+2.1375+2.4+4.8</f>
        <v>15.637499999999999</v>
      </c>
      <c r="Q12" s="2">
        <v>0</v>
      </c>
      <c r="R12" s="2">
        <v>0</v>
      </c>
      <c r="S12" s="2">
        <v>0</v>
      </c>
      <c r="T12" s="2">
        <f t="shared" si="0"/>
        <v>33.963200000000001</v>
      </c>
    </row>
    <row r="13" spans="1:20" x14ac:dyDescent="0.2">
      <c r="A13" s="1">
        <v>42853</v>
      </c>
      <c r="B13">
        <f>1.275+0.85</f>
        <v>2.125</v>
      </c>
      <c r="C13" t="s">
        <v>42</v>
      </c>
      <c r="D13">
        <v>0.85</v>
      </c>
      <c r="E13" t="s">
        <v>43</v>
      </c>
      <c r="F13" s="1">
        <v>42853</v>
      </c>
      <c r="G13">
        <v>3.2749999999999999</v>
      </c>
      <c r="H13" s="2">
        <v>7</v>
      </c>
      <c r="I13" s="2">
        <v>0</v>
      </c>
      <c r="K13" s="1">
        <v>42853</v>
      </c>
      <c r="L13" s="2">
        <v>1.1000000000000001</v>
      </c>
      <c r="M13" s="2">
        <v>1.2749999999999999</v>
      </c>
      <c r="N13" s="1">
        <v>42853</v>
      </c>
      <c r="O13" s="3">
        <f>P13/(0.75*14)</f>
        <v>0.60214285714285709</v>
      </c>
      <c r="P13">
        <f>3.7725+1.05+1.2+0.3</f>
        <v>6.3224999999999998</v>
      </c>
      <c r="Q13" s="2">
        <v>0.183</v>
      </c>
      <c r="R13" s="2">
        <v>0</v>
      </c>
      <c r="S13" s="2">
        <v>1.05</v>
      </c>
      <c r="T13" s="2">
        <f t="shared" si="0"/>
        <v>16.180499999999999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O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2017-05-04T07:19:52Z</dcterms:modified>
</cp:coreProperties>
</file>