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Z109" i="1"/>
  <c r="Z108" s="1"/>
  <c r="Z107" s="1"/>
  <c r="Z106" s="1"/>
  <c r="Z105" s="1"/>
  <c r="Z104" s="1"/>
  <c r="Z103" s="1"/>
  <c r="Z102" s="1"/>
  <c r="Z101" s="1"/>
  <c r="Z100" s="1"/>
  <c r="Z99" s="1"/>
  <c r="Z98" s="1"/>
  <c r="Z97" s="1"/>
  <c r="Z96" s="1"/>
  <c r="Z95" s="1"/>
  <c r="Z94" s="1"/>
  <c r="Z93" s="1"/>
  <c r="Z92" s="1"/>
  <c r="Z91" s="1"/>
  <c r="Z90" s="1"/>
  <c r="Z89" s="1"/>
  <c r="Z88" s="1"/>
  <c r="Z87" s="1"/>
  <c r="Z86" s="1"/>
  <c r="Z85" s="1"/>
  <c r="Z84" s="1"/>
  <c r="Z83" s="1"/>
  <c r="Z82" s="1"/>
  <c r="Z81" s="1"/>
  <c r="Z80" s="1"/>
  <c r="Z79" s="1"/>
  <c r="Z78" s="1"/>
  <c r="Z77" s="1"/>
  <c r="Z76" s="1"/>
  <c r="Z75" s="1"/>
  <c r="Z74" s="1"/>
  <c r="Z73" s="1"/>
  <c r="Z72" s="1"/>
  <c r="Z71" s="1"/>
  <c r="Z70" s="1"/>
  <c r="Z69" s="1"/>
  <c r="Z68" s="1"/>
  <c r="Z67" s="1"/>
  <c r="Z66" s="1"/>
  <c r="Z65" s="1"/>
  <c r="Z64" s="1"/>
  <c r="Z63" s="1"/>
  <c r="Z62" s="1"/>
  <c r="Z61" s="1"/>
  <c r="Z60" s="1"/>
  <c r="Z59" s="1"/>
  <c r="Z58" s="1"/>
  <c r="Z57" s="1"/>
  <c r="Z56" s="1"/>
  <c r="Z55" s="1"/>
  <c r="Z54" s="1"/>
  <c r="Z53" s="1"/>
  <c r="Z52" s="1"/>
  <c r="Z51" s="1"/>
  <c r="Z50" s="1"/>
  <c r="Z49" s="1"/>
  <c r="Z48" s="1"/>
  <c r="Z47" s="1"/>
  <c r="Z46" s="1"/>
  <c r="Z45" s="1"/>
  <c r="Z44" s="1"/>
  <c r="Z43" s="1"/>
  <c r="Z42" s="1"/>
  <c r="Z41" s="1"/>
  <c r="Z40" s="1"/>
  <c r="Z39" s="1"/>
  <c r="Z38" s="1"/>
  <c r="Z37" s="1"/>
  <c r="Z36" s="1"/>
  <c r="Z35" s="1"/>
  <c r="Z34" s="1"/>
  <c r="Z33" s="1"/>
  <c r="Z32" s="1"/>
  <c r="Z31" s="1"/>
  <c r="Z30" s="1"/>
  <c r="Z29" s="1"/>
  <c r="Z28" s="1"/>
  <c r="Z27" s="1"/>
  <c r="Z26" s="1"/>
  <c r="Z25" s="1"/>
  <c r="Z24" s="1"/>
  <c r="Z23" s="1"/>
  <c r="Z22" s="1"/>
  <c r="Z21" s="1"/>
  <c r="Z20" s="1"/>
  <c r="Z19" s="1"/>
  <c r="Z18" s="1"/>
  <c r="Z17" s="1"/>
  <c r="Z16" s="1"/>
  <c r="Z15" s="1"/>
  <c r="Z14" s="1"/>
  <c r="Z13" s="1"/>
  <c r="Z12" s="1"/>
  <c r="Z11" s="1"/>
  <c r="Z10" s="1"/>
  <c r="Z9" s="1"/>
  <c r="Z8" s="1"/>
  <c r="Z7" s="1"/>
  <c r="Z6" s="1"/>
  <c r="Z5" s="1"/>
  <c r="Z4" s="1"/>
  <c r="Z3" s="1"/>
  <c r="Z2" s="1"/>
  <c r="Z110"/>
  <c r="W111"/>
  <c r="W110" s="1"/>
  <c r="W109" s="1"/>
  <c r="W108" s="1"/>
  <c r="W107" s="1"/>
  <c r="W106" s="1"/>
  <c r="W105" s="1"/>
  <c r="W104" s="1"/>
  <c r="W103" s="1"/>
  <c r="W102" s="1"/>
  <c r="W101" s="1"/>
  <c r="W100" s="1"/>
  <c r="W99" s="1"/>
  <c r="W98" s="1"/>
  <c r="W97" s="1"/>
  <c r="W96" s="1"/>
  <c r="W95" s="1"/>
  <c r="W94" s="1"/>
  <c r="W93" s="1"/>
  <c r="W92" s="1"/>
  <c r="W91" s="1"/>
  <c r="W90" s="1"/>
  <c r="W89" s="1"/>
  <c r="W88" s="1"/>
  <c r="W87" s="1"/>
  <c r="W86" s="1"/>
  <c r="W85" s="1"/>
  <c r="W84" s="1"/>
  <c r="W83" s="1"/>
  <c r="W82" s="1"/>
  <c r="W81" s="1"/>
  <c r="W80" s="1"/>
  <c r="W79" s="1"/>
  <c r="W78" s="1"/>
  <c r="W77" s="1"/>
  <c r="W76" s="1"/>
  <c r="W75" s="1"/>
  <c r="W74" s="1"/>
  <c r="W73" s="1"/>
  <c r="W72" s="1"/>
  <c r="W71" s="1"/>
  <c r="W70" s="1"/>
  <c r="W69" s="1"/>
  <c r="W68" s="1"/>
  <c r="W67" s="1"/>
  <c r="W66" s="1"/>
  <c r="W65" s="1"/>
  <c r="W64" s="1"/>
  <c r="W63" s="1"/>
  <c r="W62" s="1"/>
  <c r="W61" s="1"/>
  <c r="W60" s="1"/>
  <c r="W59" s="1"/>
  <c r="W58" s="1"/>
  <c r="W57" s="1"/>
  <c r="W56" s="1"/>
  <c r="W55" s="1"/>
  <c r="W54" s="1"/>
  <c r="W53" s="1"/>
  <c r="W52" s="1"/>
  <c r="W51" s="1"/>
  <c r="W50" s="1"/>
  <c r="W49" s="1"/>
  <c r="W48" s="1"/>
  <c r="W47" s="1"/>
  <c r="W46" s="1"/>
  <c r="W45" s="1"/>
  <c r="W44" s="1"/>
  <c r="W43" s="1"/>
  <c r="W42" s="1"/>
  <c r="W41" s="1"/>
  <c r="W40" s="1"/>
  <c r="W39" s="1"/>
  <c r="W38" s="1"/>
  <c r="W37" s="1"/>
  <c r="W36" s="1"/>
  <c r="W35" s="1"/>
  <c r="W34" s="1"/>
  <c r="W33" s="1"/>
  <c r="W32" s="1"/>
  <c r="W31" s="1"/>
  <c r="W30" s="1"/>
  <c r="W29" s="1"/>
  <c r="W28" s="1"/>
  <c r="W27" s="1"/>
  <c r="W26" s="1"/>
  <c r="W25" s="1"/>
  <c r="W24" s="1"/>
  <c r="W23" s="1"/>
  <c r="W22" s="1"/>
  <c r="W21" s="1"/>
  <c r="W20" s="1"/>
  <c r="W19" s="1"/>
  <c r="W18" s="1"/>
  <c r="W17" s="1"/>
  <c r="W16" s="1"/>
  <c r="W15" s="1"/>
  <c r="W14" s="1"/>
  <c r="W13" s="1"/>
  <c r="W12" s="1"/>
  <c r="W11" s="1"/>
  <c r="W10" s="1"/>
  <c r="W9" s="1"/>
  <c r="W8" s="1"/>
  <c r="W7" s="1"/>
  <c r="W6" s="1"/>
  <c r="W5" s="1"/>
  <c r="W4" s="1"/>
  <c r="W3" s="1"/>
  <c r="W2" s="1"/>
  <c r="X111"/>
  <c r="X110" s="1"/>
  <c r="X109" s="1"/>
  <c r="X108" s="1"/>
  <c r="X107" s="1"/>
  <c r="X106" s="1"/>
  <c r="X105" s="1"/>
  <c r="X104" s="1"/>
  <c r="X103" s="1"/>
  <c r="X102" s="1"/>
  <c r="X101" s="1"/>
  <c r="X100" s="1"/>
  <c r="X99" s="1"/>
  <c r="X98" s="1"/>
  <c r="X97" s="1"/>
  <c r="X96" s="1"/>
  <c r="X95" s="1"/>
  <c r="X94" s="1"/>
  <c r="X93" s="1"/>
  <c r="X92" s="1"/>
  <c r="X91" s="1"/>
  <c r="X90" s="1"/>
  <c r="X89" s="1"/>
  <c r="X88" s="1"/>
  <c r="X87" s="1"/>
  <c r="X86" s="1"/>
  <c r="X85" s="1"/>
  <c r="X84" s="1"/>
  <c r="X83" s="1"/>
  <c r="X82" s="1"/>
  <c r="X81" s="1"/>
  <c r="X80" s="1"/>
  <c r="X79" s="1"/>
  <c r="X78" s="1"/>
  <c r="X77" s="1"/>
  <c r="X76" s="1"/>
  <c r="X75" s="1"/>
  <c r="X74" s="1"/>
  <c r="X73" s="1"/>
  <c r="X72" s="1"/>
  <c r="X71" s="1"/>
  <c r="X70" s="1"/>
  <c r="X69" s="1"/>
  <c r="X68" s="1"/>
  <c r="X67" s="1"/>
  <c r="X66" s="1"/>
  <c r="X65" s="1"/>
  <c r="X64" s="1"/>
  <c r="X63" s="1"/>
  <c r="X62" s="1"/>
  <c r="X61" s="1"/>
  <c r="X60" s="1"/>
  <c r="X59" s="1"/>
  <c r="X58" s="1"/>
  <c r="X57" s="1"/>
  <c r="X56" s="1"/>
  <c r="X55" s="1"/>
  <c r="X54" s="1"/>
  <c r="X53" s="1"/>
  <c r="X52" s="1"/>
  <c r="X51" s="1"/>
  <c r="X50" s="1"/>
  <c r="X49" s="1"/>
  <c r="X48" s="1"/>
  <c r="X47" s="1"/>
  <c r="X46" s="1"/>
  <c r="X45" s="1"/>
  <c r="X44" s="1"/>
  <c r="X43" s="1"/>
  <c r="X42" s="1"/>
  <c r="X41" s="1"/>
  <c r="X40" s="1"/>
  <c r="X39" s="1"/>
  <c r="X38" s="1"/>
  <c r="X37" s="1"/>
  <c r="X36" s="1"/>
  <c r="X35" s="1"/>
  <c r="X34" s="1"/>
  <c r="X33" s="1"/>
  <c r="X32" s="1"/>
  <c r="X31" s="1"/>
  <c r="X30" s="1"/>
  <c r="X29" s="1"/>
  <c r="X28" s="1"/>
  <c r="X27" s="1"/>
  <c r="X26" s="1"/>
  <c r="X25" s="1"/>
  <c r="X24" s="1"/>
  <c r="X23" s="1"/>
  <c r="X22" s="1"/>
  <c r="X21" s="1"/>
  <c r="X20" s="1"/>
  <c r="X19" s="1"/>
  <c r="X18" s="1"/>
  <c r="X17" s="1"/>
  <c r="X16" s="1"/>
  <c r="X15" s="1"/>
  <c r="X14" s="1"/>
  <c r="X13" s="1"/>
  <c r="X12" s="1"/>
  <c r="X11" s="1"/>
  <c r="X10" s="1"/>
  <c r="X9" s="1"/>
  <c r="X8" s="1"/>
  <c r="X7" s="1"/>
  <c r="X6" s="1"/>
  <c r="X5" s="1"/>
  <c r="X4" s="1"/>
  <c r="X3" s="1"/>
  <c r="X2" s="1"/>
  <c r="Y111"/>
  <c r="Y110" s="1"/>
  <c r="Y109" s="1"/>
  <c r="Y108" s="1"/>
  <c r="Y107" s="1"/>
  <c r="Y106" s="1"/>
  <c r="Y105" s="1"/>
  <c r="Y104" s="1"/>
  <c r="Y103" s="1"/>
  <c r="Y102" s="1"/>
  <c r="Y101" s="1"/>
  <c r="Y100" s="1"/>
  <c r="Y99" s="1"/>
  <c r="Y98" s="1"/>
  <c r="Y97" s="1"/>
  <c r="Y96" s="1"/>
  <c r="Y95" s="1"/>
  <c r="Y94" s="1"/>
  <c r="Y93" s="1"/>
  <c r="Y92" s="1"/>
  <c r="Y91" s="1"/>
  <c r="Y90" s="1"/>
  <c r="Y89" s="1"/>
  <c r="Y88" s="1"/>
  <c r="Y87" s="1"/>
  <c r="Y86" s="1"/>
  <c r="Y85" s="1"/>
  <c r="Y84" s="1"/>
  <c r="Y83" s="1"/>
  <c r="Y82" s="1"/>
  <c r="Y81" s="1"/>
  <c r="Y80" s="1"/>
  <c r="Y79" s="1"/>
  <c r="Y78" s="1"/>
  <c r="Y77" s="1"/>
  <c r="Y76" s="1"/>
  <c r="Y75" s="1"/>
  <c r="Y74" s="1"/>
  <c r="Y73" s="1"/>
  <c r="Y72" s="1"/>
  <c r="Y71" s="1"/>
  <c r="Y70" s="1"/>
  <c r="Y69" s="1"/>
  <c r="Y68" s="1"/>
  <c r="Y67" s="1"/>
  <c r="Y66" s="1"/>
  <c r="Y65" s="1"/>
  <c r="Y64" s="1"/>
  <c r="Y63" s="1"/>
  <c r="Y62" s="1"/>
  <c r="Y61" s="1"/>
  <c r="Y60" s="1"/>
  <c r="Y59" s="1"/>
  <c r="Y58" s="1"/>
  <c r="Y57" s="1"/>
  <c r="Y56" s="1"/>
  <c r="Y55" s="1"/>
  <c r="Y54" s="1"/>
  <c r="Y53" s="1"/>
  <c r="Y52" s="1"/>
  <c r="Y51" s="1"/>
  <c r="Y50" s="1"/>
  <c r="Y49" s="1"/>
  <c r="Y48" s="1"/>
  <c r="Y47" s="1"/>
  <c r="Y46" s="1"/>
  <c r="Y45" s="1"/>
  <c r="Y44" s="1"/>
  <c r="Y43" s="1"/>
  <c r="Y42" s="1"/>
  <c r="Y41" s="1"/>
  <c r="Y40" s="1"/>
  <c r="Y39" s="1"/>
  <c r="Y38" s="1"/>
  <c r="Y37" s="1"/>
  <c r="Y36" s="1"/>
  <c r="Y35" s="1"/>
  <c r="Y34" s="1"/>
  <c r="Y33" s="1"/>
  <c r="Y32" s="1"/>
  <c r="Y31" s="1"/>
  <c r="Y30" s="1"/>
  <c r="Y29" s="1"/>
  <c r="Y28" s="1"/>
  <c r="Y27" s="1"/>
  <c r="Y26" s="1"/>
  <c r="Y25" s="1"/>
  <c r="Y24" s="1"/>
  <c r="Y23" s="1"/>
  <c r="Y22" s="1"/>
  <c r="Y21" s="1"/>
  <c r="Y20" s="1"/>
  <c r="Y19" s="1"/>
  <c r="Y18" s="1"/>
  <c r="Y17" s="1"/>
  <c r="Y16" s="1"/>
  <c r="Y15" s="1"/>
  <c r="Y14" s="1"/>
  <c r="Y13" s="1"/>
  <c r="Y12" s="1"/>
  <c r="Y11" s="1"/>
  <c r="Y10" s="1"/>
  <c r="Y9" s="1"/>
  <c r="Y8" s="1"/>
  <c r="Y7" s="1"/>
  <c r="Y6" s="1"/>
  <c r="Y5" s="1"/>
  <c r="Y4" s="1"/>
  <c r="Y3" s="1"/>
  <c r="Y2" s="1"/>
  <c r="Z111"/>
  <c r="AA111"/>
  <c r="AA110" s="1"/>
  <c r="AA109" s="1"/>
  <c r="AA108" s="1"/>
  <c r="AA107" s="1"/>
  <c r="AA106" s="1"/>
  <c r="AA105" s="1"/>
  <c r="AA104" s="1"/>
  <c r="AA103" s="1"/>
  <c r="AA102" s="1"/>
  <c r="AA101" s="1"/>
  <c r="AA100" s="1"/>
  <c r="AA99" s="1"/>
  <c r="AA98" s="1"/>
  <c r="AA97" s="1"/>
  <c r="AA96" s="1"/>
  <c r="AA95" s="1"/>
  <c r="AA94" s="1"/>
  <c r="AA93" s="1"/>
  <c r="AA92" s="1"/>
  <c r="AA91" s="1"/>
  <c r="AA90" s="1"/>
  <c r="AA89" s="1"/>
  <c r="AA88" s="1"/>
  <c r="AA87" s="1"/>
  <c r="AA86" s="1"/>
  <c r="AA85" s="1"/>
  <c r="AA84" s="1"/>
  <c r="AA83" s="1"/>
  <c r="AA82" s="1"/>
  <c r="AA81" s="1"/>
  <c r="AA80" s="1"/>
  <c r="AA79" s="1"/>
  <c r="AA78" s="1"/>
  <c r="AA77" s="1"/>
  <c r="AA76" s="1"/>
  <c r="AA75" s="1"/>
  <c r="AA74" s="1"/>
  <c r="AA73" s="1"/>
  <c r="AA72" s="1"/>
  <c r="AA71" s="1"/>
  <c r="AA70" s="1"/>
  <c r="AA69" s="1"/>
  <c r="AA68" s="1"/>
  <c r="AA67" s="1"/>
  <c r="AA66" s="1"/>
  <c r="AA65" s="1"/>
  <c r="AA64" s="1"/>
  <c r="AA63" s="1"/>
  <c r="AA62" s="1"/>
  <c r="AA61" s="1"/>
  <c r="AA60" s="1"/>
  <c r="AA59" s="1"/>
  <c r="AA58" s="1"/>
  <c r="AA57" s="1"/>
  <c r="AA56" s="1"/>
  <c r="AA55" s="1"/>
  <c r="AA54" s="1"/>
  <c r="AA53" s="1"/>
  <c r="AA52" s="1"/>
  <c r="AA51" s="1"/>
  <c r="AA50" s="1"/>
  <c r="AA49" s="1"/>
  <c r="AA48" s="1"/>
  <c r="AA47" s="1"/>
  <c r="AA46" s="1"/>
  <c r="AA45" s="1"/>
  <c r="AA44" s="1"/>
  <c r="AA43" s="1"/>
  <c r="AA42" s="1"/>
  <c r="AA41" s="1"/>
  <c r="AA40" s="1"/>
  <c r="AA39" s="1"/>
  <c r="AA38" s="1"/>
  <c r="AA37" s="1"/>
  <c r="AA36" s="1"/>
  <c r="AA35" s="1"/>
  <c r="AA34" s="1"/>
  <c r="AA33" s="1"/>
  <c r="AA32" s="1"/>
  <c r="AA31" s="1"/>
  <c r="AA30" s="1"/>
  <c r="AA29" s="1"/>
  <c r="AA28" s="1"/>
  <c r="AA27" s="1"/>
  <c r="AA26" s="1"/>
  <c r="AA25" s="1"/>
  <c r="AA24" s="1"/>
  <c r="AA23" s="1"/>
  <c r="AA22" s="1"/>
  <c r="AA21" s="1"/>
  <c r="AA20" s="1"/>
  <c r="AA19" s="1"/>
  <c r="AA18" s="1"/>
  <c r="AA17" s="1"/>
  <c r="AA16" s="1"/>
  <c r="AA15" s="1"/>
  <c r="AA14" s="1"/>
  <c r="AA13" s="1"/>
  <c r="AA12" s="1"/>
  <c r="AA11" s="1"/>
  <c r="AA10" s="1"/>
  <c r="AA9" s="1"/>
  <c r="AA8" s="1"/>
  <c r="AA7" s="1"/>
  <c r="AA6" s="1"/>
  <c r="AA5" s="1"/>
  <c r="AA4" s="1"/>
  <c r="AA3" s="1"/>
  <c r="AA2" s="1"/>
  <c r="W117"/>
  <c r="X117"/>
  <c r="X116" s="1"/>
  <c r="X115" s="1"/>
  <c r="X114" s="1"/>
  <c r="X113" s="1"/>
  <c r="X112" s="1"/>
  <c r="Y117"/>
  <c r="Y116" s="1"/>
  <c r="Y115" s="1"/>
  <c r="Y114" s="1"/>
  <c r="Y113" s="1"/>
  <c r="Y112" s="1"/>
  <c r="Z117"/>
  <c r="Z116" s="1"/>
  <c r="Z115" s="1"/>
  <c r="Z114" s="1"/>
  <c r="Z113" s="1"/>
  <c r="Z112" s="1"/>
  <c r="AA117"/>
  <c r="W116"/>
  <c r="W115" s="1"/>
  <c r="W114" s="1"/>
  <c r="W113" s="1"/>
  <c r="W112" s="1"/>
  <c r="AA116"/>
  <c r="AA115" s="1"/>
  <c r="AA114" s="1"/>
  <c r="AA113" s="1"/>
  <c r="AA112" s="1"/>
  <c r="V324"/>
  <c r="S324"/>
  <c r="R324"/>
  <c r="M324"/>
  <c r="J324"/>
  <c r="H324"/>
  <c r="I324" s="1"/>
  <c r="D324"/>
  <c r="V323"/>
  <c r="S323"/>
  <c r="R323"/>
  <c r="M323"/>
  <c r="J323"/>
  <c r="H323"/>
  <c r="D323"/>
  <c r="V322"/>
  <c r="S322"/>
  <c r="R322"/>
  <c r="M322"/>
  <c r="J322"/>
  <c r="H322"/>
  <c r="D322"/>
  <c r="V321"/>
  <c r="S321"/>
  <c r="R321"/>
  <c r="M321"/>
  <c r="J321"/>
  <c r="H321"/>
  <c r="D321"/>
  <c r="I321" s="1"/>
  <c r="V320"/>
  <c r="S320"/>
  <c r="R320"/>
  <c r="M320"/>
  <c r="J320"/>
  <c r="H320"/>
  <c r="D320"/>
  <c r="V319"/>
  <c r="S319"/>
  <c r="R319"/>
  <c r="M319"/>
  <c r="J319"/>
  <c r="H319"/>
  <c r="D319"/>
  <c r="V318"/>
  <c r="S318"/>
  <c r="R318"/>
  <c r="M318"/>
  <c r="J318"/>
  <c r="H318"/>
  <c r="D318"/>
  <c r="V317"/>
  <c r="S317"/>
  <c r="R317"/>
  <c r="M317"/>
  <c r="J317"/>
  <c r="H317"/>
  <c r="D317"/>
  <c r="I317" s="1"/>
  <c r="V316"/>
  <c r="S316"/>
  <c r="R316"/>
  <c r="M316"/>
  <c r="J316"/>
  <c r="H316"/>
  <c r="D316"/>
  <c r="V315"/>
  <c r="S315"/>
  <c r="R315"/>
  <c r="M315"/>
  <c r="J315"/>
  <c r="H315"/>
  <c r="D315"/>
  <c r="V314"/>
  <c r="S314"/>
  <c r="R314"/>
  <c r="M314"/>
  <c r="J314"/>
  <c r="H314"/>
  <c r="D314"/>
  <c r="V313"/>
  <c r="S313"/>
  <c r="R313"/>
  <c r="M313"/>
  <c r="J313"/>
  <c r="H313"/>
  <c r="D313"/>
  <c r="I313" s="1"/>
  <c r="V312"/>
  <c r="S312"/>
  <c r="R312"/>
  <c r="M312"/>
  <c r="J312"/>
  <c r="H312"/>
  <c r="D312"/>
  <c r="V311"/>
  <c r="S311"/>
  <c r="R311"/>
  <c r="M311"/>
  <c r="J311"/>
  <c r="H311"/>
  <c r="D311"/>
  <c r="V310"/>
  <c r="S310"/>
  <c r="R310"/>
  <c r="M310"/>
  <c r="J310"/>
  <c r="H310"/>
  <c r="I310" s="1"/>
  <c r="D310"/>
  <c r="V309"/>
  <c r="S309"/>
  <c r="R309"/>
  <c r="M309"/>
  <c r="J309"/>
  <c r="H309"/>
  <c r="D309"/>
  <c r="V308"/>
  <c r="S308"/>
  <c r="R308"/>
  <c r="M308"/>
  <c r="J308"/>
  <c r="H308"/>
  <c r="I308" s="1"/>
  <c r="D308"/>
  <c r="V307"/>
  <c r="S307"/>
  <c r="R307"/>
  <c r="M307"/>
  <c r="J307"/>
  <c r="H307"/>
  <c r="I307" s="1"/>
  <c r="D307"/>
  <c r="V306"/>
  <c r="S306"/>
  <c r="R306"/>
  <c r="M306"/>
  <c r="J306"/>
  <c r="H306"/>
  <c r="I306" s="1"/>
  <c r="D306"/>
  <c r="V305"/>
  <c r="S305"/>
  <c r="R305"/>
  <c r="M305"/>
  <c r="J305"/>
  <c r="H305"/>
  <c r="D305"/>
  <c r="V304"/>
  <c r="S304"/>
  <c r="R304"/>
  <c r="M304"/>
  <c r="J304"/>
  <c r="H304"/>
  <c r="I304" s="1"/>
  <c r="D304"/>
  <c r="V303"/>
  <c r="S303"/>
  <c r="R303"/>
  <c r="M303"/>
  <c r="J303"/>
  <c r="H303"/>
  <c r="I303" s="1"/>
  <c r="D303"/>
  <c r="V302"/>
  <c r="S302"/>
  <c r="R302"/>
  <c r="M302"/>
  <c r="J302"/>
  <c r="H302"/>
  <c r="I302" s="1"/>
  <c r="D302"/>
  <c r="V301"/>
  <c r="S301"/>
  <c r="R301"/>
  <c r="M301"/>
  <c r="J301"/>
  <c r="H301"/>
  <c r="D301"/>
  <c r="I318" l="1"/>
  <c r="I322"/>
  <c r="I314"/>
  <c r="I311"/>
  <c r="I315"/>
  <c r="I319"/>
  <c r="I323"/>
  <c r="I301"/>
  <c r="I305"/>
  <c r="I309"/>
  <c r="I312"/>
  <c r="I316"/>
  <c r="I320"/>
  <c r="V300"/>
  <c r="S300"/>
  <c r="R300"/>
  <c r="M300"/>
  <c r="J300"/>
  <c r="H300"/>
  <c r="D300"/>
  <c r="V299"/>
  <c r="S299"/>
  <c r="R299"/>
  <c r="M299"/>
  <c r="J299"/>
  <c r="H299"/>
  <c r="I299" s="1"/>
  <c r="D299"/>
  <c r="V298"/>
  <c r="S298"/>
  <c r="R298"/>
  <c r="M298"/>
  <c r="J298"/>
  <c r="H298"/>
  <c r="D298"/>
  <c r="V297"/>
  <c r="S297"/>
  <c r="R297"/>
  <c r="M297"/>
  <c r="J297"/>
  <c r="H297"/>
  <c r="I297" s="1"/>
  <c r="D297"/>
  <c r="V296"/>
  <c r="S296"/>
  <c r="R296"/>
  <c r="M296"/>
  <c r="J296"/>
  <c r="H296"/>
  <c r="D296"/>
  <c r="V295"/>
  <c r="S295"/>
  <c r="R295"/>
  <c r="M295"/>
  <c r="J295"/>
  <c r="H295"/>
  <c r="I295" s="1"/>
  <c r="D295"/>
  <c r="V294"/>
  <c r="S294"/>
  <c r="R294"/>
  <c r="M294"/>
  <c r="J294"/>
  <c r="H294"/>
  <c r="D294"/>
  <c r="V293"/>
  <c r="S293"/>
  <c r="R293"/>
  <c r="M293"/>
  <c r="J293"/>
  <c r="H293"/>
  <c r="I293" s="1"/>
  <c r="D293"/>
  <c r="V292"/>
  <c r="S292"/>
  <c r="R292"/>
  <c r="M292"/>
  <c r="J292"/>
  <c r="H292"/>
  <c r="D292"/>
  <c r="V291"/>
  <c r="S291"/>
  <c r="R291"/>
  <c r="M291"/>
  <c r="J291"/>
  <c r="H291"/>
  <c r="I291" s="1"/>
  <c r="D291"/>
  <c r="V290"/>
  <c r="S290"/>
  <c r="R290"/>
  <c r="M290"/>
  <c r="J290"/>
  <c r="H290"/>
  <c r="D290"/>
  <c r="V289"/>
  <c r="S289"/>
  <c r="R289"/>
  <c r="M289"/>
  <c r="J289"/>
  <c r="H289"/>
  <c r="I289" s="1"/>
  <c r="D289"/>
  <c r="V288"/>
  <c r="S288"/>
  <c r="R288"/>
  <c r="M288"/>
  <c r="J288"/>
  <c r="H288"/>
  <c r="D288"/>
  <c r="V287"/>
  <c r="S287"/>
  <c r="R287"/>
  <c r="M287"/>
  <c r="J287"/>
  <c r="H287"/>
  <c r="I287" s="1"/>
  <c r="D287"/>
  <c r="V286"/>
  <c r="S286"/>
  <c r="R286"/>
  <c r="M286"/>
  <c r="J286"/>
  <c r="H286"/>
  <c r="D286"/>
  <c r="V285"/>
  <c r="S285"/>
  <c r="R285"/>
  <c r="M285"/>
  <c r="J285"/>
  <c r="H285"/>
  <c r="I285" s="1"/>
  <c r="D285"/>
  <c r="V284"/>
  <c r="S284"/>
  <c r="R284"/>
  <c r="M284"/>
  <c r="J284"/>
  <c r="H284"/>
  <c r="D284"/>
  <c r="V283"/>
  <c r="S283"/>
  <c r="R283"/>
  <c r="M283"/>
  <c r="J283"/>
  <c r="H283"/>
  <c r="I283" s="1"/>
  <c r="D283"/>
  <c r="V282"/>
  <c r="S282"/>
  <c r="R282"/>
  <c r="M282"/>
  <c r="J282"/>
  <c r="H282"/>
  <c r="D282"/>
  <c r="V281"/>
  <c r="S281"/>
  <c r="R281"/>
  <c r="M281"/>
  <c r="J281"/>
  <c r="H281"/>
  <c r="I281" s="1"/>
  <c r="D281"/>
  <c r="V280"/>
  <c r="S280"/>
  <c r="R280"/>
  <c r="M280"/>
  <c r="J280"/>
  <c r="H280"/>
  <c r="D280"/>
  <c r="V279"/>
  <c r="S279"/>
  <c r="R279"/>
  <c r="M279"/>
  <c r="J279"/>
  <c r="H279"/>
  <c r="I279" s="1"/>
  <c r="D279"/>
  <c r="V278"/>
  <c r="S278"/>
  <c r="R278"/>
  <c r="M278"/>
  <c r="J278"/>
  <c r="H278"/>
  <c r="D278"/>
  <c r="V277"/>
  <c r="S277"/>
  <c r="R277"/>
  <c r="M277"/>
  <c r="J277"/>
  <c r="H277"/>
  <c r="I277" s="1"/>
  <c r="D277"/>
  <c r="V276"/>
  <c r="S276"/>
  <c r="R276"/>
  <c r="M276"/>
  <c r="J276"/>
  <c r="H276"/>
  <c r="D276"/>
  <c r="V275"/>
  <c r="S275"/>
  <c r="R275"/>
  <c r="M275"/>
  <c r="J275"/>
  <c r="H275"/>
  <c r="I275" s="1"/>
  <c r="D275"/>
  <c r="V274"/>
  <c r="S274"/>
  <c r="R274"/>
  <c r="M274"/>
  <c r="J274"/>
  <c r="H274"/>
  <c r="D274"/>
  <c r="V273"/>
  <c r="S273"/>
  <c r="R273"/>
  <c r="M273"/>
  <c r="J273"/>
  <c r="H273"/>
  <c r="I273" s="1"/>
  <c r="D273"/>
  <c r="V272"/>
  <c r="S272"/>
  <c r="R272"/>
  <c r="M272"/>
  <c r="J272"/>
  <c r="H272"/>
  <c r="D272"/>
  <c r="V271"/>
  <c r="S271"/>
  <c r="R271"/>
  <c r="M271"/>
  <c r="J271"/>
  <c r="H271"/>
  <c r="I271" s="1"/>
  <c r="D271"/>
  <c r="I272" l="1"/>
  <c r="I276"/>
  <c r="I280"/>
  <c r="I284"/>
  <c r="I288"/>
  <c r="I292"/>
  <c r="I296"/>
  <c r="I300"/>
  <c r="I274"/>
  <c r="I278"/>
  <c r="I282"/>
  <c r="I286"/>
  <c r="I290"/>
  <c r="I294"/>
  <c r="I298"/>
  <c r="V270"/>
  <c r="S270"/>
  <c r="R270"/>
  <c r="M270"/>
  <c r="J270"/>
  <c r="H270"/>
  <c r="D270"/>
  <c r="V269"/>
  <c r="S269"/>
  <c r="R269"/>
  <c r="M269"/>
  <c r="J269"/>
  <c r="H269"/>
  <c r="D269"/>
  <c r="V268"/>
  <c r="S268"/>
  <c r="R268"/>
  <c r="M268"/>
  <c r="J268"/>
  <c r="H268"/>
  <c r="D268"/>
  <c r="V267"/>
  <c r="S267"/>
  <c r="R267"/>
  <c r="M267"/>
  <c r="J267"/>
  <c r="H267"/>
  <c r="D267"/>
  <c r="V266"/>
  <c r="S266"/>
  <c r="R266"/>
  <c r="M266"/>
  <c r="J266"/>
  <c r="H266"/>
  <c r="D266"/>
  <c r="V265"/>
  <c r="S265"/>
  <c r="R265"/>
  <c r="M265"/>
  <c r="J265"/>
  <c r="H265"/>
  <c r="D265"/>
  <c r="V264"/>
  <c r="S264"/>
  <c r="R264"/>
  <c r="M264"/>
  <c r="J264"/>
  <c r="H264"/>
  <c r="D264"/>
  <c r="V263"/>
  <c r="S263"/>
  <c r="R263"/>
  <c r="M263"/>
  <c r="J263"/>
  <c r="H263"/>
  <c r="D263"/>
  <c r="V262"/>
  <c r="S262"/>
  <c r="R262"/>
  <c r="M262"/>
  <c r="J262"/>
  <c r="H262"/>
  <c r="D262"/>
  <c r="V261"/>
  <c r="S261"/>
  <c r="R261"/>
  <c r="M261"/>
  <c r="J261"/>
  <c r="H261"/>
  <c r="D261"/>
  <c r="V260"/>
  <c r="S260"/>
  <c r="R260"/>
  <c r="M260"/>
  <c r="J260"/>
  <c r="H260"/>
  <c r="D260"/>
  <c r="V259"/>
  <c r="S259"/>
  <c r="R259"/>
  <c r="M259"/>
  <c r="J259"/>
  <c r="H259"/>
  <c r="D259"/>
  <c r="V258"/>
  <c r="S258"/>
  <c r="R258"/>
  <c r="M258"/>
  <c r="J258"/>
  <c r="H258"/>
  <c r="D258"/>
  <c r="V257"/>
  <c r="S257"/>
  <c r="R257"/>
  <c r="M257"/>
  <c r="J257"/>
  <c r="H257"/>
  <c r="D257"/>
  <c r="V256"/>
  <c r="S256"/>
  <c r="R256"/>
  <c r="M256"/>
  <c r="J256"/>
  <c r="H256"/>
  <c r="D256"/>
  <c r="V255"/>
  <c r="S255"/>
  <c r="R255"/>
  <c r="M255"/>
  <c r="J255"/>
  <c r="H255"/>
  <c r="D255"/>
  <c r="V254"/>
  <c r="S254"/>
  <c r="R254"/>
  <c r="M254"/>
  <c r="J254"/>
  <c r="H254"/>
  <c r="D254"/>
  <c r="V253"/>
  <c r="S253"/>
  <c r="R253"/>
  <c r="M253"/>
  <c r="J253"/>
  <c r="H253"/>
  <c r="D253"/>
  <c r="V245"/>
  <c r="S245"/>
  <c r="R245"/>
  <c r="M245"/>
  <c r="J245"/>
  <c r="H245"/>
  <c r="D245"/>
  <c r="V244"/>
  <c r="S244"/>
  <c r="R244"/>
  <c r="M244"/>
  <c r="J244"/>
  <c r="H244"/>
  <c r="D244"/>
  <c r="V243"/>
  <c r="S243"/>
  <c r="R243"/>
  <c r="M243"/>
  <c r="J243"/>
  <c r="H243"/>
  <c r="D243"/>
  <c r="V242"/>
  <c r="S242"/>
  <c r="R242"/>
  <c r="M242"/>
  <c r="J242"/>
  <c r="H242"/>
  <c r="D242"/>
  <c r="V241"/>
  <c r="S241"/>
  <c r="R241"/>
  <c r="M241"/>
  <c r="J241"/>
  <c r="H241"/>
  <c r="D241"/>
  <c r="V240"/>
  <c r="S240"/>
  <c r="R240"/>
  <c r="M240"/>
  <c r="J240"/>
  <c r="H240"/>
  <c r="D240"/>
  <c r="V239"/>
  <c r="S239"/>
  <c r="R239"/>
  <c r="M239"/>
  <c r="J239"/>
  <c r="H239"/>
  <c r="D239"/>
  <c r="V182"/>
  <c r="S182"/>
  <c r="R182"/>
  <c r="M182"/>
  <c r="J182"/>
  <c r="H182"/>
  <c r="D182"/>
  <c r="V181"/>
  <c r="S181"/>
  <c r="R181"/>
  <c r="M181"/>
  <c r="J181"/>
  <c r="H181"/>
  <c r="D181"/>
  <c r="V180"/>
  <c r="S180"/>
  <c r="R180"/>
  <c r="M180"/>
  <c r="J180"/>
  <c r="H180"/>
  <c r="D180"/>
  <c r="V179"/>
  <c r="S179"/>
  <c r="R179"/>
  <c r="M179"/>
  <c r="J179"/>
  <c r="H179"/>
  <c r="D179"/>
  <c r="I179" l="1"/>
  <c r="I239"/>
  <c r="I243"/>
  <c r="I254"/>
  <c r="I258"/>
  <c r="I262"/>
  <c r="I270"/>
  <c r="I264"/>
  <c r="I268"/>
  <c r="I263"/>
  <c r="I267"/>
  <c r="I182"/>
  <c r="I242"/>
  <c r="I253"/>
  <c r="I257"/>
  <c r="I261"/>
  <c r="I269"/>
  <c r="I181"/>
  <c r="I241"/>
  <c r="I245"/>
  <c r="I256"/>
  <c r="I260"/>
  <c r="I265"/>
  <c r="I180"/>
  <c r="I240"/>
  <c r="I244"/>
  <c r="I255"/>
  <c r="I259"/>
  <c r="I266"/>
  <c r="G88" l="1"/>
  <c r="G86"/>
  <c r="V84"/>
  <c r="R84"/>
  <c r="M84"/>
  <c r="J84"/>
  <c r="I84"/>
  <c r="H84"/>
  <c r="D84"/>
  <c r="V83"/>
  <c r="R83"/>
  <c r="M83"/>
  <c r="J83"/>
  <c r="I83"/>
  <c r="H83"/>
  <c r="D83"/>
  <c r="V82"/>
  <c r="S82"/>
  <c r="R82"/>
  <c r="M82"/>
  <c r="J82"/>
  <c r="I82"/>
  <c r="H82"/>
  <c r="D82"/>
  <c r="V81"/>
  <c r="S81"/>
  <c r="R81"/>
  <c r="M81"/>
  <c r="J81"/>
  <c r="I81"/>
  <c r="H81"/>
  <c r="D81"/>
  <c r="V80"/>
  <c r="S80"/>
  <c r="R80"/>
  <c r="M80"/>
  <c r="J80"/>
  <c r="I80"/>
  <c r="H80"/>
  <c r="D80"/>
  <c r="V79"/>
  <c r="S79"/>
  <c r="R79"/>
  <c r="M79"/>
  <c r="J79"/>
  <c r="I79"/>
  <c r="H79"/>
  <c r="D79"/>
  <c r="V78"/>
  <c r="Q78"/>
  <c r="P78"/>
  <c r="M78"/>
  <c r="J78"/>
  <c r="I78"/>
  <c r="H78"/>
  <c r="D78"/>
  <c r="G73"/>
  <c r="V70"/>
  <c r="S70"/>
  <c r="R70"/>
  <c r="M70"/>
  <c r="J70"/>
  <c r="I70"/>
  <c r="H70"/>
  <c r="D70"/>
  <c r="V69"/>
  <c r="S69"/>
  <c r="R69"/>
  <c r="M69"/>
  <c r="J69"/>
  <c r="I69"/>
  <c r="H69"/>
  <c r="D69"/>
  <c r="T68"/>
  <c r="V68" s="1"/>
  <c r="S68"/>
  <c r="R68"/>
  <c r="M68"/>
  <c r="J68"/>
  <c r="I68"/>
  <c r="H68"/>
  <c r="D68"/>
  <c r="V67"/>
  <c r="S67"/>
  <c r="R67"/>
  <c r="M67"/>
  <c r="J67"/>
  <c r="I67"/>
  <c r="H67"/>
  <c r="D67"/>
  <c r="V66"/>
  <c r="S66"/>
  <c r="R66"/>
  <c r="M66"/>
  <c r="J66"/>
  <c r="I66"/>
  <c r="H66"/>
  <c r="D66"/>
  <c r="V65"/>
  <c r="S65"/>
  <c r="R65"/>
  <c r="M65"/>
  <c r="J65"/>
  <c r="I65"/>
  <c r="H65"/>
  <c r="D65"/>
  <c r="V64"/>
  <c r="S64"/>
  <c r="R64"/>
  <c r="M64"/>
  <c r="J64"/>
  <c r="I64"/>
  <c r="H64"/>
  <c r="D64"/>
  <c r="V63"/>
  <c r="S63"/>
  <c r="R63"/>
  <c r="M63"/>
  <c r="J63"/>
  <c r="I63"/>
  <c r="H63"/>
  <c r="D63"/>
  <c r="V62"/>
  <c r="S62"/>
  <c r="R62"/>
  <c r="M62"/>
  <c r="J62"/>
  <c r="I62"/>
  <c r="H62"/>
  <c r="D62"/>
  <c r="V61"/>
  <c r="S61"/>
  <c r="R61"/>
  <c r="M61"/>
  <c r="J61"/>
  <c r="I61"/>
  <c r="H61"/>
  <c r="D61"/>
  <c r="V60"/>
  <c r="S60"/>
  <c r="R60"/>
  <c r="I60"/>
  <c r="H60"/>
  <c r="D60"/>
  <c r="V59"/>
  <c r="S59"/>
  <c r="R59"/>
  <c r="M59"/>
  <c r="J59"/>
  <c r="I59"/>
  <c r="H59"/>
  <c r="D59"/>
  <c r="V58"/>
  <c r="R58"/>
  <c r="J58"/>
  <c r="I58"/>
  <c r="H58"/>
  <c r="D58"/>
  <c r="V57"/>
  <c r="S57"/>
  <c r="R57"/>
  <c r="M57"/>
  <c r="J57"/>
  <c r="I57"/>
  <c r="H57"/>
  <c r="D57"/>
  <c r="R56"/>
  <c r="H56"/>
  <c r="D56"/>
  <c r="R55"/>
  <c r="H55"/>
  <c r="D55"/>
  <c r="R54"/>
  <c r="H54"/>
  <c r="D54"/>
  <c r="R53"/>
  <c r="H53"/>
  <c r="D53"/>
  <c r="R52"/>
  <c r="H52"/>
  <c r="D52"/>
  <c r="R51"/>
  <c r="H51"/>
  <c r="D51"/>
  <c r="R50"/>
  <c r="H50"/>
  <c r="D50"/>
  <c r="R49"/>
  <c r="H49"/>
  <c r="D49"/>
  <c r="R48"/>
  <c r="H48"/>
  <c r="D48"/>
  <c r="R47"/>
  <c r="H47"/>
  <c r="D47"/>
  <c r="R46"/>
  <c r="H46"/>
  <c r="D46"/>
  <c r="R45"/>
  <c r="H45"/>
  <c r="D45"/>
  <c r="R44"/>
  <c r="H44"/>
  <c r="D44"/>
  <c r="R43"/>
  <c r="H43"/>
  <c r="D43"/>
  <c r="R42"/>
  <c r="H42"/>
  <c r="D42"/>
  <c r="R41"/>
  <c r="H41"/>
  <c r="D41"/>
  <c r="R40"/>
  <c r="H40"/>
  <c r="D40"/>
  <c r="R39"/>
  <c r="H39"/>
  <c r="D39"/>
  <c r="R38"/>
  <c r="H38"/>
  <c r="D38"/>
  <c r="R37"/>
  <c r="H37"/>
  <c r="D37"/>
  <c r="R36"/>
  <c r="H36"/>
  <c r="D36"/>
  <c r="R35"/>
  <c r="H35"/>
  <c r="D35"/>
  <c r="R34"/>
  <c r="H34"/>
  <c r="D34"/>
  <c r="R33"/>
  <c r="H33"/>
  <c r="D33"/>
  <c r="R32"/>
  <c r="H32"/>
  <c r="D32"/>
  <c r="R31"/>
  <c r="H31"/>
  <c r="D31"/>
  <c r="R30"/>
  <c r="H30"/>
  <c r="D30"/>
  <c r="R29"/>
  <c r="H29"/>
  <c r="D29"/>
  <c r="R28"/>
  <c r="H28"/>
  <c r="D28"/>
  <c r="R27"/>
  <c r="H27"/>
  <c r="D27"/>
  <c r="R26"/>
  <c r="H26"/>
  <c r="D26"/>
  <c r="R25"/>
  <c r="H25"/>
  <c r="D25"/>
  <c r="R24"/>
  <c r="H24"/>
  <c r="D24"/>
  <c r="R23"/>
  <c r="H23"/>
  <c r="D23"/>
  <c r="R22"/>
  <c r="H22"/>
  <c r="D22"/>
  <c r="S78" l="1"/>
  <c r="R78"/>
</calcChain>
</file>

<file path=xl/sharedStrings.xml><?xml version="1.0" encoding="utf-8"?>
<sst xmlns="http://schemas.openxmlformats.org/spreadsheetml/2006/main" count="27" uniqueCount="27">
  <si>
    <t>date</t>
    <phoneticPr fontId="2" type="noConversion"/>
  </si>
  <si>
    <t>lastnight.h</t>
    <phoneticPr fontId="2" type="noConversion"/>
  </si>
  <si>
    <t>lastnight.m</t>
    <phoneticPr fontId="2" type="noConversion"/>
  </si>
  <si>
    <t>ln</t>
    <phoneticPr fontId="2" type="noConversion"/>
  </si>
  <si>
    <t>today.h</t>
    <phoneticPr fontId="2" type="noConversion"/>
  </si>
  <si>
    <t>today.m</t>
    <phoneticPr fontId="2" type="noConversion"/>
  </si>
  <si>
    <t>cut</t>
    <phoneticPr fontId="2" type="noConversion"/>
  </si>
  <si>
    <t>today</t>
    <phoneticPr fontId="2" type="noConversion"/>
  </si>
  <si>
    <t>lastsleep</t>
    <phoneticPr fontId="2" type="noConversion"/>
  </si>
  <si>
    <t>deepsleep</t>
    <phoneticPr fontId="2" type="noConversion"/>
  </si>
  <si>
    <t>dp.h</t>
    <phoneticPr fontId="2" type="noConversion"/>
  </si>
  <si>
    <t>dp.m</t>
    <phoneticPr fontId="2" type="noConversion"/>
  </si>
  <si>
    <t>starttime</t>
    <phoneticPr fontId="2" type="noConversion"/>
  </si>
  <si>
    <t>s.h</t>
    <phoneticPr fontId="2" type="noConversion"/>
  </si>
  <si>
    <t>s.m</t>
    <phoneticPr fontId="2" type="noConversion"/>
  </si>
  <si>
    <t>holestudy</t>
    <phoneticPr fontId="2" type="noConversion"/>
  </si>
  <si>
    <t>purestudy</t>
    <phoneticPr fontId="2" type="noConversion"/>
  </si>
  <si>
    <t>rest</t>
    <phoneticPr fontId="2" type="noConversion"/>
  </si>
  <si>
    <t>rate</t>
    <phoneticPr fontId="2" type="noConversion"/>
  </si>
  <si>
    <t>holephone</t>
    <phoneticPr fontId="2" type="noConversion"/>
  </si>
  <si>
    <t>goodphone</t>
    <phoneticPr fontId="2" type="noConversion"/>
  </si>
  <si>
    <t>badtime</t>
    <phoneticPr fontId="2" type="noConversion"/>
  </si>
  <si>
    <t>Active</t>
  </si>
  <si>
    <t>Away</t>
  </si>
  <si>
    <t>视频</t>
  </si>
  <si>
    <t>游戏</t>
  </si>
  <si>
    <t>正能量</t>
  </si>
</sst>
</file>

<file path=xl/styles.xml><?xml version="1.0" encoding="utf-8"?>
<styleSheet xmlns="http://schemas.openxmlformats.org/spreadsheetml/2006/main">
  <numFmts count="2">
    <numFmt numFmtId="176" formatCode="m/d;@"/>
    <numFmt numFmtId="177" formatCode="0.00_);[Red]\(0.00\)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 applyAlignment="1"/>
    <xf numFmtId="0" fontId="0" fillId="0" borderId="0" xfId="0" applyAlignment="1"/>
    <xf numFmtId="177" fontId="0" fillId="0" borderId="0" xfId="0" applyNumberForma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24"/>
  <sheetViews>
    <sheetView tabSelected="1" topLeftCell="A109" workbookViewId="0">
      <pane xSplit="1" topLeftCell="K1" activePane="topRight" state="frozen"/>
      <selection pane="topRight" activeCell="X118" sqref="X118"/>
    </sheetView>
  </sheetViews>
  <sheetFormatPr defaultRowHeight="13.5"/>
  <cols>
    <col min="1" max="1" width="6.5" style="1" bestFit="1" customWidth="1"/>
    <col min="2" max="4" width="12.75" bestFit="1" customWidth="1"/>
  </cols>
  <sheetData>
    <row r="1" spans="1:27" s="2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>
      <c r="A2" s="1">
        <v>42771</v>
      </c>
      <c r="B2" s="2"/>
      <c r="C2" s="2"/>
      <c r="D2" s="2">
        <v>11.55</v>
      </c>
      <c r="E2" s="2"/>
      <c r="F2" s="2"/>
      <c r="G2" s="2">
        <v>0</v>
      </c>
      <c r="H2" s="2">
        <v>7.416666666666667</v>
      </c>
      <c r="I2" s="2">
        <v>7.8666666666666671</v>
      </c>
      <c r="J2" s="3"/>
      <c r="K2" s="2"/>
      <c r="L2" s="2"/>
      <c r="M2" s="2"/>
      <c r="N2" s="2"/>
      <c r="O2" s="2"/>
      <c r="P2" s="2">
        <v>5.2</v>
      </c>
      <c r="Q2" s="2">
        <v>3.8</v>
      </c>
      <c r="R2" s="2">
        <v>1.4000000000000004</v>
      </c>
      <c r="S2" s="2">
        <v>1.368421052631579</v>
      </c>
      <c r="T2" s="2">
        <v>498.00000000000006</v>
      </c>
      <c r="U2" s="2">
        <v>2</v>
      </c>
      <c r="V2" s="2">
        <v>8.2666666666666675</v>
      </c>
      <c r="W2" s="2">
        <f t="shared" ref="W2:AA3" si="0">AVERAGE(W3:W209)</f>
        <v>2.4579595849510665</v>
      </c>
      <c r="X2" s="2">
        <f t="shared" si="0"/>
        <v>0.66564723894700117</v>
      </c>
      <c r="Y2" s="2">
        <f t="shared" si="0"/>
        <v>0.30215540896666876</v>
      </c>
      <c r="Z2" s="2">
        <f t="shared" si="0"/>
        <v>0.59073647813457131</v>
      </c>
      <c r="AA2" s="2">
        <f t="shared" si="0"/>
        <v>0.57752892468795713</v>
      </c>
    </row>
    <row r="3" spans="1:27">
      <c r="A3" s="1">
        <v>42772</v>
      </c>
      <c r="B3" s="2"/>
      <c r="C3" s="2"/>
      <c r="D3" s="2">
        <v>12.566666666666666</v>
      </c>
      <c r="E3" s="2"/>
      <c r="F3" s="2"/>
      <c r="G3" s="2">
        <v>0</v>
      </c>
      <c r="H3" s="2">
        <v>7.583333333333333</v>
      </c>
      <c r="I3" s="2">
        <v>7.0166666666666657</v>
      </c>
      <c r="J3" s="3"/>
      <c r="K3" s="2"/>
      <c r="L3" s="2"/>
      <c r="M3" s="2"/>
      <c r="N3" s="2"/>
      <c r="O3" s="2"/>
      <c r="P3" s="2">
        <v>0</v>
      </c>
      <c r="Q3" s="2">
        <v>0</v>
      </c>
      <c r="R3" s="2">
        <v>0</v>
      </c>
      <c r="S3" s="2"/>
      <c r="T3" s="2">
        <v>428</v>
      </c>
      <c r="U3" s="2">
        <v>0</v>
      </c>
      <c r="V3" s="2">
        <v>7.1333333333333337</v>
      </c>
      <c r="W3" s="2">
        <f t="shared" ref="W3:W66" si="1">AVERAGE(W4:W210)</f>
        <v>2.4461424715618789</v>
      </c>
      <c r="X3" s="2">
        <f t="shared" si="0"/>
        <v>0.66244701183667898</v>
      </c>
      <c r="Y3" s="2">
        <f t="shared" si="0"/>
        <v>0.30070273873125208</v>
      </c>
      <c r="Z3" s="2">
        <f t="shared" si="0"/>
        <v>0.58789639891277057</v>
      </c>
      <c r="AA3" s="2">
        <f t="shared" si="0"/>
        <v>0.57475234331926506</v>
      </c>
    </row>
    <row r="4" spans="1:27">
      <c r="A4" s="1">
        <v>42773</v>
      </c>
      <c r="B4" s="2"/>
      <c r="C4" s="2"/>
      <c r="D4" s="2">
        <v>11.483333333333333</v>
      </c>
      <c r="E4" s="2"/>
      <c r="F4" s="2"/>
      <c r="G4" s="2">
        <v>0</v>
      </c>
      <c r="H4" s="2">
        <v>6.7166666666666668</v>
      </c>
      <c r="I4" s="2">
        <v>7.2333333333333361</v>
      </c>
      <c r="J4" s="3"/>
      <c r="K4" s="2"/>
      <c r="L4" s="2"/>
      <c r="M4" s="2"/>
      <c r="N4" s="2"/>
      <c r="O4" s="2"/>
      <c r="P4" s="2">
        <v>8</v>
      </c>
      <c r="Q4" s="2">
        <v>4.5</v>
      </c>
      <c r="R4" s="2">
        <v>3.5</v>
      </c>
      <c r="S4" s="2">
        <v>1.7777777777777777</v>
      </c>
      <c r="T4" s="2">
        <v>389</v>
      </c>
      <c r="U4" s="2">
        <v>0</v>
      </c>
      <c r="V4" s="2">
        <v>6.4833333333333334</v>
      </c>
      <c r="W4" s="2">
        <f t="shared" si="1"/>
        <v>2.4343821712178313</v>
      </c>
      <c r="X4" s="2">
        <f t="shared" ref="X4:AA4" si="2">AVERAGE(X5:X211)</f>
        <v>0.65926217043361779</v>
      </c>
      <c r="Y4" s="2">
        <f t="shared" si="2"/>
        <v>0.29925705248735179</v>
      </c>
      <c r="Z4" s="2">
        <f t="shared" si="2"/>
        <v>0.58506997391799753</v>
      </c>
      <c r="AA4" s="2">
        <f t="shared" si="2"/>
        <v>0.57198911089946081</v>
      </c>
    </row>
    <row r="5" spans="1:27">
      <c r="A5" s="1">
        <v>42774</v>
      </c>
      <c r="B5" s="2"/>
      <c r="C5" s="2"/>
      <c r="D5" s="2">
        <v>11.5</v>
      </c>
      <c r="E5" s="2"/>
      <c r="F5" s="2"/>
      <c r="G5" s="2">
        <v>0</v>
      </c>
      <c r="H5" s="2">
        <v>7.45</v>
      </c>
      <c r="I5" s="2">
        <v>7.9499999999999993</v>
      </c>
      <c r="J5" s="3"/>
      <c r="K5" s="2"/>
      <c r="L5" s="2"/>
      <c r="M5" s="2"/>
      <c r="N5" s="2"/>
      <c r="O5" s="2"/>
      <c r="P5" s="2">
        <v>0</v>
      </c>
      <c r="Q5" s="2">
        <v>0</v>
      </c>
      <c r="R5" s="2">
        <v>0</v>
      </c>
      <c r="S5" s="2"/>
      <c r="T5" s="2">
        <v>673</v>
      </c>
      <c r="U5" s="2">
        <v>0</v>
      </c>
      <c r="V5" s="2">
        <v>11.216666666666667</v>
      </c>
      <c r="W5" s="2">
        <f t="shared" si="1"/>
        <v>2.4356591800100533</v>
      </c>
      <c r="X5" s="2">
        <f t="shared" ref="X5:AA5" si="3">AVERAGE(X6:X212)</f>
        <v>0.65921764076807166</v>
      </c>
      <c r="Y5" s="2">
        <f t="shared" si="3"/>
        <v>0.29781831665808572</v>
      </c>
      <c r="Z5" s="2">
        <f t="shared" si="3"/>
        <v>0.5823052144280072</v>
      </c>
      <c r="AA5" s="2">
        <f t="shared" si="3"/>
        <v>0.57558531709705962</v>
      </c>
    </row>
    <row r="6" spans="1:27">
      <c r="A6" s="1">
        <v>42775</v>
      </c>
      <c r="B6" s="2"/>
      <c r="C6" s="2"/>
      <c r="D6" s="2">
        <v>17.5</v>
      </c>
      <c r="E6" s="2"/>
      <c r="F6" s="2"/>
      <c r="G6" s="2">
        <v>0</v>
      </c>
      <c r="H6" s="2">
        <v>9</v>
      </c>
      <c r="I6" s="2">
        <v>3.5</v>
      </c>
      <c r="J6" s="3"/>
      <c r="K6" s="2"/>
      <c r="L6" s="2"/>
      <c r="M6" s="2"/>
      <c r="N6" s="2"/>
      <c r="O6" s="2"/>
      <c r="P6" s="2">
        <v>0</v>
      </c>
      <c r="Q6" s="2">
        <v>0</v>
      </c>
      <c r="R6" s="2">
        <v>0</v>
      </c>
      <c r="S6" s="2"/>
      <c r="T6" s="2">
        <v>774</v>
      </c>
      <c r="U6" s="2">
        <v>13</v>
      </c>
      <c r="V6" s="2">
        <v>12.683333333333334</v>
      </c>
      <c r="W6" s="2">
        <f t="shared" si="1"/>
        <v>2.4287569724138511</v>
      </c>
      <c r="X6" s="2">
        <f t="shared" ref="X6:AA6" si="4">AVERAGE(X7:X213)</f>
        <v>0.65888486364899446</v>
      </c>
      <c r="Y6" s="2">
        <f t="shared" si="4"/>
        <v>0.29648265167415261</v>
      </c>
      <c r="Z6" s="2">
        <f t="shared" si="4"/>
        <v>0.57950567012787257</v>
      </c>
      <c r="AA6" s="2">
        <f t="shared" si="4"/>
        <v>0.57296231076486215</v>
      </c>
    </row>
    <row r="7" spans="1:27">
      <c r="A7" s="1">
        <v>42776</v>
      </c>
      <c r="B7" s="2"/>
      <c r="C7" s="2"/>
      <c r="D7" s="2">
        <v>10.583333333333334</v>
      </c>
      <c r="E7" s="2"/>
      <c r="F7" s="2"/>
      <c r="G7" s="2">
        <v>0</v>
      </c>
      <c r="H7" s="2">
        <v>7.5</v>
      </c>
      <c r="I7" s="2">
        <v>8.9166666666666661</v>
      </c>
      <c r="J7" s="3"/>
      <c r="K7" s="2"/>
      <c r="L7" s="2"/>
      <c r="M7" s="2"/>
      <c r="N7" s="2"/>
      <c r="O7" s="2"/>
      <c r="P7" s="2">
        <v>3.2250000000000001</v>
      </c>
      <c r="Q7" s="2">
        <v>2.5</v>
      </c>
      <c r="R7" s="2">
        <v>0.72500000000000009</v>
      </c>
      <c r="S7" s="2">
        <v>1.29</v>
      </c>
      <c r="T7" s="2">
        <v>625</v>
      </c>
      <c r="U7" s="2">
        <v>81</v>
      </c>
      <c r="V7" s="2">
        <v>9.0666666666666664</v>
      </c>
      <c r="W7" s="2">
        <f t="shared" si="1"/>
        <v>2.4207821792772459</v>
      </c>
      <c r="X7" s="2">
        <f t="shared" ref="X7:AA7" si="5">AVERAGE(X8:X214)</f>
        <v>0.65658253257375898</v>
      </c>
      <c r="Y7" s="2">
        <f t="shared" si="5"/>
        <v>0.29505725431033458</v>
      </c>
      <c r="Z7" s="2">
        <f t="shared" si="5"/>
        <v>0.57671958517533461</v>
      </c>
      <c r="AA7" s="2">
        <f t="shared" si="5"/>
        <v>0.57030383811695418</v>
      </c>
    </row>
    <row r="8" spans="1:27">
      <c r="A8" s="1">
        <v>42777</v>
      </c>
      <c r="B8" s="2"/>
      <c r="C8" s="2"/>
      <c r="D8" s="2">
        <v>10.9</v>
      </c>
      <c r="E8" s="2"/>
      <c r="F8" s="2"/>
      <c r="G8" s="2">
        <v>0</v>
      </c>
      <c r="H8" s="2">
        <v>7.416666666666667</v>
      </c>
      <c r="I8" s="2">
        <v>8.5166666666666675</v>
      </c>
      <c r="J8" s="3"/>
      <c r="K8" s="2"/>
      <c r="L8" s="2"/>
      <c r="M8" s="2"/>
      <c r="N8" s="2"/>
      <c r="O8" s="2"/>
      <c r="P8" s="2">
        <v>0</v>
      </c>
      <c r="Q8" s="2">
        <v>0</v>
      </c>
      <c r="R8" s="2">
        <v>0</v>
      </c>
      <c r="S8" s="2"/>
      <c r="T8" s="2">
        <v>681</v>
      </c>
      <c r="U8" s="2">
        <v>0</v>
      </c>
      <c r="V8" s="2">
        <v>11.35</v>
      </c>
      <c r="W8" s="2">
        <f t="shared" si="1"/>
        <v>2.4166438034153361</v>
      </c>
      <c r="X8" s="2">
        <f t="shared" ref="X8:AA9" si="6">AVERAGE(X9:X215)</f>
        <v>0.65443550116715443</v>
      </c>
      <c r="Y8" s="2">
        <f t="shared" si="6"/>
        <v>0.29363870981845797</v>
      </c>
      <c r="Z8" s="2">
        <f t="shared" si="6"/>
        <v>0.57394689486199169</v>
      </c>
      <c r="AA8" s="2">
        <f t="shared" si="6"/>
        <v>0.56996583889523811</v>
      </c>
    </row>
    <row r="9" spans="1:27">
      <c r="A9" s="1">
        <v>42778</v>
      </c>
      <c r="B9" s="2"/>
      <c r="C9" s="2"/>
      <c r="D9" s="2">
        <v>13.566666666666666</v>
      </c>
      <c r="E9" s="2"/>
      <c r="F9" s="2"/>
      <c r="G9" s="2">
        <v>0</v>
      </c>
      <c r="H9" s="2">
        <v>7.75</v>
      </c>
      <c r="I9" s="2">
        <v>6.1833333333333336</v>
      </c>
      <c r="J9" s="3"/>
      <c r="K9" s="2"/>
      <c r="L9" s="2"/>
      <c r="M9" s="2"/>
      <c r="N9" s="2"/>
      <c r="O9" s="2"/>
      <c r="P9" s="2">
        <v>0</v>
      </c>
      <c r="Q9" s="2">
        <v>0</v>
      </c>
      <c r="R9" s="2">
        <v>0</v>
      </c>
      <c r="S9" s="2"/>
      <c r="T9" s="2">
        <v>546</v>
      </c>
      <c r="U9" s="2">
        <v>0</v>
      </c>
      <c r="V9" s="2">
        <v>9.1</v>
      </c>
      <c r="W9" s="2">
        <f t="shared" si="1"/>
        <v>2.4557945543604545</v>
      </c>
      <c r="X9" s="2">
        <f t="shared" si="6"/>
        <v>0.65763533048846601</v>
      </c>
      <c r="Y9" s="2">
        <f t="shared" si="6"/>
        <v>0.29222698525202306</v>
      </c>
      <c r="Z9" s="2">
        <f t="shared" si="6"/>
        <v>0.57118753479053985</v>
      </c>
      <c r="AA9" s="2">
        <f t="shared" si="6"/>
        <v>0.58573523390054938</v>
      </c>
    </row>
    <row r="10" spans="1:27">
      <c r="A10" s="1">
        <v>42779</v>
      </c>
      <c r="B10" s="2"/>
      <c r="C10" s="2"/>
      <c r="D10" s="2">
        <v>9.1833333333333336</v>
      </c>
      <c r="E10" s="2"/>
      <c r="F10" s="2"/>
      <c r="G10" s="2">
        <v>0</v>
      </c>
      <c r="H10" s="2">
        <v>6.833333333333333</v>
      </c>
      <c r="I10" s="2">
        <v>9.6499999999999986</v>
      </c>
      <c r="J10" s="3"/>
      <c r="K10" s="2"/>
      <c r="L10" s="2"/>
      <c r="M10" s="2"/>
      <c r="N10" s="2"/>
      <c r="O10" s="2"/>
      <c r="P10" s="2">
        <v>2</v>
      </c>
      <c r="Q10" s="2">
        <v>1.67</v>
      </c>
      <c r="R10" s="2">
        <v>0.33000000000000007</v>
      </c>
      <c r="S10" s="2">
        <v>1.1976047904191618</v>
      </c>
      <c r="T10" s="2">
        <v>557</v>
      </c>
      <c r="U10" s="2">
        <v>89</v>
      </c>
      <c r="V10" s="2">
        <v>7.8</v>
      </c>
      <c r="W10" s="2">
        <f t="shared" si="1"/>
        <v>2.451055157464491</v>
      </c>
      <c r="X10" s="2">
        <f t="shared" ref="X10:AA10" si="7">AVERAGE(X11:X217)</f>
        <v>0.65822362216881003</v>
      </c>
      <c r="Y10" s="2">
        <f t="shared" si="7"/>
        <v>0.29087012474600371</v>
      </c>
      <c r="Z10" s="2">
        <f t="shared" si="7"/>
        <v>0.56844144087327764</v>
      </c>
      <c r="AA10" s="2">
        <f t="shared" si="7"/>
        <v>0.58609227604525826</v>
      </c>
    </row>
    <row r="11" spans="1:27">
      <c r="A11" s="1">
        <v>42780</v>
      </c>
      <c r="B11" s="2"/>
      <c r="C11" s="2"/>
      <c r="D11" s="2">
        <v>9.5</v>
      </c>
      <c r="E11" s="2"/>
      <c r="F11" s="2"/>
      <c r="G11" s="2">
        <v>0</v>
      </c>
      <c r="H11" s="2">
        <v>6.5</v>
      </c>
      <c r="I11" s="2">
        <v>9</v>
      </c>
      <c r="J11" s="3"/>
      <c r="K11" s="2"/>
      <c r="L11" s="2"/>
      <c r="M11" s="2"/>
      <c r="N11" s="2"/>
      <c r="O11" s="2"/>
      <c r="P11" s="2">
        <v>4</v>
      </c>
      <c r="Q11" s="2">
        <v>3.33</v>
      </c>
      <c r="R11" s="2">
        <v>0.66999999999999993</v>
      </c>
      <c r="S11" s="2">
        <v>1.2012012012012012</v>
      </c>
      <c r="T11" s="2">
        <v>437</v>
      </c>
      <c r="U11" s="2">
        <v>186</v>
      </c>
      <c r="V11" s="2">
        <v>4.1833333333333336</v>
      </c>
      <c r="W11" s="2">
        <f t="shared" si="1"/>
        <v>2.4626366230536041</v>
      </c>
      <c r="X11" s="2">
        <f t="shared" ref="X11:AA11" si="8">AVERAGE(X12:X218)</f>
        <v>0.66404947013915239</v>
      </c>
      <c r="Y11" s="2">
        <f t="shared" si="8"/>
        <v>0.28947171068472483</v>
      </c>
      <c r="Z11" s="2">
        <f t="shared" si="8"/>
        <v>0.56570854933061765</v>
      </c>
      <c r="AA11" s="2">
        <f t="shared" si="8"/>
        <v>0.59726490933350207</v>
      </c>
    </row>
    <row r="12" spans="1:27">
      <c r="A12" s="1">
        <v>42781</v>
      </c>
      <c r="B12" s="2"/>
      <c r="C12" s="2"/>
      <c r="D12" s="2">
        <v>10</v>
      </c>
      <c r="E12" s="2"/>
      <c r="F12" s="2"/>
      <c r="G12" s="2">
        <v>0</v>
      </c>
      <c r="H12" s="2">
        <v>7.333333333333333</v>
      </c>
      <c r="I12" s="2">
        <v>9.3333333333333321</v>
      </c>
      <c r="J12" s="3"/>
      <c r="K12" s="2"/>
      <c r="L12" s="2"/>
      <c r="M12" s="2"/>
      <c r="N12" s="2"/>
      <c r="O12" s="2"/>
      <c r="P12" s="2">
        <v>2.1666666666666665</v>
      </c>
      <c r="Q12" s="2">
        <v>1.7</v>
      </c>
      <c r="R12" s="2">
        <v>0.46666666666666656</v>
      </c>
      <c r="S12" s="2">
        <v>1.2745098039215685</v>
      </c>
      <c r="T12" s="2">
        <v>449</v>
      </c>
      <c r="U12" s="2">
        <v>40</v>
      </c>
      <c r="V12" s="2">
        <v>6.8166666666666664</v>
      </c>
      <c r="W12" s="2">
        <f t="shared" si="1"/>
        <v>2.4605085623658463</v>
      </c>
      <c r="X12" s="2">
        <f t="shared" ref="X12:AA12" si="9">AVERAGE(X13:X219)</f>
        <v>0.66326077076348333</v>
      </c>
      <c r="Y12" s="2">
        <f t="shared" si="9"/>
        <v>0.28808001976797132</v>
      </c>
      <c r="Z12" s="2">
        <f t="shared" si="9"/>
        <v>0.562988796689605</v>
      </c>
      <c r="AA12" s="2">
        <f t="shared" si="9"/>
        <v>0.60025882803862951</v>
      </c>
    </row>
    <row r="13" spans="1:27">
      <c r="A13" s="1">
        <v>42782</v>
      </c>
      <c r="B13" s="2"/>
      <c r="C13" s="2"/>
      <c r="D13" s="2">
        <v>9.25</v>
      </c>
      <c r="E13" s="2"/>
      <c r="F13" s="2"/>
      <c r="G13" s="2">
        <v>0</v>
      </c>
      <c r="H13" s="2">
        <v>6.666666666666667</v>
      </c>
      <c r="I13" s="2">
        <v>9.4166666666666679</v>
      </c>
      <c r="J13" s="3"/>
      <c r="K13" s="2"/>
      <c r="L13" s="2"/>
      <c r="M13" s="2"/>
      <c r="N13" s="2"/>
      <c r="O13" s="2"/>
      <c r="P13" s="2">
        <v>3</v>
      </c>
      <c r="Q13" s="2">
        <v>2.5</v>
      </c>
      <c r="R13" s="2">
        <v>0.5</v>
      </c>
      <c r="S13" s="2">
        <v>1.2</v>
      </c>
      <c r="T13" s="2">
        <v>741</v>
      </c>
      <c r="U13" s="2">
        <v>168</v>
      </c>
      <c r="V13" s="2">
        <v>9.5500000000000007</v>
      </c>
      <c r="W13" s="2">
        <f t="shared" si="1"/>
        <v>2.4513234250467795</v>
      </c>
      <c r="X13" s="2">
        <f t="shared" ref="X13:AA13" si="10">AVERAGE(X14:X220)</f>
        <v>0.66204317090404352</v>
      </c>
      <c r="Y13" s="2">
        <f t="shared" si="10"/>
        <v>0.28669501967293298</v>
      </c>
      <c r="Z13" s="2">
        <f t="shared" si="10"/>
        <v>0.56028211978244347</v>
      </c>
      <c r="AA13" s="2">
        <f t="shared" si="10"/>
        <v>0.59746912213459769</v>
      </c>
    </row>
    <row r="14" spans="1:27">
      <c r="A14" s="1">
        <v>42783</v>
      </c>
      <c r="B14" s="2"/>
      <c r="C14" s="2"/>
      <c r="D14" s="2">
        <v>11</v>
      </c>
      <c r="E14" s="2"/>
      <c r="F14" s="2"/>
      <c r="G14" s="2">
        <v>0</v>
      </c>
      <c r="H14" s="2">
        <v>5.75</v>
      </c>
      <c r="I14" s="2">
        <v>6.75</v>
      </c>
      <c r="J14" s="3"/>
      <c r="K14" s="2"/>
      <c r="L14" s="2"/>
      <c r="M14" s="2"/>
      <c r="N14" s="2"/>
      <c r="O14" s="2"/>
      <c r="P14" s="2">
        <v>3.5</v>
      </c>
      <c r="Q14" s="2">
        <v>2.92</v>
      </c>
      <c r="R14" s="2">
        <v>0.58000000000000007</v>
      </c>
      <c r="S14" s="2">
        <v>1.1986301369863015</v>
      </c>
      <c r="T14" s="2">
        <v>550</v>
      </c>
      <c r="U14" s="2">
        <v>205</v>
      </c>
      <c r="V14" s="2">
        <v>5.75</v>
      </c>
      <c r="W14" s="2">
        <f t="shared" si="1"/>
        <v>2.4415093701186699</v>
      </c>
      <c r="X14" s="2">
        <f t="shared" ref="X14:AA15" si="11">AVERAGE(X15:X221)</f>
        <v>0.66020642489008163</v>
      </c>
      <c r="Y14" s="2">
        <f t="shared" si="11"/>
        <v>0.2853166782321977</v>
      </c>
      <c r="Z14" s="2">
        <f t="shared" si="11"/>
        <v>0.55758845574502791</v>
      </c>
      <c r="AA14" s="2">
        <f t="shared" si="11"/>
        <v>0.59488513597048898</v>
      </c>
    </row>
    <row r="15" spans="1:27">
      <c r="A15" s="1">
        <v>42784</v>
      </c>
      <c r="B15" s="2"/>
      <c r="C15" s="2"/>
      <c r="D15" s="2">
        <v>9.4166666666666661</v>
      </c>
      <c r="E15" s="2"/>
      <c r="F15" s="2"/>
      <c r="G15" s="2">
        <v>0</v>
      </c>
      <c r="H15" s="2">
        <v>4.666666666666667</v>
      </c>
      <c r="I15" s="2">
        <v>7.2500000000000018</v>
      </c>
      <c r="J15" s="3"/>
      <c r="K15" s="2"/>
      <c r="L15" s="2"/>
      <c r="M15" s="2"/>
      <c r="N15" s="2"/>
      <c r="O15" s="2"/>
      <c r="P15" s="2">
        <v>1.9350000000000001</v>
      </c>
      <c r="Q15" s="2">
        <v>1.5</v>
      </c>
      <c r="R15" s="2">
        <v>0.43500000000000005</v>
      </c>
      <c r="S15" s="2">
        <v>1.29</v>
      </c>
      <c r="T15" s="2">
        <v>417</v>
      </c>
      <c r="U15" s="2">
        <v>27</v>
      </c>
      <c r="V15" s="2">
        <v>6.5</v>
      </c>
      <c r="W15" s="2">
        <f t="shared" si="1"/>
        <v>2.4428001904546379</v>
      </c>
      <c r="X15" s="2">
        <f t="shared" si="11"/>
        <v>0.65962850938580231</v>
      </c>
      <c r="Y15" s="2">
        <f t="shared" si="11"/>
        <v>0.2846661172791583</v>
      </c>
      <c r="Z15" s="2">
        <f t="shared" si="11"/>
        <v>0.55490774201548443</v>
      </c>
      <c r="AA15" s="2">
        <f t="shared" si="11"/>
        <v>0.59212126512447705</v>
      </c>
    </row>
    <row r="16" spans="1:27">
      <c r="A16" s="1">
        <v>42785</v>
      </c>
      <c r="B16" s="2"/>
      <c r="C16" s="2"/>
      <c r="D16" s="2">
        <v>10.75</v>
      </c>
      <c r="E16" s="2"/>
      <c r="F16" s="2"/>
      <c r="G16" s="2">
        <v>0</v>
      </c>
      <c r="H16" s="2">
        <v>6.666666666666667</v>
      </c>
      <c r="I16" s="2">
        <v>7.9166666666666679</v>
      </c>
      <c r="J16" s="3"/>
      <c r="K16" s="2"/>
      <c r="L16" s="2"/>
      <c r="M16" s="2"/>
      <c r="N16" s="2"/>
      <c r="O16" s="2"/>
      <c r="P16" s="2">
        <v>0</v>
      </c>
      <c r="Q16" s="2">
        <v>0</v>
      </c>
      <c r="R16" s="2">
        <v>0</v>
      </c>
      <c r="S16" s="2"/>
      <c r="T16" s="2">
        <v>335</v>
      </c>
      <c r="U16" s="2">
        <v>7</v>
      </c>
      <c r="V16" s="2">
        <v>5.4666666666666668</v>
      </c>
      <c r="W16" s="2">
        <f t="shared" si="1"/>
        <v>2.435094420308221</v>
      </c>
      <c r="X16" s="2">
        <f t="shared" ref="X16:AA16" si="12">AVERAGE(X17:X223)</f>
        <v>0.65741875693683205</v>
      </c>
      <c r="Y16" s="2">
        <f t="shared" si="12"/>
        <v>0.28329753017685466</v>
      </c>
      <c r="Z16" s="2">
        <f t="shared" si="12"/>
        <v>0.55223991633271774</v>
      </c>
      <c r="AA16" s="2">
        <f t="shared" si="12"/>
        <v>0.59028414365753246</v>
      </c>
    </row>
    <row r="17" spans="1:27">
      <c r="A17" s="1">
        <v>42786</v>
      </c>
      <c r="B17" s="2"/>
      <c r="C17" s="2"/>
      <c r="D17" s="2">
        <v>10.5</v>
      </c>
      <c r="E17" s="2"/>
      <c r="F17" s="2"/>
      <c r="G17" s="2">
        <v>0</v>
      </c>
      <c r="H17" s="2">
        <v>6.5</v>
      </c>
      <c r="I17" s="2">
        <v>8</v>
      </c>
      <c r="J17" s="3"/>
      <c r="K17" s="2"/>
      <c r="L17" s="2"/>
      <c r="M17" s="2"/>
      <c r="N17" s="2"/>
      <c r="O17" s="2"/>
      <c r="P17" s="2">
        <v>9.5137499999999999</v>
      </c>
      <c r="Q17" s="2">
        <v>7.375</v>
      </c>
      <c r="R17" s="2">
        <v>2.1387499999999999</v>
      </c>
      <c r="S17" s="2">
        <v>1.29</v>
      </c>
      <c r="T17" s="2">
        <v>328</v>
      </c>
      <c r="U17" s="2">
        <v>54</v>
      </c>
      <c r="V17" s="2">
        <v>4.5666666666666664</v>
      </c>
      <c r="W17" s="2">
        <f t="shared" si="1"/>
        <v>2.42824300482597</v>
      </c>
      <c r="X17" s="2">
        <f t="shared" ref="X17:AA17" si="13">AVERAGE(X18:X224)</f>
        <v>0.65507539752848176</v>
      </c>
      <c r="Y17" s="2">
        <f t="shared" si="13"/>
        <v>0.28193552282023515</v>
      </c>
      <c r="Z17" s="2">
        <f t="shared" si="13"/>
        <v>0.54958491673496435</v>
      </c>
      <c r="AA17" s="2">
        <f t="shared" si="13"/>
        <v>0.58759046988994812</v>
      </c>
    </row>
    <row r="18" spans="1:27">
      <c r="A18" s="1">
        <v>42787</v>
      </c>
      <c r="B18" s="2"/>
      <c r="C18" s="2"/>
      <c r="D18" s="2">
        <v>10.833333333333334</v>
      </c>
      <c r="E18" s="2"/>
      <c r="F18" s="2"/>
      <c r="G18" s="2">
        <v>0</v>
      </c>
      <c r="H18" s="2">
        <v>5.5</v>
      </c>
      <c r="I18" s="2">
        <v>6.6666666666666661</v>
      </c>
      <c r="J18" s="3"/>
      <c r="K18" s="2"/>
      <c r="L18" s="2"/>
      <c r="M18" s="2"/>
      <c r="N18" s="2"/>
      <c r="O18" s="2"/>
      <c r="P18" s="2">
        <v>8.7913500000000013</v>
      </c>
      <c r="Q18" s="2">
        <v>6.8150000000000004</v>
      </c>
      <c r="R18" s="2">
        <v>1.9763500000000009</v>
      </c>
      <c r="S18" s="2">
        <v>1.29</v>
      </c>
      <c r="T18" s="2">
        <v>381</v>
      </c>
      <c r="U18" s="2">
        <v>73</v>
      </c>
      <c r="V18" s="2">
        <v>5.1333333333333329</v>
      </c>
      <c r="W18" s="2">
        <f t="shared" si="1"/>
        <v>2.4299822211489222</v>
      </c>
      <c r="X18" s="2">
        <f t="shared" ref="X18:AA18" si="14">AVERAGE(X19:X225)</f>
        <v>0.65293561196344108</v>
      </c>
      <c r="Y18" s="2">
        <f t="shared" si="14"/>
        <v>0.28058006357590709</v>
      </c>
      <c r="Z18" s="2">
        <f t="shared" si="14"/>
        <v>0.5469426815583539</v>
      </c>
      <c r="AA18" s="2">
        <f t="shared" si="14"/>
        <v>0.58692897724624638</v>
      </c>
    </row>
    <row r="19" spans="1:27">
      <c r="A19" s="1">
        <v>42788</v>
      </c>
      <c r="B19" s="2"/>
      <c r="C19" s="2"/>
      <c r="D19" s="2">
        <v>11.25</v>
      </c>
      <c r="E19" s="2"/>
      <c r="F19" s="2"/>
      <c r="G19" s="2">
        <v>0</v>
      </c>
      <c r="H19" s="2">
        <v>6.333333333333333</v>
      </c>
      <c r="I19" s="2">
        <v>7.0833333333333321</v>
      </c>
      <c r="J19" s="3"/>
      <c r="K19" s="2"/>
      <c r="L19" s="2"/>
      <c r="M19" s="2"/>
      <c r="N19" s="2"/>
      <c r="O19" s="2"/>
      <c r="P19" s="2">
        <v>10.02975</v>
      </c>
      <c r="Q19" s="2">
        <v>7.7750000000000004</v>
      </c>
      <c r="R19" s="2">
        <v>2.2547499999999996</v>
      </c>
      <c r="S19" s="2">
        <v>1.29</v>
      </c>
      <c r="T19" s="2">
        <v>265</v>
      </c>
      <c r="U19" s="2">
        <v>55</v>
      </c>
      <c r="V19" s="2">
        <v>3.5000000000000004</v>
      </c>
      <c r="W19" s="2">
        <f t="shared" si="1"/>
        <v>2.4301746143164755</v>
      </c>
      <c r="X19" s="2">
        <f t="shared" ref="X19:AA19" si="15">AVERAGE(X20:X226)</f>
        <v>0.65715226767515533</v>
      </c>
      <c r="Y19" s="2">
        <f t="shared" si="15"/>
        <v>0.27923112096256142</v>
      </c>
      <c r="Z19" s="2">
        <f t="shared" si="15"/>
        <v>0.54431314943547726</v>
      </c>
      <c r="AA19" s="2">
        <f t="shared" si="15"/>
        <v>0.58612643408640874</v>
      </c>
    </row>
    <row r="20" spans="1:27">
      <c r="A20" s="1">
        <v>42789</v>
      </c>
      <c r="B20" s="2"/>
      <c r="C20" s="2"/>
      <c r="D20" s="2">
        <v>11.166666666666666</v>
      </c>
      <c r="E20" s="2"/>
      <c r="F20" s="2"/>
      <c r="G20" s="2">
        <v>0</v>
      </c>
      <c r="H20" s="2">
        <v>7.166666666666667</v>
      </c>
      <c r="I20" s="2">
        <v>8.0000000000000018</v>
      </c>
      <c r="J20" s="3"/>
      <c r="K20" s="2"/>
      <c r="L20" s="2"/>
      <c r="M20" s="2"/>
      <c r="N20" s="2"/>
      <c r="O20" s="2"/>
      <c r="P20" s="2">
        <v>9.2880000000000003</v>
      </c>
      <c r="Q20" s="2">
        <v>7.2</v>
      </c>
      <c r="R20" s="2">
        <v>2.0880000000000001</v>
      </c>
      <c r="S20" s="2">
        <v>1.29</v>
      </c>
      <c r="T20" s="2">
        <v>277</v>
      </c>
      <c r="U20" s="2">
        <v>58</v>
      </c>
      <c r="V20" s="2">
        <v>3.6499999999999995</v>
      </c>
      <c r="W20" s="2">
        <f t="shared" si="1"/>
        <v>2.4253660825168772</v>
      </c>
      <c r="X20" s="2">
        <f t="shared" ref="X20:AA21" si="16">AVERAGE(X21:X227)</f>
        <v>0.65543518946517865</v>
      </c>
      <c r="Y20" s="2">
        <f t="shared" si="16"/>
        <v>0.27817712518870297</v>
      </c>
      <c r="Z20" s="2">
        <f t="shared" si="16"/>
        <v>0.54169625929396048</v>
      </c>
      <c r="AA20" s="2">
        <f t="shared" si="16"/>
        <v>0.58335659546099328</v>
      </c>
    </row>
    <row r="21" spans="1:27">
      <c r="A21" s="1">
        <v>42790</v>
      </c>
      <c r="B21" s="2"/>
      <c r="C21" s="2"/>
      <c r="D21" s="2">
        <v>11.166666666666666</v>
      </c>
      <c r="E21" s="2"/>
      <c r="F21" s="2"/>
      <c r="G21" s="2">
        <v>0</v>
      </c>
      <c r="H21" s="2">
        <v>6.25</v>
      </c>
      <c r="I21" s="2">
        <v>7.0833333333333339</v>
      </c>
      <c r="J21" s="3"/>
      <c r="K21" s="2"/>
      <c r="L21" s="2"/>
      <c r="M21" s="2"/>
      <c r="N21" s="2"/>
      <c r="O21" s="2"/>
      <c r="P21" s="2">
        <v>9.3847500000000004</v>
      </c>
      <c r="Q21" s="2">
        <v>7.2750000000000004</v>
      </c>
      <c r="R21" s="2">
        <v>2.10975</v>
      </c>
      <c r="S21" s="2">
        <v>1.29</v>
      </c>
      <c r="T21" s="2">
        <v>434</v>
      </c>
      <c r="U21" s="2">
        <v>55</v>
      </c>
      <c r="V21" s="2">
        <v>6.3166666666666664</v>
      </c>
      <c r="W21" s="2">
        <f t="shared" si="1"/>
        <v>2.4208210532740075</v>
      </c>
      <c r="X21" s="2">
        <f t="shared" si="16"/>
        <v>0.65314944336198077</v>
      </c>
      <c r="Y21" s="2">
        <f t="shared" si="16"/>
        <v>0.27683973516375726</v>
      </c>
      <c r="Z21" s="2">
        <f t="shared" si="16"/>
        <v>0.53909195035504731</v>
      </c>
      <c r="AA21" s="2">
        <f t="shared" si="16"/>
        <v>0.58055199644435396</v>
      </c>
    </row>
    <row r="22" spans="1:27">
      <c r="A22" s="1">
        <v>42791</v>
      </c>
      <c r="B22" s="2">
        <v>11</v>
      </c>
      <c r="C22" s="2">
        <v>16</v>
      </c>
      <c r="D22" s="2">
        <f t="shared" ref="D22:D56" si="17">B22+C22/60</f>
        <v>11.266666666666667</v>
      </c>
      <c r="E22" s="2">
        <v>5</v>
      </c>
      <c r="F22" s="2">
        <v>40</v>
      </c>
      <c r="G22" s="2">
        <v>0</v>
      </c>
      <c r="H22" s="2">
        <f t="shared" ref="H22:H56" si="18">E22+F22/60</f>
        <v>5.666666666666667</v>
      </c>
      <c r="I22" s="2">
        <v>6.4</v>
      </c>
      <c r="J22" s="2"/>
      <c r="K22" s="2"/>
      <c r="L22" s="2"/>
      <c r="M22" s="2"/>
      <c r="N22" s="2"/>
      <c r="O22" s="2"/>
      <c r="P22" s="2">
        <v>0.77400000000000002</v>
      </c>
      <c r="Q22" s="2">
        <v>0.6</v>
      </c>
      <c r="R22" s="2">
        <f t="shared" ref="R22:R56" si="19">P22-Q22</f>
        <v>0.17400000000000004</v>
      </c>
      <c r="S22" s="2">
        <v>1.29</v>
      </c>
      <c r="T22" s="2">
        <v>556</v>
      </c>
      <c r="U22" s="2">
        <v>7</v>
      </c>
      <c r="V22" s="2">
        <v>9.15</v>
      </c>
      <c r="W22" s="2">
        <f t="shared" si="1"/>
        <v>2.4167786443640362</v>
      </c>
      <c r="X22" s="2">
        <f t="shared" ref="X22:AA22" si="20">AVERAGE(X23:X229)</f>
        <v>0.65087468642274049</v>
      </c>
      <c r="Y22" s="2">
        <f t="shared" si="20"/>
        <v>0.27550877489854692</v>
      </c>
      <c r="Z22" s="2">
        <f t="shared" si="20"/>
        <v>0.53650016213218643</v>
      </c>
      <c r="AA22" s="2">
        <f t="shared" si="20"/>
        <v>0.57780895799991006</v>
      </c>
    </row>
    <row r="23" spans="1:27">
      <c r="A23" s="1">
        <v>42792</v>
      </c>
      <c r="B23" s="2">
        <v>9</v>
      </c>
      <c r="C23" s="2">
        <v>26</v>
      </c>
      <c r="D23" s="2">
        <f t="shared" si="17"/>
        <v>9.4333333333333336</v>
      </c>
      <c r="E23" s="2">
        <v>6</v>
      </c>
      <c r="F23" s="2">
        <v>20</v>
      </c>
      <c r="G23" s="2">
        <v>0</v>
      </c>
      <c r="H23" s="2">
        <f t="shared" si="18"/>
        <v>6.333333333333333</v>
      </c>
      <c r="I23" s="2">
        <v>8.9</v>
      </c>
      <c r="J23" s="2"/>
      <c r="K23" s="2"/>
      <c r="L23" s="2"/>
      <c r="M23" s="2"/>
      <c r="N23" s="2"/>
      <c r="O23" s="2"/>
      <c r="P23" s="2">
        <v>1.29</v>
      </c>
      <c r="Q23" s="2">
        <v>1</v>
      </c>
      <c r="R23" s="2">
        <f t="shared" si="19"/>
        <v>0.29000000000000004</v>
      </c>
      <c r="S23" s="2">
        <v>1.29</v>
      </c>
      <c r="T23" s="2">
        <v>240</v>
      </c>
      <c r="U23" s="2">
        <v>16</v>
      </c>
      <c r="V23" s="2">
        <v>3.7333333333333334</v>
      </c>
      <c r="W23" s="2">
        <f t="shared" si="1"/>
        <v>2.4282845162661322</v>
      </c>
      <c r="X23" s="2">
        <f t="shared" ref="X23:AA23" si="21">AVERAGE(X24:X230)</f>
        <v>0.64986086581493874</v>
      </c>
      <c r="Y23" s="2">
        <f t="shared" si="21"/>
        <v>0.27634767501922697</v>
      </c>
      <c r="Z23" s="2">
        <f t="shared" si="21"/>
        <v>0.53392083442962779</v>
      </c>
      <c r="AA23" s="2">
        <f t="shared" si="21"/>
        <v>0.57623295339414127</v>
      </c>
    </row>
    <row r="24" spans="1:27">
      <c r="A24" s="1">
        <v>42793</v>
      </c>
      <c r="B24" s="2">
        <v>11</v>
      </c>
      <c r="C24" s="2">
        <v>7</v>
      </c>
      <c r="D24" s="2">
        <f t="shared" si="17"/>
        <v>11.116666666666667</v>
      </c>
      <c r="E24" s="2">
        <v>6</v>
      </c>
      <c r="F24" s="2">
        <v>36</v>
      </c>
      <c r="G24" s="2">
        <v>0</v>
      </c>
      <c r="H24" s="2">
        <f t="shared" si="18"/>
        <v>6.6</v>
      </c>
      <c r="I24" s="2">
        <v>7.4833333333333334</v>
      </c>
      <c r="J24" s="2">
        <v>1.8833333333333333</v>
      </c>
      <c r="K24" s="2"/>
      <c r="L24" s="2"/>
      <c r="M24" s="2">
        <v>7.7</v>
      </c>
      <c r="N24" s="2"/>
      <c r="O24" s="2"/>
      <c r="P24" s="2">
        <v>8.5</v>
      </c>
      <c r="Q24" s="2">
        <v>7.4</v>
      </c>
      <c r="R24" s="2">
        <f t="shared" si="19"/>
        <v>1.0999999999999996</v>
      </c>
      <c r="S24" s="2">
        <v>1.1486486486486487</v>
      </c>
      <c r="T24" s="2">
        <v>311</v>
      </c>
      <c r="U24" s="2">
        <v>60</v>
      </c>
      <c r="V24" s="2">
        <v>4.1833333333333336</v>
      </c>
      <c r="W24" s="2">
        <f t="shared" si="1"/>
        <v>2.4216100714763913</v>
      </c>
      <c r="X24" s="2">
        <f t="shared" ref="X24:AA24" si="22">AVERAGE(X25:X231)</f>
        <v>0.64764999626775155</v>
      </c>
      <c r="Y24" s="2">
        <f t="shared" si="22"/>
        <v>0.27501908042778839</v>
      </c>
      <c r="Z24" s="2">
        <f t="shared" si="22"/>
        <v>0.53135390734102383</v>
      </c>
      <c r="AA24" s="2">
        <f t="shared" si="22"/>
        <v>0.57346260265666926</v>
      </c>
    </row>
    <row r="25" spans="1:27">
      <c r="A25" s="1">
        <v>42794</v>
      </c>
      <c r="B25" s="2">
        <v>10</v>
      </c>
      <c r="C25" s="2">
        <v>47</v>
      </c>
      <c r="D25" s="2">
        <f t="shared" si="17"/>
        <v>10.783333333333333</v>
      </c>
      <c r="E25" s="2">
        <v>6</v>
      </c>
      <c r="F25" s="2">
        <v>59</v>
      </c>
      <c r="G25" s="2">
        <v>0</v>
      </c>
      <c r="H25" s="2">
        <f t="shared" si="18"/>
        <v>6.9833333333333334</v>
      </c>
      <c r="I25" s="2">
        <v>8.1999999999999993</v>
      </c>
      <c r="J25" s="2">
        <v>2.0333333333333332</v>
      </c>
      <c r="K25" s="2"/>
      <c r="L25" s="2"/>
      <c r="M25" s="2">
        <v>7.85</v>
      </c>
      <c r="N25" s="2"/>
      <c r="O25" s="2"/>
      <c r="P25" s="2">
        <v>10.35</v>
      </c>
      <c r="Q25" s="2">
        <v>6.52</v>
      </c>
      <c r="R25" s="2">
        <f t="shared" si="19"/>
        <v>3.83</v>
      </c>
      <c r="S25" s="2">
        <v>1.5874233128834356</v>
      </c>
      <c r="T25" s="2">
        <v>446</v>
      </c>
      <c r="U25" s="2">
        <v>61</v>
      </c>
      <c r="V25" s="2">
        <v>6.416666666666667</v>
      </c>
      <c r="W25" s="2">
        <f t="shared" si="1"/>
        <v>2.4127080999789086</v>
      </c>
      <c r="X25" s="2">
        <f t="shared" ref="X25:AA25" si="23">AVERAGE(X26:X232)</f>
        <v>0.64564206359338738</v>
      </c>
      <c r="Y25" s="2">
        <f t="shared" si="23"/>
        <v>0.27369687331034709</v>
      </c>
      <c r="Z25" s="2">
        <f t="shared" si="23"/>
        <v>0.52879932124803819</v>
      </c>
      <c r="AA25" s="2">
        <f t="shared" si="23"/>
        <v>0.5709940324515892</v>
      </c>
    </row>
    <row r="26" spans="1:27">
      <c r="A26" s="1">
        <v>42795</v>
      </c>
      <c r="B26" s="2">
        <v>11</v>
      </c>
      <c r="C26" s="2">
        <v>5</v>
      </c>
      <c r="D26" s="2">
        <f t="shared" si="17"/>
        <v>11.083333333333334</v>
      </c>
      <c r="E26" s="2">
        <v>6</v>
      </c>
      <c r="F26" s="2">
        <v>31</v>
      </c>
      <c r="G26" s="2">
        <v>0</v>
      </c>
      <c r="H26" s="2">
        <f t="shared" si="18"/>
        <v>6.5166666666666666</v>
      </c>
      <c r="I26" s="2">
        <v>7.4333333333333336</v>
      </c>
      <c r="J26" s="2">
        <v>2.2999999999999998</v>
      </c>
      <c r="K26" s="2"/>
      <c r="L26" s="2"/>
      <c r="M26" s="2">
        <v>7.6833333333333336</v>
      </c>
      <c r="N26" s="2"/>
      <c r="O26" s="2"/>
      <c r="P26" s="2">
        <v>9.2100000000000009</v>
      </c>
      <c r="Q26" s="2">
        <v>5.69</v>
      </c>
      <c r="R26" s="2">
        <f t="shared" si="19"/>
        <v>3.5200000000000005</v>
      </c>
      <c r="S26" s="2">
        <v>1.6186291739894552</v>
      </c>
      <c r="T26" s="2">
        <v>353</v>
      </c>
      <c r="U26" s="2">
        <v>28</v>
      </c>
      <c r="V26" s="2">
        <v>5.416666666666667</v>
      </c>
      <c r="W26" s="2">
        <f t="shared" si="1"/>
        <v>2.4153873879597794</v>
      </c>
      <c r="X26" s="2">
        <f t="shared" ref="X26:AA27" si="24">AVERAGE(X27:X233)</f>
        <v>0.64643224597995763</v>
      </c>
      <c r="Y26" s="2">
        <f t="shared" si="24"/>
        <v>0.27238102295789351</v>
      </c>
      <c r="Z26" s="2">
        <f t="shared" si="24"/>
        <v>0.53063201681896099</v>
      </c>
      <c r="AA26" s="2">
        <f t="shared" si="24"/>
        <v>0.57233540729557186</v>
      </c>
    </row>
    <row r="27" spans="1:27">
      <c r="A27" s="1">
        <v>42796</v>
      </c>
      <c r="B27" s="2">
        <v>11</v>
      </c>
      <c r="C27" s="2">
        <v>20</v>
      </c>
      <c r="D27" s="2">
        <f t="shared" si="17"/>
        <v>11.333333333333334</v>
      </c>
      <c r="E27" s="2">
        <v>6</v>
      </c>
      <c r="F27" s="2">
        <v>6</v>
      </c>
      <c r="G27" s="2">
        <v>0</v>
      </c>
      <c r="H27" s="2">
        <f t="shared" si="18"/>
        <v>6.1</v>
      </c>
      <c r="I27" s="2">
        <v>6.7666666666666666</v>
      </c>
      <c r="J27" s="2">
        <v>0.95</v>
      </c>
      <c r="K27" s="2"/>
      <c r="L27" s="2"/>
      <c r="M27" s="2">
        <v>6.9</v>
      </c>
      <c r="N27" s="2"/>
      <c r="O27" s="2"/>
      <c r="P27" s="2">
        <v>8.77</v>
      </c>
      <c r="Q27" s="2">
        <v>7.51</v>
      </c>
      <c r="R27" s="2">
        <f t="shared" si="19"/>
        <v>1.2599999999999998</v>
      </c>
      <c r="S27" s="2">
        <v>1.1677762982689748</v>
      </c>
      <c r="T27" s="2">
        <v>226</v>
      </c>
      <c r="U27" s="2">
        <v>111</v>
      </c>
      <c r="V27" s="2">
        <v>1.9166666666666667</v>
      </c>
      <c r="W27" s="2">
        <f t="shared" si="1"/>
        <v>2.4093999485945883</v>
      </c>
      <c r="X27" s="2">
        <f t="shared" si="24"/>
        <v>0.64818016787428467</v>
      </c>
      <c r="Y27" s="2">
        <f t="shared" si="24"/>
        <v>0.27184072957828825</v>
      </c>
      <c r="Z27" s="2">
        <f t="shared" si="24"/>
        <v>0.52808090135348518</v>
      </c>
      <c r="AA27" s="2">
        <f t="shared" si="24"/>
        <v>0.5698241793758817</v>
      </c>
    </row>
    <row r="28" spans="1:27">
      <c r="A28" s="1">
        <v>42797</v>
      </c>
      <c r="B28" s="2">
        <v>11</v>
      </c>
      <c r="C28" s="2">
        <v>2</v>
      </c>
      <c r="D28" s="2">
        <f t="shared" si="17"/>
        <v>11.033333333333333</v>
      </c>
      <c r="E28" s="2">
        <v>6</v>
      </c>
      <c r="F28" s="2">
        <v>5</v>
      </c>
      <c r="G28" s="2">
        <v>0</v>
      </c>
      <c r="H28" s="2">
        <f t="shared" si="18"/>
        <v>6.083333333333333</v>
      </c>
      <c r="I28" s="2">
        <v>7.05</v>
      </c>
      <c r="J28" s="2">
        <v>2.4</v>
      </c>
      <c r="K28" s="2"/>
      <c r="L28" s="2"/>
      <c r="M28" s="2">
        <v>7.0666666666666664</v>
      </c>
      <c r="N28" s="2"/>
      <c r="O28" s="2"/>
      <c r="P28" s="2">
        <v>7.58</v>
      </c>
      <c r="Q28" s="2">
        <v>6.37</v>
      </c>
      <c r="R28" s="2">
        <f t="shared" si="19"/>
        <v>1.21</v>
      </c>
      <c r="S28" s="2">
        <v>1.1899529042386185</v>
      </c>
      <c r="T28" s="2">
        <v>403</v>
      </c>
      <c r="U28" s="2">
        <v>82</v>
      </c>
      <c r="V28" s="2">
        <v>5.35</v>
      </c>
      <c r="W28" s="2">
        <f t="shared" si="1"/>
        <v>2.4084412949955754</v>
      </c>
      <c r="X28" s="2">
        <f t="shared" ref="X28:AA28" si="25">AVERAGE(X29:X235)</f>
        <v>0.64818891706719683</v>
      </c>
      <c r="Y28" s="2">
        <f t="shared" si="25"/>
        <v>0.27058187991685412</v>
      </c>
      <c r="Z28" s="2">
        <f t="shared" si="25"/>
        <v>0.52554205086620875</v>
      </c>
      <c r="AA28" s="2">
        <f t="shared" si="25"/>
        <v>0.56857502466734378</v>
      </c>
    </row>
    <row r="29" spans="1:27">
      <c r="A29" s="1">
        <v>42798</v>
      </c>
      <c r="B29" s="2">
        <v>12</v>
      </c>
      <c r="C29" s="2">
        <v>22</v>
      </c>
      <c r="D29" s="2">
        <f t="shared" si="17"/>
        <v>12.366666666666667</v>
      </c>
      <c r="E29" s="2">
        <v>6</v>
      </c>
      <c r="F29" s="2">
        <v>54</v>
      </c>
      <c r="G29" s="2">
        <v>0</v>
      </c>
      <c r="H29" s="2">
        <f t="shared" si="18"/>
        <v>6.9</v>
      </c>
      <c r="I29" s="2">
        <v>6.5333333333333341</v>
      </c>
      <c r="J29" s="2">
        <v>1.1333333333333333</v>
      </c>
      <c r="K29" s="2"/>
      <c r="L29" s="2"/>
      <c r="M29" s="2">
        <v>9.9833333333333325</v>
      </c>
      <c r="N29" s="2"/>
      <c r="O29" s="2"/>
      <c r="P29" s="2">
        <v>3.36</v>
      </c>
      <c r="Q29" s="2">
        <v>2.9750000000000001</v>
      </c>
      <c r="R29" s="2">
        <f t="shared" si="19"/>
        <v>0.38499999999999979</v>
      </c>
      <c r="S29" s="2">
        <v>1.1294117647058823</v>
      </c>
      <c r="T29" s="2">
        <v>596</v>
      </c>
      <c r="U29" s="2">
        <v>34</v>
      </c>
      <c r="V29" s="2">
        <v>9.3666666666666671</v>
      </c>
      <c r="W29" s="2">
        <f t="shared" si="1"/>
        <v>2.4108526349234816</v>
      </c>
      <c r="X29" s="2">
        <f t="shared" ref="X29:AA29" si="26">AVERAGE(X30:X236)</f>
        <v>0.64709185496591226</v>
      </c>
      <c r="Y29" s="2">
        <f t="shared" si="26"/>
        <v>0.26928100549417694</v>
      </c>
      <c r="Z29" s="2">
        <f t="shared" si="26"/>
        <v>0.53340002177550594</v>
      </c>
      <c r="AA29" s="2">
        <f t="shared" si="26"/>
        <v>0.56598572166413541</v>
      </c>
    </row>
    <row r="30" spans="1:27">
      <c r="A30" s="1">
        <v>42799</v>
      </c>
      <c r="B30" s="2">
        <v>10</v>
      </c>
      <c r="C30" s="2">
        <v>45</v>
      </c>
      <c r="D30" s="2">
        <f t="shared" si="17"/>
        <v>10.75</v>
      </c>
      <c r="E30" s="2">
        <v>9</v>
      </c>
      <c r="F30" s="2">
        <v>24</v>
      </c>
      <c r="G30" s="2">
        <v>19</v>
      </c>
      <c r="H30" s="2">
        <f t="shared" si="18"/>
        <v>9.4</v>
      </c>
      <c r="I30" s="2">
        <v>10.333333333333334</v>
      </c>
      <c r="J30" s="2">
        <v>2.7833333333333332</v>
      </c>
      <c r="K30" s="2"/>
      <c r="L30" s="2"/>
      <c r="M30" s="2">
        <v>13.466666666666667</v>
      </c>
      <c r="N30" s="2"/>
      <c r="O30" s="2"/>
      <c r="P30" s="2">
        <v>3.32</v>
      </c>
      <c r="Q30" s="2">
        <v>2.88</v>
      </c>
      <c r="R30" s="2">
        <f t="shared" si="19"/>
        <v>0.43999999999999995</v>
      </c>
      <c r="S30" s="2">
        <v>1.1527777777777777</v>
      </c>
      <c r="T30" s="2">
        <v>468</v>
      </c>
      <c r="U30" s="2">
        <v>12</v>
      </c>
      <c r="V30" s="2">
        <v>7.6</v>
      </c>
      <c r="W30" s="2">
        <f t="shared" si="1"/>
        <v>2.3997427664863498</v>
      </c>
      <c r="X30" s="2">
        <f t="shared" ref="X30:AA30" si="27">AVERAGE(X31:X237)</f>
        <v>0.64508660566319143</v>
      </c>
      <c r="Y30" s="2">
        <f t="shared" si="27"/>
        <v>0.26798638527545493</v>
      </c>
      <c r="Z30" s="2">
        <f t="shared" si="27"/>
        <v>0.53083559859389284</v>
      </c>
      <c r="AA30" s="2">
        <f t="shared" si="27"/>
        <v>0.56340886723305783</v>
      </c>
    </row>
    <row r="31" spans="1:27">
      <c r="A31" s="1">
        <v>42800</v>
      </c>
      <c r="B31" s="2">
        <v>10</v>
      </c>
      <c r="C31" s="2">
        <v>42</v>
      </c>
      <c r="D31" s="2">
        <f t="shared" si="17"/>
        <v>10.7</v>
      </c>
      <c r="E31" s="2">
        <v>7</v>
      </c>
      <c r="F31" s="2">
        <v>8</v>
      </c>
      <c r="G31" s="2">
        <v>0</v>
      </c>
      <c r="H31" s="2">
        <f t="shared" si="18"/>
        <v>7.1333333333333337</v>
      </c>
      <c r="I31" s="2">
        <v>8.4333333333333336</v>
      </c>
      <c r="J31" s="2">
        <v>2.9166666666666665</v>
      </c>
      <c r="K31" s="2"/>
      <c r="L31" s="2"/>
      <c r="M31" s="2">
        <v>7.8833333333333329</v>
      </c>
      <c r="N31" s="2"/>
      <c r="O31" s="2"/>
      <c r="P31" s="2">
        <v>8.61</v>
      </c>
      <c r="Q31" s="2">
        <v>6.35</v>
      </c>
      <c r="R31" s="2">
        <f t="shared" si="19"/>
        <v>2.2599999999999998</v>
      </c>
      <c r="S31" s="2">
        <v>1.3559055118110237</v>
      </c>
      <c r="T31" s="2">
        <v>285</v>
      </c>
      <c r="U31" s="2">
        <v>75</v>
      </c>
      <c r="V31" s="2">
        <v>3.5</v>
      </c>
      <c r="W31" s="2">
        <f t="shared" si="1"/>
        <v>2.3918113108782419</v>
      </c>
      <c r="X31" s="2">
        <f t="shared" ref="X31:AA31" si="28">AVERAGE(X32:X238)</f>
        <v>0.64842753544365683</v>
      </c>
      <c r="Y31" s="2">
        <f t="shared" si="28"/>
        <v>0.2666979891923999</v>
      </c>
      <c r="Z31" s="2">
        <f t="shared" si="28"/>
        <v>0.52828350436988369</v>
      </c>
      <c r="AA31" s="2">
        <f t="shared" si="28"/>
        <v>0.56084440152520665</v>
      </c>
    </row>
    <row r="32" spans="1:27">
      <c r="A32" s="1">
        <v>42801</v>
      </c>
      <c r="B32" s="2">
        <v>10</v>
      </c>
      <c r="C32" s="2">
        <v>37</v>
      </c>
      <c r="D32" s="2">
        <f t="shared" si="17"/>
        <v>10.616666666666667</v>
      </c>
      <c r="E32" s="2">
        <v>7</v>
      </c>
      <c r="F32" s="2">
        <v>0</v>
      </c>
      <c r="G32" s="2">
        <v>0</v>
      </c>
      <c r="H32" s="2">
        <f t="shared" si="18"/>
        <v>7</v>
      </c>
      <c r="I32" s="2">
        <v>8.3833333333333329</v>
      </c>
      <c r="J32" s="2">
        <v>3.0666666666666669</v>
      </c>
      <c r="K32" s="2"/>
      <c r="L32" s="2"/>
      <c r="M32" s="2">
        <v>7.8833333333333329</v>
      </c>
      <c r="N32" s="2"/>
      <c r="O32" s="2"/>
      <c r="P32" s="2">
        <v>7.83</v>
      </c>
      <c r="Q32" s="2">
        <v>5.53</v>
      </c>
      <c r="R32" s="2">
        <f t="shared" si="19"/>
        <v>2.2999999999999998</v>
      </c>
      <c r="S32" s="2">
        <v>1.4159132007233273</v>
      </c>
      <c r="T32" s="2">
        <v>444</v>
      </c>
      <c r="U32" s="2">
        <v>77</v>
      </c>
      <c r="V32" s="2">
        <v>6.1166666666666663</v>
      </c>
      <c r="W32" s="2">
        <f t="shared" si="1"/>
        <v>2.381033371883635</v>
      </c>
      <c r="X32" s="2">
        <f t="shared" ref="X32:AA33" si="29">AVERAGE(X33:X239)</f>
        <v>0.64531009536940831</v>
      </c>
      <c r="Y32" s="2">
        <f t="shared" si="29"/>
        <v>0.26541578732128257</v>
      </c>
      <c r="Z32" s="2">
        <f t="shared" si="29"/>
        <v>0.52641675675272082</v>
      </c>
      <c r="AA32" s="2">
        <f t="shared" si="29"/>
        <v>0.55814803421018155</v>
      </c>
    </row>
    <row r="33" spans="1:27">
      <c r="A33" s="1">
        <v>42802</v>
      </c>
      <c r="B33" s="2">
        <v>11</v>
      </c>
      <c r="C33" s="2">
        <v>52</v>
      </c>
      <c r="D33" s="2">
        <f t="shared" si="17"/>
        <v>11.866666666666667</v>
      </c>
      <c r="E33" s="2">
        <v>6</v>
      </c>
      <c r="F33" s="2">
        <v>49</v>
      </c>
      <c r="G33" s="2">
        <v>0</v>
      </c>
      <c r="H33" s="2">
        <f t="shared" si="18"/>
        <v>6.8166666666666664</v>
      </c>
      <c r="I33" s="2">
        <v>6.9499999999999993</v>
      </c>
      <c r="J33" s="2">
        <v>2.5666666666666664</v>
      </c>
      <c r="K33" s="2"/>
      <c r="L33" s="2"/>
      <c r="M33" s="2">
        <v>7.5333333333333332</v>
      </c>
      <c r="N33" s="2"/>
      <c r="O33" s="2"/>
      <c r="P33" s="2">
        <v>8.1</v>
      </c>
      <c r="Q33" s="2">
        <v>6.77</v>
      </c>
      <c r="R33" s="2">
        <f t="shared" si="19"/>
        <v>1.33</v>
      </c>
      <c r="S33" s="2">
        <v>1.1964549483013294</v>
      </c>
      <c r="T33" s="2">
        <v>253</v>
      </c>
      <c r="U33" s="2">
        <v>66</v>
      </c>
      <c r="V33" s="2">
        <v>3.1166666666666667</v>
      </c>
      <c r="W33" s="2">
        <f t="shared" si="1"/>
        <v>2.4070860960572715</v>
      </c>
      <c r="X33" s="2">
        <f t="shared" si="29"/>
        <v>0.65182302760320943</v>
      </c>
      <c r="Y33" s="2">
        <f t="shared" si="29"/>
        <v>0.26413974988223798</v>
      </c>
      <c r="Z33" s="2">
        <f t="shared" si="29"/>
        <v>0.54306859926833284</v>
      </c>
      <c r="AA33" s="2">
        <f t="shared" si="29"/>
        <v>0.56339732250724806</v>
      </c>
    </row>
    <row r="34" spans="1:27">
      <c r="A34" s="1">
        <v>42803</v>
      </c>
      <c r="B34" s="2">
        <v>11</v>
      </c>
      <c r="C34" s="2">
        <v>9</v>
      </c>
      <c r="D34" s="2">
        <f t="shared" si="17"/>
        <v>11.15</v>
      </c>
      <c r="E34" s="2">
        <v>6</v>
      </c>
      <c r="F34" s="2">
        <v>37</v>
      </c>
      <c r="G34" s="2">
        <v>0</v>
      </c>
      <c r="H34" s="2">
        <f t="shared" si="18"/>
        <v>6.6166666666666671</v>
      </c>
      <c r="I34" s="2">
        <v>7.4666666666666668</v>
      </c>
      <c r="J34" s="2">
        <v>1.7833333333333332</v>
      </c>
      <c r="K34" s="2"/>
      <c r="L34" s="2"/>
      <c r="M34" s="2">
        <v>7.3666666666666663</v>
      </c>
      <c r="N34" s="2"/>
      <c r="O34" s="2"/>
      <c r="P34" s="2">
        <v>8.6300000000000008</v>
      </c>
      <c r="Q34" s="2">
        <v>7.125</v>
      </c>
      <c r="R34" s="2">
        <f t="shared" si="19"/>
        <v>1.5050000000000008</v>
      </c>
      <c r="S34" s="2">
        <v>1.2112280701754388</v>
      </c>
      <c r="T34" s="2">
        <v>109</v>
      </c>
      <c r="U34" s="2">
        <v>45</v>
      </c>
      <c r="V34" s="2">
        <v>1.0666666666666667</v>
      </c>
      <c r="W34" s="2">
        <f t="shared" si="1"/>
        <v>2.3993116436723807</v>
      </c>
      <c r="X34" s="2">
        <f t="shared" ref="X34:AA34" si="30">AVERAGE(X35:X241)</f>
        <v>0.6486892630474248</v>
      </c>
      <c r="Y34" s="2">
        <f t="shared" si="30"/>
        <v>0.26286984723857332</v>
      </c>
      <c r="Z34" s="2">
        <f t="shared" si="30"/>
        <v>0.54045769254108122</v>
      </c>
      <c r="AA34" s="2">
        <f t="shared" si="30"/>
        <v>0.56073675845673243</v>
      </c>
    </row>
    <row r="35" spans="1:27">
      <c r="A35" s="1">
        <v>42804</v>
      </c>
      <c r="B35" s="2">
        <v>11</v>
      </c>
      <c r="C35" s="2">
        <v>26</v>
      </c>
      <c r="D35" s="2">
        <f t="shared" si="17"/>
        <v>11.433333333333334</v>
      </c>
      <c r="E35" s="2">
        <v>6</v>
      </c>
      <c r="F35" s="2">
        <v>13</v>
      </c>
      <c r="G35" s="2">
        <v>16</v>
      </c>
      <c r="H35" s="2">
        <f t="shared" si="18"/>
        <v>6.2166666666666668</v>
      </c>
      <c r="I35" s="2">
        <v>6.5166666666666666</v>
      </c>
      <c r="J35" s="2">
        <v>1.05</v>
      </c>
      <c r="K35" s="2"/>
      <c r="L35" s="2"/>
      <c r="M35" s="2">
        <v>7.1</v>
      </c>
      <c r="N35" s="2"/>
      <c r="O35" s="2"/>
      <c r="P35" s="2">
        <v>10.38</v>
      </c>
      <c r="Q35" s="2">
        <v>7.25</v>
      </c>
      <c r="R35" s="2">
        <f t="shared" si="19"/>
        <v>3.1300000000000008</v>
      </c>
      <c r="S35" s="2">
        <v>1.4317241379310346</v>
      </c>
      <c r="T35" s="2">
        <v>380</v>
      </c>
      <c r="U35" s="2">
        <v>56</v>
      </c>
      <c r="V35" s="2">
        <v>5.4</v>
      </c>
      <c r="W35" s="2">
        <f t="shared" si="1"/>
        <v>2.4038341838470325</v>
      </c>
      <c r="X35" s="2">
        <f t="shared" ref="X35:AA35" si="31">AVERAGE(X36:X242)</f>
        <v>0.64557056466738905</v>
      </c>
      <c r="Y35" s="2">
        <f t="shared" si="31"/>
        <v>0.26160604989608022</v>
      </c>
      <c r="Z35" s="2">
        <f t="shared" si="31"/>
        <v>0.54901318440386426</v>
      </c>
      <c r="AA35" s="2">
        <f t="shared" si="31"/>
        <v>0.55813706250261352</v>
      </c>
    </row>
    <row r="36" spans="1:27">
      <c r="A36" s="1">
        <v>42805</v>
      </c>
      <c r="B36" s="2">
        <v>12</v>
      </c>
      <c r="C36" s="2">
        <v>9</v>
      </c>
      <c r="D36" s="2">
        <f t="shared" si="17"/>
        <v>12.15</v>
      </c>
      <c r="E36" s="2">
        <v>7</v>
      </c>
      <c r="F36" s="2">
        <v>23</v>
      </c>
      <c r="G36" s="2">
        <v>0</v>
      </c>
      <c r="H36" s="2">
        <f t="shared" si="18"/>
        <v>7.3833333333333337</v>
      </c>
      <c r="I36" s="2">
        <v>7.2333333333333334</v>
      </c>
      <c r="J36" s="2">
        <v>1.9166666666666665</v>
      </c>
      <c r="K36" s="2"/>
      <c r="L36" s="2"/>
      <c r="M36" s="2">
        <v>8.4</v>
      </c>
      <c r="N36" s="2"/>
      <c r="O36" s="2"/>
      <c r="P36" s="2">
        <v>4</v>
      </c>
      <c r="Q36" s="2">
        <v>3.75</v>
      </c>
      <c r="R36" s="2">
        <f t="shared" si="19"/>
        <v>0.25</v>
      </c>
      <c r="S36" s="2">
        <v>1.0666666666666667</v>
      </c>
      <c r="T36" s="2">
        <v>196</v>
      </c>
      <c r="U36" s="2">
        <v>1</v>
      </c>
      <c r="V36" s="2">
        <v>3.25</v>
      </c>
      <c r="W36" s="2">
        <f t="shared" si="1"/>
        <v>2.4165561348862297</v>
      </c>
      <c r="X36" s="2">
        <f t="shared" ref="X36:AA36" si="32">AVERAGE(X37:X243)</f>
        <v>0.65160147541418056</v>
      </c>
      <c r="Y36" s="2">
        <f t="shared" si="32"/>
        <v>0.26034832850234907</v>
      </c>
      <c r="Z36" s="2">
        <f t="shared" si="32"/>
        <v>0.55949869794038443</v>
      </c>
      <c r="AA36" s="2">
        <f t="shared" si="32"/>
        <v>0.55675178816365856</v>
      </c>
    </row>
    <row r="37" spans="1:27">
      <c r="A37" s="1">
        <v>42806</v>
      </c>
      <c r="B37" s="2">
        <v>13</v>
      </c>
      <c r="C37" s="2">
        <v>40</v>
      </c>
      <c r="D37" s="2">
        <f t="shared" si="17"/>
        <v>13.666666666666666</v>
      </c>
      <c r="E37" s="2">
        <v>7</v>
      </c>
      <c r="F37" s="2">
        <v>55</v>
      </c>
      <c r="G37" s="2">
        <v>0</v>
      </c>
      <c r="H37" s="2">
        <f t="shared" si="18"/>
        <v>7.916666666666667</v>
      </c>
      <c r="I37" s="2">
        <v>6.25</v>
      </c>
      <c r="J37" s="2">
        <v>1.3666666666666667</v>
      </c>
      <c r="K37" s="2"/>
      <c r="L37" s="2"/>
      <c r="M37" s="2">
        <v>8.9333333333333336</v>
      </c>
      <c r="N37" s="2"/>
      <c r="O37" s="2"/>
      <c r="P37" s="2">
        <v>4.9000000000000004</v>
      </c>
      <c r="Q37" s="2">
        <v>3.4</v>
      </c>
      <c r="R37" s="2">
        <f t="shared" si="19"/>
        <v>1.5000000000000004</v>
      </c>
      <c r="S37" s="2">
        <v>1.4411764705882355</v>
      </c>
      <c r="T37" s="2">
        <v>406</v>
      </c>
      <c r="U37" s="2">
        <v>26</v>
      </c>
      <c r="V37" s="2">
        <v>6.333333333333333</v>
      </c>
      <c r="W37" s="2">
        <f t="shared" si="1"/>
        <v>2.4054669226992771</v>
      </c>
      <c r="X37" s="2">
        <f t="shared" ref="X37:AA37" si="33">AVERAGE(X38:X244)</f>
        <v>0.64846877601315089</v>
      </c>
      <c r="Y37" s="2">
        <f t="shared" si="33"/>
        <v>0.25909665384608777</v>
      </c>
      <c r="Z37" s="2">
        <f t="shared" si="33"/>
        <v>0.5568088003541326</v>
      </c>
      <c r="AA37" s="2">
        <f t="shared" si="33"/>
        <v>0.55407509687441014</v>
      </c>
    </row>
    <row r="38" spans="1:27">
      <c r="A38" s="1">
        <v>42807</v>
      </c>
      <c r="B38" s="2">
        <v>10</v>
      </c>
      <c r="C38" s="2">
        <v>57</v>
      </c>
      <c r="D38" s="2">
        <f t="shared" si="17"/>
        <v>10.95</v>
      </c>
      <c r="E38" s="2">
        <v>6</v>
      </c>
      <c r="F38" s="2">
        <v>43</v>
      </c>
      <c r="G38" s="2">
        <v>16</v>
      </c>
      <c r="H38" s="2">
        <f t="shared" si="18"/>
        <v>6.7166666666666668</v>
      </c>
      <c r="I38" s="2">
        <v>7.5</v>
      </c>
      <c r="J38" s="2">
        <v>2.1333333333333333</v>
      </c>
      <c r="K38" s="2"/>
      <c r="L38" s="2"/>
      <c r="M38" s="2">
        <v>7.5666666666666664</v>
      </c>
      <c r="N38" s="2"/>
      <c r="O38" s="2"/>
      <c r="P38" s="2">
        <v>9.8800000000000008</v>
      </c>
      <c r="Q38" s="2">
        <v>7.9580000000000002</v>
      </c>
      <c r="R38" s="2">
        <f t="shared" si="19"/>
        <v>1.9220000000000006</v>
      </c>
      <c r="S38" s="2">
        <v>1.2415179693390299</v>
      </c>
      <c r="T38" s="2">
        <v>273</v>
      </c>
      <c r="U38" s="2">
        <v>124</v>
      </c>
      <c r="V38" s="2">
        <v>2.4833333333333334</v>
      </c>
      <c r="W38" s="2">
        <f t="shared" si="1"/>
        <v>2.4000560240324535</v>
      </c>
      <c r="X38" s="2">
        <f t="shared" ref="X38:AA39" si="34">AVERAGE(X39:X245)</f>
        <v>0.64669729151308764</v>
      </c>
      <c r="Y38" s="2">
        <f t="shared" si="34"/>
        <v>0.25785099685644314</v>
      </c>
      <c r="Z38" s="2">
        <f t="shared" si="34"/>
        <v>0.55413183496781449</v>
      </c>
      <c r="AA38" s="2">
        <f t="shared" si="34"/>
        <v>0.55511319737020626</v>
      </c>
    </row>
    <row r="39" spans="1:27">
      <c r="A39" s="1">
        <v>42808</v>
      </c>
      <c r="B39" s="2">
        <v>10</v>
      </c>
      <c r="C39" s="2">
        <v>17</v>
      </c>
      <c r="D39" s="2">
        <f t="shared" si="17"/>
        <v>10.283333333333333</v>
      </c>
      <c r="E39" s="2">
        <v>6</v>
      </c>
      <c r="F39" s="2">
        <v>13</v>
      </c>
      <c r="G39" s="2">
        <v>0</v>
      </c>
      <c r="H39" s="2">
        <f t="shared" si="18"/>
        <v>6.2166666666666668</v>
      </c>
      <c r="I39" s="2">
        <v>7.9333333333333336</v>
      </c>
      <c r="J39" s="2">
        <v>2.75</v>
      </c>
      <c r="K39" s="2"/>
      <c r="L39" s="2"/>
      <c r="M39" s="2">
        <v>7.5</v>
      </c>
      <c r="N39" s="2"/>
      <c r="O39" s="2"/>
      <c r="P39" s="2">
        <v>8.27</v>
      </c>
      <c r="Q39" s="2">
        <v>4.367</v>
      </c>
      <c r="R39" s="2">
        <f t="shared" si="19"/>
        <v>3.9029999999999996</v>
      </c>
      <c r="S39" s="2">
        <v>1.893748568811541</v>
      </c>
      <c r="T39" s="2">
        <v>470</v>
      </c>
      <c r="U39" s="2">
        <v>66</v>
      </c>
      <c r="V39" s="2">
        <v>6.7333333333333334</v>
      </c>
      <c r="W39" s="2">
        <f t="shared" si="1"/>
        <v>2.3990942162246052</v>
      </c>
      <c r="X39" s="2">
        <f t="shared" si="34"/>
        <v>0.65233816991927474</v>
      </c>
      <c r="Y39" s="2">
        <f t="shared" si="34"/>
        <v>0.25661132860232561</v>
      </c>
      <c r="Z39" s="2">
        <f t="shared" si="34"/>
        <v>0.55146773960739237</v>
      </c>
      <c r="AA39" s="2">
        <f t="shared" si="34"/>
        <v>0.55605015315208017</v>
      </c>
    </row>
    <row r="40" spans="1:27">
      <c r="A40" s="1">
        <v>42809</v>
      </c>
      <c r="B40" s="2">
        <v>10</v>
      </c>
      <c r="C40" s="2">
        <v>29</v>
      </c>
      <c r="D40" s="2">
        <f t="shared" si="17"/>
        <v>10.483333333333333</v>
      </c>
      <c r="E40" s="2">
        <v>6</v>
      </c>
      <c r="F40" s="2">
        <v>21</v>
      </c>
      <c r="G40" s="2">
        <v>0</v>
      </c>
      <c r="H40" s="2">
        <f t="shared" si="18"/>
        <v>6.35</v>
      </c>
      <c r="I40" s="2">
        <v>7.8666666666666663</v>
      </c>
      <c r="J40" s="2">
        <v>2.5833333333333335</v>
      </c>
      <c r="K40" s="2"/>
      <c r="L40" s="2"/>
      <c r="M40" s="2">
        <v>6.9833333333333334</v>
      </c>
      <c r="N40" s="2"/>
      <c r="O40" s="2"/>
      <c r="P40" s="2">
        <v>7.03</v>
      </c>
      <c r="Q40" s="2">
        <v>5.18</v>
      </c>
      <c r="R40" s="2">
        <f t="shared" si="19"/>
        <v>1.8500000000000005</v>
      </c>
      <c r="S40" s="2">
        <v>1.3571428571428572</v>
      </c>
      <c r="T40" s="2">
        <v>278</v>
      </c>
      <c r="U40" s="2">
        <v>74</v>
      </c>
      <c r="V40" s="2">
        <v>3.4</v>
      </c>
      <c r="W40" s="2">
        <f t="shared" si="1"/>
        <v>2.3999158786466022</v>
      </c>
      <c r="X40" s="2">
        <f t="shared" ref="X40:AA40" si="35">AVERAGE(X41:X247)</f>
        <v>0.65011539025620135</v>
      </c>
      <c r="Y40" s="2">
        <f t="shared" si="35"/>
        <v>0.25537762029173749</v>
      </c>
      <c r="Z40" s="2">
        <f t="shared" si="35"/>
        <v>0.55843183701312604</v>
      </c>
      <c r="AA40" s="2">
        <f t="shared" si="35"/>
        <v>0.55390568126192585</v>
      </c>
    </row>
    <row r="41" spans="1:27">
      <c r="A41" s="1">
        <v>42810</v>
      </c>
      <c r="B41" s="2">
        <v>12</v>
      </c>
      <c r="C41" s="2">
        <v>16</v>
      </c>
      <c r="D41" s="2">
        <f t="shared" si="17"/>
        <v>12.266666666666667</v>
      </c>
      <c r="E41" s="2">
        <v>6</v>
      </c>
      <c r="F41" s="2">
        <v>34</v>
      </c>
      <c r="G41" s="2">
        <v>15</v>
      </c>
      <c r="H41" s="2">
        <f t="shared" si="18"/>
        <v>6.5666666666666664</v>
      </c>
      <c r="I41" s="2">
        <v>6.05</v>
      </c>
      <c r="J41" s="2">
        <v>1.2166666666666668</v>
      </c>
      <c r="K41" s="2"/>
      <c r="L41" s="2"/>
      <c r="M41" s="2">
        <v>7.35</v>
      </c>
      <c r="N41" s="2"/>
      <c r="O41" s="2"/>
      <c r="P41" s="2">
        <v>10.16</v>
      </c>
      <c r="Q41" s="2">
        <v>7.79</v>
      </c>
      <c r="R41" s="2">
        <f t="shared" si="19"/>
        <v>2.37</v>
      </c>
      <c r="S41" s="2">
        <v>1.3042362002567394</v>
      </c>
      <c r="T41" s="2">
        <v>286</v>
      </c>
      <c r="U41" s="2">
        <v>36</v>
      </c>
      <c r="V41" s="2">
        <v>4.166666666666667</v>
      </c>
      <c r="W41" s="2">
        <f t="shared" si="1"/>
        <v>2.399531667691571</v>
      </c>
      <c r="X41" s="2">
        <f t="shared" ref="X41:AA41" si="36">AVERAGE(X42:X248)</f>
        <v>0.65045137395689268</v>
      </c>
      <c r="Y41" s="2">
        <f t="shared" si="36"/>
        <v>0.25414984327110413</v>
      </c>
      <c r="Z41" s="2">
        <f t="shared" si="36"/>
        <v>0.55574706856594747</v>
      </c>
      <c r="AA41" s="2">
        <f t="shared" si="36"/>
        <v>0.55403113471739751</v>
      </c>
    </row>
    <row r="42" spans="1:27">
      <c r="A42" s="1">
        <v>42811</v>
      </c>
      <c r="B42" s="2">
        <v>11</v>
      </c>
      <c r="C42" s="2">
        <v>54</v>
      </c>
      <c r="D42" s="2">
        <f t="shared" si="17"/>
        <v>11.9</v>
      </c>
      <c r="E42" s="2">
        <v>6</v>
      </c>
      <c r="F42" s="2">
        <v>39</v>
      </c>
      <c r="G42" s="2">
        <v>0</v>
      </c>
      <c r="H42" s="2">
        <f t="shared" si="18"/>
        <v>6.65</v>
      </c>
      <c r="I42" s="2">
        <v>6.75</v>
      </c>
      <c r="J42" s="2">
        <v>1.8833333333333333</v>
      </c>
      <c r="K42" s="2"/>
      <c r="L42" s="2"/>
      <c r="M42" s="2">
        <v>7.5666666666666664</v>
      </c>
      <c r="N42" s="2"/>
      <c r="O42" s="2"/>
      <c r="P42" s="2">
        <v>10.130000000000001</v>
      </c>
      <c r="Q42" s="2">
        <v>7.67</v>
      </c>
      <c r="R42" s="2">
        <f t="shared" si="19"/>
        <v>2.4600000000000009</v>
      </c>
      <c r="S42" s="2">
        <v>1.320730117340287</v>
      </c>
      <c r="T42" s="2">
        <v>173</v>
      </c>
      <c r="U42" s="2">
        <v>9</v>
      </c>
      <c r="V42" s="2">
        <v>2.7333333333333334</v>
      </c>
      <c r="W42" s="2">
        <f t="shared" si="1"/>
        <v>2.4051108423661307</v>
      </c>
      <c r="X42" s="2">
        <f t="shared" ref="X42:AA42" si="37">AVERAGE(X43:X249)</f>
        <v>0.65217997312056142</v>
      </c>
      <c r="Y42" s="2">
        <f t="shared" si="37"/>
        <v>0.2529279690246084</v>
      </c>
      <c r="Z42" s="2">
        <f t="shared" si="37"/>
        <v>0.55725789996707276</v>
      </c>
      <c r="AA42" s="2">
        <f t="shared" si="37"/>
        <v>0.5552617542620254</v>
      </c>
    </row>
    <row r="43" spans="1:27">
      <c r="A43" s="1">
        <v>42812</v>
      </c>
      <c r="B43" s="2">
        <v>11</v>
      </c>
      <c r="C43" s="2">
        <v>51</v>
      </c>
      <c r="D43" s="2">
        <f t="shared" si="17"/>
        <v>11.85</v>
      </c>
      <c r="E43" s="2">
        <v>7</v>
      </c>
      <c r="F43" s="2">
        <v>2</v>
      </c>
      <c r="G43" s="2">
        <v>0</v>
      </c>
      <c r="H43" s="2">
        <f t="shared" si="18"/>
        <v>7.0333333333333332</v>
      </c>
      <c r="I43" s="2">
        <v>7.1833333333333336</v>
      </c>
      <c r="J43" s="2">
        <v>2.3333333333333335</v>
      </c>
      <c r="K43" s="2"/>
      <c r="L43" s="2"/>
      <c r="M43" s="2">
        <v>8.0666666666666664</v>
      </c>
      <c r="N43" s="2"/>
      <c r="O43" s="2"/>
      <c r="P43" s="2">
        <v>6.5170000000000003</v>
      </c>
      <c r="Q43" s="2">
        <v>5.28</v>
      </c>
      <c r="R43" s="2">
        <f t="shared" si="19"/>
        <v>1.2370000000000001</v>
      </c>
      <c r="S43" s="2">
        <v>1.2342803030303031</v>
      </c>
      <c r="T43" s="2">
        <v>418</v>
      </c>
      <c r="U43" s="2">
        <v>3</v>
      </c>
      <c r="V43" s="2">
        <v>6.916666666666667</v>
      </c>
      <c r="W43" s="2">
        <f t="shared" si="1"/>
        <v>2.3955670402393703</v>
      </c>
      <c r="X43" s="2">
        <f t="shared" ref="X43:AA43" si="38">AVERAGE(X44:X250)</f>
        <v>0.65106372324978956</v>
      </c>
      <c r="Y43" s="2">
        <f t="shared" si="38"/>
        <v>0.25171196917352856</v>
      </c>
      <c r="Z43" s="2">
        <f t="shared" si="38"/>
        <v>0.55457877544800027</v>
      </c>
      <c r="AA43" s="2">
        <f t="shared" si="38"/>
        <v>0.55297684198191943</v>
      </c>
    </row>
    <row r="44" spans="1:27">
      <c r="A44" s="1">
        <v>42813</v>
      </c>
      <c r="B44" s="2">
        <v>14</v>
      </c>
      <c r="C44" s="2">
        <v>35</v>
      </c>
      <c r="D44" s="2">
        <f t="shared" si="17"/>
        <v>14.583333333333334</v>
      </c>
      <c r="E44" s="2">
        <v>8</v>
      </c>
      <c r="F44" s="2">
        <v>11</v>
      </c>
      <c r="G44" s="2">
        <v>0</v>
      </c>
      <c r="H44" s="2">
        <f t="shared" si="18"/>
        <v>8.1833333333333336</v>
      </c>
      <c r="I44" s="2">
        <v>5.6000000000000005</v>
      </c>
      <c r="J44" s="2">
        <v>1.7666666666666666</v>
      </c>
      <c r="K44" s="2"/>
      <c r="L44" s="2"/>
      <c r="M44" s="2">
        <v>8.8000000000000007</v>
      </c>
      <c r="N44" s="2"/>
      <c r="O44" s="2"/>
      <c r="P44" s="2">
        <v>6.1669999999999998</v>
      </c>
      <c r="Q44" s="2">
        <v>5.0999999999999996</v>
      </c>
      <c r="R44" s="2">
        <f t="shared" si="19"/>
        <v>1.0670000000000002</v>
      </c>
      <c r="S44" s="2">
        <v>1.2092156862745098</v>
      </c>
      <c r="T44" s="2">
        <v>360</v>
      </c>
      <c r="U44" s="2">
        <v>10</v>
      </c>
      <c r="V44" s="2">
        <v>5.833333333333333</v>
      </c>
      <c r="W44" s="2">
        <f t="shared" si="1"/>
        <v>2.3868864294689889</v>
      </c>
      <c r="X44" s="2">
        <f t="shared" ref="X44:AA45" si="39">AVERAGE(X45:X251)</f>
        <v>0.64793360919570386</v>
      </c>
      <c r="Y44" s="2">
        <f t="shared" si="39"/>
        <v>0.25050181547557893</v>
      </c>
      <c r="Z44" s="2">
        <f t="shared" si="39"/>
        <v>0.55191253133526952</v>
      </c>
      <c r="AA44" s="2">
        <f t="shared" si="39"/>
        <v>0.55046253024162173</v>
      </c>
    </row>
    <row r="45" spans="1:27">
      <c r="A45" s="1">
        <v>42814</v>
      </c>
      <c r="B45" s="2">
        <v>11</v>
      </c>
      <c r="C45" s="2">
        <v>1</v>
      </c>
      <c r="D45" s="2">
        <f t="shared" si="17"/>
        <v>11.016666666666667</v>
      </c>
      <c r="E45" s="2">
        <v>6</v>
      </c>
      <c r="F45" s="2">
        <v>51</v>
      </c>
      <c r="G45" s="2">
        <v>0</v>
      </c>
      <c r="H45" s="2">
        <f t="shared" si="18"/>
        <v>6.85</v>
      </c>
      <c r="I45" s="2">
        <v>7.833333333333333</v>
      </c>
      <c r="J45" s="2">
        <v>1.9</v>
      </c>
      <c r="K45" s="2"/>
      <c r="L45" s="2"/>
      <c r="M45" s="2">
        <v>7.65</v>
      </c>
      <c r="N45" s="2"/>
      <c r="O45" s="2"/>
      <c r="P45" s="2">
        <v>11.14</v>
      </c>
      <c r="Q45" s="2">
        <v>7.57</v>
      </c>
      <c r="R45" s="2">
        <f t="shared" si="19"/>
        <v>3.5700000000000003</v>
      </c>
      <c r="S45" s="2">
        <v>1.4715984147952443</v>
      </c>
      <c r="T45" s="2">
        <v>356</v>
      </c>
      <c r="U45" s="2">
        <v>73</v>
      </c>
      <c r="V45" s="2">
        <v>4.7166666666666668</v>
      </c>
      <c r="W45" s="2">
        <f t="shared" si="1"/>
        <v>2.3789687062503879</v>
      </c>
      <c r="X45" s="2">
        <f t="shared" si="39"/>
        <v>0.6448185437668783</v>
      </c>
      <c r="Y45" s="2">
        <f t="shared" si="39"/>
        <v>0.24929747982425401</v>
      </c>
      <c r="Z45" s="2">
        <f t="shared" si="39"/>
        <v>0.55252833647308086</v>
      </c>
      <c r="AA45" s="2">
        <f t="shared" si="39"/>
        <v>0.5478641526923832</v>
      </c>
    </row>
    <row r="46" spans="1:27">
      <c r="A46" s="1">
        <v>42815</v>
      </c>
      <c r="B46" s="2">
        <v>11</v>
      </c>
      <c r="C46" s="2">
        <v>58</v>
      </c>
      <c r="D46" s="2">
        <f t="shared" si="17"/>
        <v>11.966666666666667</v>
      </c>
      <c r="E46" s="2">
        <v>6</v>
      </c>
      <c r="F46" s="2">
        <v>50</v>
      </c>
      <c r="G46" s="2">
        <v>0</v>
      </c>
      <c r="H46" s="2">
        <f t="shared" si="18"/>
        <v>6.833333333333333</v>
      </c>
      <c r="I46" s="2">
        <v>6.8666666666666663</v>
      </c>
      <c r="J46" s="2">
        <v>2.4</v>
      </c>
      <c r="K46" s="2"/>
      <c r="L46" s="2"/>
      <c r="M46" s="2">
        <v>8.1166666666666671</v>
      </c>
      <c r="N46" s="2"/>
      <c r="O46" s="2"/>
      <c r="P46" s="2">
        <v>3</v>
      </c>
      <c r="Q46" s="2">
        <v>2.0249999999999999</v>
      </c>
      <c r="R46" s="2">
        <f t="shared" si="19"/>
        <v>0.97500000000000009</v>
      </c>
      <c r="S46" s="2">
        <v>1.4814814814814816</v>
      </c>
      <c r="T46" s="2">
        <v>381</v>
      </c>
      <c r="U46" s="2">
        <v>0</v>
      </c>
      <c r="V46" s="2">
        <v>6.35</v>
      </c>
      <c r="W46" s="2">
        <f t="shared" si="1"/>
        <v>2.3728198182395688</v>
      </c>
      <c r="X46" s="2">
        <f t="shared" ref="X46:AA46" si="40">AVERAGE(X47:X253)</f>
        <v>0.641718454614153</v>
      </c>
      <c r="Y46" s="2">
        <f t="shared" si="40"/>
        <v>0.24809893424817586</v>
      </c>
      <c r="Z46" s="2">
        <f t="shared" si="40"/>
        <v>0.54987195024003721</v>
      </c>
      <c r="AA46" s="2">
        <f t="shared" si="40"/>
        <v>0.54527826734290064</v>
      </c>
    </row>
    <row r="47" spans="1:27">
      <c r="A47" s="1">
        <v>42816</v>
      </c>
      <c r="B47" s="2">
        <v>10</v>
      </c>
      <c r="C47" s="2">
        <v>22</v>
      </c>
      <c r="D47" s="2">
        <f t="shared" si="17"/>
        <v>10.366666666666667</v>
      </c>
      <c r="E47" s="2">
        <v>6</v>
      </c>
      <c r="F47" s="2">
        <v>48</v>
      </c>
      <c r="G47" s="2">
        <v>0</v>
      </c>
      <c r="H47" s="2">
        <f t="shared" si="18"/>
        <v>6.8</v>
      </c>
      <c r="I47" s="2">
        <v>8.4333333333333336</v>
      </c>
      <c r="J47" s="2">
        <v>2.6666666666666665</v>
      </c>
      <c r="K47" s="2"/>
      <c r="L47" s="2"/>
      <c r="M47" s="2">
        <v>7.9</v>
      </c>
      <c r="N47" s="2"/>
      <c r="O47" s="2"/>
      <c r="P47" s="2">
        <v>5.25</v>
      </c>
      <c r="Q47" s="2">
        <v>4.25</v>
      </c>
      <c r="R47" s="2">
        <f t="shared" si="19"/>
        <v>1</v>
      </c>
      <c r="S47" s="2">
        <v>1.2352941176470589</v>
      </c>
      <c r="T47" s="2">
        <v>318</v>
      </c>
      <c r="U47" s="2">
        <v>0</v>
      </c>
      <c r="V47" s="2">
        <v>5.3</v>
      </c>
      <c r="W47" s="2">
        <f t="shared" si="1"/>
        <v>2.3669889537288018</v>
      </c>
      <c r="X47" s="2">
        <f t="shared" ref="X47:AA47" si="41">AVERAGE(X48:X254)</f>
        <v>0.63863326973620027</v>
      </c>
      <c r="Y47" s="2">
        <f t="shared" si="41"/>
        <v>0.24690615091044427</v>
      </c>
      <c r="Z47" s="2">
        <f t="shared" si="41"/>
        <v>0.5472283350946523</v>
      </c>
      <c r="AA47" s="2">
        <f t="shared" si="41"/>
        <v>0.54635866028836744</v>
      </c>
    </row>
    <row r="48" spans="1:27">
      <c r="A48" s="1">
        <v>42817</v>
      </c>
      <c r="B48" s="2">
        <v>10</v>
      </c>
      <c r="C48" s="2">
        <v>27</v>
      </c>
      <c r="D48" s="2">
        <f t="shared" si="17"/>
        <v>10.45</v>
      </c>
      <c r="E48" s="2">
        <v>6</v>
      </c>
      <c r="F48" s="2">
        <v>29</v>
      </c>
      <c r="G48" s="2">
        <v>0</v>
      </c>
      <c r="H48" s="2">
        <f t="shared" si="18"/>
        <v>6.4833333333333334</v>
      </c>
      <c r="I48" s="2">
        <v>8.0333333333333332</v>
      </c>
      <c r="J48" s="2">
        <v>2.1666666666666665</v>
      </c>
      <c r="K48" s="2"/>
      <c r="L48" s="2"/>
      <c r="M48" s="2">
        <v>8.35</v>
      </c>
      <c r="N48" s="2"/>
      <c r="O48" s="2"/>
      <c r="P48" s="2">
        <v>9.82</v>
      </c>
      <c r="Q48" s="2">
        <v>8.6</v>
      </c>
      <c r="R48" s="2">
        <f t="shared" si="19"/>
        <v>1.2200000000000006</v>
      </c>
      <c r="S48" s="2">
        <v>1.1418604651162791</v>
      </c>
      <c r="T48" s="2">
        <v>279</v>
      </c>
      <c r="U48" s="2">
        <v>92</v>
      </c>
      <c r="V48" s="2">
        <v>3.1166666666666667</v>
      </c>
      <c r="W48" s="2">
        <f t="shared" si="1"/>
        <v>2.3573880452974136</v>
      </c>
      <c r="X48" s="2">
        <f t="shared" ref="X48:AA48" si="42">AVERAGE(X49:X255)</f>
        <v>0.63690907132400709</v>
      </c>
      <c r="Y48" s="2">
        <f t="shared" si="42"/>
        <v>0.24571910210799019</v>
      </c>
      <c r="Z48" s="2">
        <f t="shared" si="42"/>
        <v>0.54459742963746649</v>
      </c>
      <c r="AA48" s="2">
        <f t="shared" si="42"/>
        <v>0.54435693596005796</v>
      </c>
    </row>
    <row r="49" spans="1:27">
      <c r="A49" s="1">
        <v>42818</v>
      </c>
      <c r="B49" s="2">
        <v>11</v>
      </c>
      <c r="C49" s="2">
        <v>17</v>
      </c>
      <c r="D49" s="2">
        <f t="shared" si="17"/>
        <v>11.283333333333333</v>
      </c>
      <c r="E49" s="2">
        <v>6</v>
      </c>
      <c r="F49" s="2">
        <v>23</v>
      </c>
      <c r="G49" s="2">
        <v>0</v>
      </c>
      <c r="H49" s="2">
        <f t="shared" si="18"/>
        <v>6.3833333333333337</v>
      </c>
      <c r="I49" s="2">
        <v>7.1000000000000005</v>
      </c>
      <c r="J49" s="2">
        <v>2.5</v>
      </c>
      <c r="K49" s="2"/>
      <c r="L49" s="2"/>
      <c r="M49" s="2">
        <v>7.2333333333333334</v>
      </c>
      <c r="N49" s="2"/>
      <c r="O49" s="2"/>
      <c r="P49" s="2">
        <v>8.7799999999999994</v>
      </c>
      <c r="Q49" s="2">
        <v>5.86</v>
      </c>
      <c r="R49" s="2">
        <f t="shared" si="19"/>
        <v>2.919999999999999</v>
      </c>
      <c r="S49" s="2">
        <v>1.4982935153583616</v>
      </c>
      <c r="T49" s="2">
        <v>350</v>
      </c>
      <c r="U49" s="2">
        <v>80</v>
      </c>
      <c r="V49" s="2">
        <v>4.5</v>
      </c>
      <c r="W49" s="2">
        <f t="shared" si="1"/>
        <v>2.3682179104642529</v>
      </c>
      <c r="X49" s="2">
        <f t="shared" ref="X49:AA49" si="43">AVERAGE(X50:X256)</f>
        <v>0.63533739309648773</v>
      </c>
      <c r="Y49" s="2">
        <f t="shared" si="43"/>
        <v>0.24453776027093255</v>
      </c>
      <c r="Z49" s="2">
        <f t="shared" si="43"/>
        <v>0.54928686507190172</v>
      </c>
      <c r="AA49" s="2">
        <f t="shared" si="43"/>
        <v>0.54231675838332682</v>
      </c>
    </row>
    <row r="50" spans="1:27">
      <c r="A50" s="1">
        <v>42819</v>
      </c>
      <c r="B50" s="2">
        <v>11</v>
      </c>
      <c r="C50" s="2">
        <v>12</v>
      </c>
      <c r="D50" s="2">
        <f t="shared" si="17"/>
        <v>11.2</v>
      </c>
      <c r="E50" s="2">
        <v>7</v>
      </c>
      <c r="F50" s="2">
        <v>14</v>
      </c>
      <c r="G50" s="2">
        <v>0</v>
      </c>
      <c r="H50" s="2">
        <f t="shared" si="18"/>
        <v>7.2333333333333334</v>
      </c>
      <c r="I50" s="2">
        <v>8.0333333333333332</v>
      </c>
      <c r="J50" s="2">
        <v>2.5</v>
      </c>
      <c r="K50" s="2"/>
      <c r="L50" s="2"/>
      <c r="M50" s="2">
        <v>8.4166666666666661</v>
      </c>
      <c r="N50" s="2"/>
      <c r="O50" s="2"/>
      <c r="P50" s="2">
        <v>8</v>
      </c>
      <c r="Q50" s="2">
        <v>5.6</v>
      </c>
      <c r="R50" s="2">
        <f t="shared" si="19"/>
        <v>2.4000000000000004</v>
      </c>
      <c r="S50" s="2">
        <v>1.4285714285714286</v>
      </c>
      <c r="T50" s="2">
        <v>415</v>
      </c>
      <c r="U50" s="2">
        <v>40</v>
      </c>
      <c r="V50" s="2">
        <v>6.25</v>
      </c>
      <c r="W50" s="2">
        <f t="shared" si="1"/>
        <v>2.3591880166639441</v>
      </c>
      <c r="X50" s="2">
        <f t="shared" ref="X50:AA51" si="44">AVERAGE(X51:X257)</f>
        <v>0.63329250178352403</v>
      </c>
      <c r="Y50" s="2">
        <f t="shared" si="44"/>
        <v>0.24336209796193764</v>
      </c>
      <c r="Z50" s="2">
        <f t="shared" si="44"/>
        <v>0.54664606283597916</v>
      </c>
      <c r="AA50" s="2">
        <f t="shared" si="44"/>
        <v>0.53975754319879166</v>
      </c>
    </row>
    <row r="51" spans="1:27">
      <c r="A51" s="1">
        <v>42820</v>
      </c>
      <c r="B51" s="2">
        <v>13</v>
      </c>
      <c r="C51" s="2">
        <v>32</v>
      </c>
      <c r="D51" s="2">
        <f t="shared" si="17"/>
        <v>13.533333333333333</v>
      </c>
      <c r="E51" s="2">
        <v>7</v>
      </c>
      <c r="F51" s="2">
        <v>3</v>
      </c>
      <c r="G51" s="2">
        <v>2</v>
      </c>
      <c r="H51" s="2">
        <f t="shared" si="18"/>
        <v>7.05</v>
      </c>
      <c r="I51" s="2">
        <v>5.4833333333333334</v>
      </c>
      <c r="J51" s="2">
        <v>1.6666666666666665</v>
      </c>
      <c r="K51" s="2"/>
      <c r="L51" s="2"/>
      <c r="M51" s="2">
        <v>8.3333333333333339</v>
      </c>
      <c r="N51" s="2"/>
      <c r="O51" s="2"/>
      <c r="P51" s="2">
        <v>6.88</v>
      </c>
      <c r="Q51" s="2">
        <v>5.2249999999999996</v>
      </c>
      <c r="R51" s="2">
        <f t="shared" si="19"/>
        <v>1.6550000000000002</v>
      </c>
      <c r="S51" s="2">
        <v>1.3167464114832537</v>
      </c>
      <c r="T51" s="2">
        <v>383</v>
      </c>
      <c r="U51" s="2">
        <v>4</v>
      </c>
      <c r="V51" s="2">
        <v>6.3166666666666664</v>
      </c>
      <c r="W51" s="2">
        <f t="shared" si="1"/>
        <v>2.3500092281222904</v>
      </c>
      <c r="X51" s="2">
        <f t="shared" si="44"/>
        <v>0.6319785955249495</v>
      </c>
      <c r="Y51" s="2">
        <f t="shared" si="44"/>
        <v>0.24219208787558219</v>
      </c>
      <c r="Z51" s="2">
        <f t="shared" si="44"/>
        <v>0.54401795676465226</v>
      </c>
      <c r="AA51" s="2">
        <f t="shared" si="44"/>
        <v>0.5372106319334129</v>
      </c>
    </row>
    <row r="52" spans="1:27">
      <c r="A52" s="1">
        <v>42821</v>
      </c>
      <c r="B52" s="2">
        <v>11</v>
      </c>
      <c r="C52" s="2">
        <v>20</v>
      </c>
      <c r="D52" s="2">
        <f t="shared" si="17"/>
        <v>11.333333333333334</v>
      </c>
      <c r="E52" s="2">
        <v>7</v>
      </c>
      <c r="F52" s="2">
        <v>0</v>
      </c>
      <c r="G52" s="2">
        <v>0</v>
      </c>
      <c r="H52" s="2">
        <f t="shared" si="18"/>
        <v>7</v>
      </c>
      <c r="I52" s="2">
        <v>7.666666666666667</v>
      </c>
      <c r="J52" s="2">
        <v>2.6833333333333336</v>
      </c>
      <c r="K52" s="2"/>
      <c r="L52" s="2"/>
      <c r="M52" s="2">
        <v>7.6333333333333329</v>
      </c>
      <c r="N52" s="2"/>
      <c r="O52" s="2"/>
      <c r="P52" s="2">
        <v>9.18</v>
      </c>
      <c r="Q52" s="2">
        <v>7.7050000000000001</v>
      </c>
      <c r="R52" s="2">
        <f t="shared" si="19"/>
        <v>1.4749999999999996</v>
      </c>
      <c r="S52" s="2">
        <v>1.191434133679429</v>
      </c>
      <c r="T52" s="2">
        <v>271</v>
      </c>
      <c r="U52" s="2">
        <v>81</v>
      </c>
      <c r="V52" s="2">
        <v>3.1666666666666665</v>
      </c>
      <c r="W52" s="2">
        <f t="shared" si="1"/>
        <v>2.3439034145255482</v>
      </c>
      <c r="X52" s="2">
        <f t="shared" ref="X52:AA52" si="45">AVERAGE(X53:X259)</f>
        <v>0.62894023689261802</v>
      </c>
      <c r="Y52" s="2">
        <f t="shared" si="45"/>
        <v>0.24102770283771882</v>
      </c>
      <c r="Z52" s="2">
        <f t="shared" si="45"/>
        <v>0.54342171658789917</v>
      </c>
      <c r="AA52" s="2">
        <f t="shared" si="45"/>
        <v>0.53462788851065612</v>
      </c>
    </row>
    <row r="53" spans="1:27">
      <c r="A53" s="1">
        <v>42822</v>
      </c>
      <c r="B53" s="2">
        <v>11</v>
      </c>
      <c r="C53" s="2">
        <v>0</v>
      </c>
      <c r="D53" s="2">
        <f t="shared" si="17"/>
        <v>11</v>
      </c>
      <c r="E53" s="2">
        <v>6</v>
      </c>
      <c r="F53" s="2">
        <v>46</v>
      </c>
      <c r="G53" s="2">
        <v>0</v>
      </c>
      <c r="H53" s="2">
        <f t="shared" si="18"/>
        <v>6.7666666666666666</v>
      </c>
      <c r="I53" s="2">
        <v>7.7666666666666666</v>
      </c>
      <c r="J53" s="2">
        <v>2.6333333333333333</v>
      </c>
      <c r="K53" s="2"/>
      <c r="L53" s="2"/>
      <c r="M53" s="2">
        <v>8</v>
      </c>
      <c r="N53" s="2"/>
      <c r="O53" s="2"/>
      <c r="P53" s="2">
        <v>3</v>
      </c>
      <c r="Q53" s="2">
        <v>1.4624999999999999</v>
      </c>
      <c r="R53" s="2">
        <f t="shared" si="19"/>
        <v>1.5375000000000001</v>
      </c>
      <c r="S53" s="2">
        <v>2.0512820512820515</v>
      </c>
      <c r="T53" s="2">
        <v>524</v>
      </c>
      <c r="U53" s="2">
        <v>0</v>
      </c>
      <c r="V53" s="2">
        <v>8.7333333333333325</v>
      </c>
      <c r="W53" s="2">
        <f t="shared" si="1"/>
        <v>2.3518654173403291</v>
      </c>
      <c r="X53" s="2">
        <f t="shared" ref="X53:AA53" si="46">AVERAGE(X54:X260)</f>
        <v>0.62817610113832667</v>
      </c>
      <c r="Y53" s="2">
        <f t="shared" si="46"/>
        <v>0.23986891580484518</v>
      </c>
      <c r="Z53" s="2">
        <f t="shared" si="46"/>
        <v>0.55528026602738045</v>
      </c>
      <c r="AA53" s="2">
        <f t="shared" si="46"/>
        <v>0.53571140827743191</v>
      </c>
    </row>
    <row r="54" spans="1:27">
      <c r="A54" s="1">
        <v>42823</v>
      </c>
      <c r="B54" s="2">
        <v>12</v>
      </c>
      <c r="C54" s="2">
        <v>33</v>
      </c>
      <c r="D54" s="2">
        <f t="shared" si="17"/>
        <v>12.55</v>
      </c>
      <c r="E54" s="2">
        <v>7</v>
      </c>
      <c r="F54" s="2">
        <v>5</v>
      </c>
      <c r="G54" s="2">
        <v>0</v>
      </c>
      <c r="H54" s="2">
        <f t="shared" si="18"/>
        <v>7.083333333333333</v>
      </c>
      <c r="I54" s="2">
        <v>6.5333333333333332</v>
      </c>
      <c r="J54" s="2">
        <v>3.05</v>
      </c>
      <c r="K54" s="2"/>
      <c r="L54" s="2"/>
      <c r="M54" s="2">
        <v>8</v>
      </c>
      <c r="N54" s="2"/>
      <c r="O54" s="2"/>
      <c r="P54" s="2">
        <v>7.4169999999999998</v>
      </c>
      <c r="Q54" s="2">
        <v>6.2539999999999996</v>
      </c>
      <c r="R54" s="2">
        <f t="shared" si="19"/>
        <v>1.1630000000000003</v>
      </c>
      <c r="S54" s="2">
        <v>1.1859609849696195</v>
      </c>
      <c r="T54" s="2">
        <v>379</v>
      </c>
      <c r="U54" s="2">
        <v>71</v>
      </c>
      <c r="V54" s="2">
        <v>5.1333333333333337</v>
      </c>
      <c r="W54" s="2">
        <f t="shared" si="1"/>
        <v>2.3554622182185008</v>
      </c>
      <c r="X54" s="2">
        <f t="shared" ref="X54:AA54" si="47">AVERAGE(X55:X261)</f>
        <v>0.62597333142131528</v>
      </c>
      <c r="Y54" s="2">
        <f t="shared" si="47"/>
        <v>0.23871569986347574</v>
      </c>
      <c r="Z54" s="2">
        <f t="shared" si="47"/>
        <v>0.56712988013301802</v>
      </c>
      <c r="AA54" s="2">
        <f t="shared" si="47"/>
        <v>0.53313587266071338</v>
      </c>
    </row>
    <row r="55" spans="1:27">
      <c r="A55" s="1">
        <v>42824</v>
      </c>
      <c r="B55" s="2">
        <v>11</v>
      </c>
      <c r="C55" s="2">
        <v>14</v>
      </c>
      <c r="D55" s="2">
        <f t="shared" si="17"/>
        <v>11.233333333333333</v>
      </c>
      <c r="E55" s="2">
        <v>6</v>
      </c>
      <c r="F55" s="2">
        <v>38</v>
      </c>
      <c r="G55" s="2">
        <v>0</v>
      </c>
      <c r="H55" s="2">
        <f t="shared" si="18"/>
        <v>6.6333333333333329</v>
      </c>
      <c r="I55" s="2">
        <v>7.3999999999999995</v>
      </c>
      <c r="J55" s="2">
        <v>2.2999999999999998</v>
      </c>
      <c r="K55" s="2"/>
      <c r="L55" s="2"/>
      <c r="M55" s="2">
        <v>7.4833333333333334</v>
      </c>
      <c r="N55" s="2"/>
      <c r="O55" s="2"/>
      <c r="P55" s="2">
        <v>9.7829999999999995</v>
      </c>
      <c r="Q55" s="2">
        <v>7.6</v>
      </c>
      <c r="R55" s="2">
        <f t="shared" si="19"/>
        <v>2.1829999999999998</v>
      </c>
      <c r="S55" s="2">
        <v>1.2872368421052631</v>
      </c>
      <c r="T55" s="2">
        <v>254</v>
      </c>
      <c r="U55" s="2">
        <v>71</v>
      </c>
      <c r="V55" s="2">
        <v>3.05</v>
      </c>
      <c r="W55" s="2">
        <f t="shared" si="1"/>
        <v>2.3455321114001424</v>
      </c>
      <c r="X55" s="2">
        <f t="shared" ref="X55:AA55" si="48">AVERAGE(X56:X262)</f>
        <v>0.62378115194332806</v>
      </c>
      <c r="Y55" s="2">
        <f t="shared" si="48"/>
        <v>0.2375680282295167</v>
      </c>
      <c r="Z55" s="2">
        <f t="shared" si="48"/>
        <v>0.56440329417084012</v>
      </c>
      <c r="AA55" s="2">
        <f t="shared" si="48"/>
        <v>0.5306207963498446</v>
      </c>
    </row>
    <row r="56" spans="1:27">
      <c r="A56" s="1">
        <v>42825</v>
      </c>
      <c r="B56" s="2">
        <v>11</v>
      </c>
      <c r="C56" s="2">
        <v>0</v>
      </c>
      <c r="D56" s="2">
        <f t="shared" si="17"/>
        <v>11</v>
      </c>
      <c r="E56" s="2">
        <v>6</v>
      </c>
      <c r="F56" s="2">
        <v>58</v>
      </c>
      <c r="G56" s="2">
        <v>0</v>
      </c>
      <c r="H56" s="2">
        <f t="shared" si="18"/>
        <v>6.9666666666666668</v>
      </c>
      <c r="I56" s="2">
        <v>7.9666666666666668</v>
      </c>
      <c r="J56" s="2">
        <v>2.0666666666666669</v>
      </c>
      <c r="K56" s="2"/>
      <c r="L56" s="2"/>
      <c r="M56" s="2">
        <v>7.9833333333333334</v>
      </c>
      <c r="N56" s="2"/>
      <c r="O56" s="2"/>
      <c r="P56" s="2">
        <v>7.5170000000000003</v>
      </c>
      <c r="Q56" s="2">
        <v>5.95</v>
      </c>
      <c r="R56" s="2">
        <f t="shared" si="19"/>
        <v>1.5670000000000002</v>
      </c>
      <c r="S56" s="2">
        <v>1.2633613445378151</v>
      </c>
      <c r="T56" s="2">
        <v>250</v>
      </c>
      <c r="U56" s="2">
        <v>1</v>
      </c>
      <c r="V56" s="2">
        <v>4.1500000000000004</v>
      </c>
      <c r="W56" s="2">
        <f t="shared" si="1"/>
        <v>2.3372843608645653</v>
      </c>
      <c r="X56" s="2">
        <f t="shared" ref="X56:AA57" si="49">AVERAGE(X57:X263)</f>
        <v>0.62078220409744667</v>
      </c>
      <c r="Y56" s="2">
        <f t="shared" si="49"/>
        <v>0.23642587424764402</v>
      </c>
      <c r="Z56" s="2">
        <f t="shared" si="49"/>
        <v>0.56168981679501873</v>
      </c>
      <c r="AA56" s="2">
        <f t="shared" si="49"/>
        <v>0.52859858098277801</v>
      </c>
    </row>
    <row r="57" spans="1:27">
      <c r="A57" s="1">
        <v>42826</v>
      </c>
      <c r="B57" s="2">
        <v>12</v>
      </c>
      <c r="C57" s="2">
        <v>27</v>
      </c>
      <c r="D57" s="2">
        <f>B57+C57/60</f>
        <v>12.45</v>
      </c>
      <c r="E57" s="2">
        <v>7</v>
      </c>
      <c r="F57" s="2">
        <v>5</v>
      </c>
      <c r="G57" s="2">
        <v>0</v>
      </c>
      <c r="H57" s="2">
        <f>E57+F57/60</f>
        <v>7.083333333333333</v>
      </c>
      <c r="I57" s="2">
        <f t="shared" ref="I57:I70" si="50">E57+F57/60-B57-C57/60+12-G57/60</f>
        <v>6.6333333333333329</v>
      </c>
      <c r="J57" s="3">
        <f>K57+L57/60</f>
        <v>2.6</v>
      </c>
      <c r="K57" s="3">
        <v>2</v>
      </c>
      <c r="L57" s="3">
        <v>36</v>
      </c>
      <c r="M57" s="2">
        <f>N57+O57/60</f>
        <v>8.0166666666666675</v>
      </c>
      <c r="N57" s="2">
        <v>8</v>
      </c>
      <c r="O57" s="2">
        <v>1</v>
      </c>
      <c r="P57" s="2">
        <v>7.05</v>
      </c>
      <c r="Q57" s="2">
        <v>5.95</v>
      </c>
      <c r="R57" s="2">
        <f>P57-Q57</f>
        <v>1.0999999999999996</v>
      </c>
      <c r="S57" s="2">
        <f>P57/Q57</f>
        <v>1.1848739495798319</v>
      </c>
      <c r="T57" s="2">
        <v>338</v>
      </c>
      <c r="U57" s="2">
        <v>41</v>
      </c>
      <c r="V57" s="2">
        <f t="shared" ref="V57:V70" si="51">(T57-U57)/60</f>
        <v>4.95</v>
      </c>
      <c r="W57" s="2">
        <f t="shared" si="1"/>
        <v>2.3402301091296391</v>
      </c>
      <c r="X57" s="2">
        <f t="shared" si="49"/>
        <v>0.62101882811620901</v>
      </c>
      <c r="Y57" s="2">
        <f t="shared" si="49"/>
        <v>0.23528921139068423</v>
      </c>
      <c r="Z57" s="2">
        <f t="shared" si="49"/>
        <v>0.55898938498350426</v>
      </c>
      <c r="AA57" s="2">
        <f t="shared" si="49"/>
        <v>0.526778395497284</v>
      </c>
    </row>
    <row r="58" spans="1:27">
      <c r="A58" s="1">
        <v>42827</v>
      </c>
      <c r="B58" s="2">
        <v>11</v>
      </c>
      <c r="C58" s="2">
        <v>53</v>
      </c>
      <c r="D58" s="2">
        <f t="shared" ref="D58:D63" si="52">B58+C58/60</f>
        <v>11.883333333333333</v>
      </c>
      <c r="E58" s="2">
        <v>6</v>
      </c>
      <c r="F58" s="2">
        <v>55</v>
      </c>
      <c r="G58" s="2">
        <v>0</v>
      </c>
      <c r="H58" s="2">
        <f t="shared" ref="H58:H63" si="53">E58+F58/60</f>
        <v>6.916666666666667</v>
      </c>
      <c r="I58" s="2">
        <f t="shared" si="50"/>
        <v>7.0333333333333332</v>
      </c>
      <c r="J58" s="3">
        <f t="shared" ref="J58:J63" si="54">K58+L58/60</f>
        <v>1.55</v>
      </c>
      <c r="K58" s="3">
        <v>1</v>
      </c>
      <c r="L58" s="3">
        <v>33</v>
      </c>
      <c r="M58" s="2"/>
      <c r="N58" s="2"/>
      <c r="O58" s="2"/>
      <c r="P58" s="2">
        <v>0</v>
      </c>
      <c r="Q58" s="2">
        <v>0</v>
      </c>
      <c r="R58" s="2">
        <f t="shared" ref="R58:R63" si="55">P58-Q58</f>
        <v>0</v>
      </c>
      <c r="S58" s="2"/>
      <c r="T58" s="2">
        <v>562</v>
      </c>
      <c r="U58" s="2">
        <v>7</v>
      </c>
      <c r="V58" s="2">
        <f t="shared" si="51"/>
        <v>9.25</v>
      </c>
      <c r="W58" s="2">
        <f t="shared" si="1"/>
        <v>2.3321040028357465</v>
      </c>
      <c r="X58" s="2">
        <f t="shared" ref="X58:AA58" si="56">AVERAGE(X59:X265)</f>
        <v>0.61918700682718886</v>
      </c>
      <c r="Y58" s="2">
        <f t="shared" si="56"/>
        <v>0.23415801325899821</v>
      </c>
      <c r="Z58" s="2">
        <f t="shared" si="56"/>
        <v>0.55630193601723732</v>
      </c>
      <c r="AA58" s="2">
        <f t="shared" si="56"/>
        <v>0.52439003782662397</v>
      </c>
    </row>
    <row r="59" spans="1:27">
      <c r="A59" s="1">
        <v>42828</v>
      </c>
      <c r="B59" s="2">
        <v>10</v>
      </c>
      <c r="C59" s="2">
        <v>50</v>
      </c>
      <c r="D59" s="2">
        <f t="shared" si="52"/>
        <v>10.833333333333334</v>
      </c>
      <c r="E59" s="2">
        <v>7</v>
      </c>
      <c r="F59" s="2">
        <v>15</v>
      </c>
      <c r="G59" s="2">
        <v>0</v>
      </c>
      <c r="H59" s="2">
        <f t="shared" si="53"/>
        <v>7.25</v>
      </c>
      <c r="I59" s="2">
        <f t="shared" si="50"/>
        <v>8.4166666666666661</v>
      </c>
      <c r="J59" s="3">
        <f t="shared" si="54"/>
        <v>2.0666666666666669</v>
      </c>
      <c r="K59" s="3">
        <v>2</v>
      </c>
      <c r="L59" s="3">
        <v>4</v>
      </c>
      <c r="M59" s="2">
        <f>N59+O59/60</f>
        <v>12.833333333333334</v>
      </c>
      <c r="N59" s="2">
        <v>12</v>
      </c>
      <c r="O59" s="2">
        <v>50</v>
      </c>
      <c r="P59" s="2">
        <v>5.2830000000000004</v>
      </c>
      <c r="Q59" s="2">
        <v>3.9169999999999998</v>
      </c>
      <c r="R59" s="2">
        <f t="shared" si="55"/>
        <v>1.3660000000000005</v>
      </c>
      <c r="S59" s="2">
        <f t="shared" ref="S59:S63" si="57">P59/Q59</f>
        <v>1.3487362777635947</v>
      </c>
      <c r="T59" s="2">
        <v>619</v>
      </c>
      <c r="U59" s="2">
        <v>0</v>
      </c>
      <c r="V59" s="2">
        <f t="shared" si="51"/>
        <v>10.316666666666666</v>
      </c>
      <c r="W59" s="2">
        <f t="shared" si="1"/>
        <v>2.323103502822113</v>
      </c>
      <c r="X59" s="2">
        <f t="shared" ref="X59:AA59" si="58">AVERAGE(X60:X266)</f>
        <v>0.61856591544821193</v>
      </c>
      <c r="Y59" s="2">
        <f t="shared" si="58"/>
        <v>0.23303225357986843</v>
      </c>
      <c r="Z59" s="2">
        <f t="shared" si="58"/>
        <v>0.55362740747869288</v>
      </c>
      <c r="AA59" s="2">
        <f t="shared" si="58"/>
        <v>0.52191700879861136</v>
      </c>
    </row>
    <row r="60" spans="1:27">
      <c r="A60" s="1">
        <v>42829</v>
      </c>
      <c r="B60" s="2">
        <v>10</v>
      </c>
      <c r="C60" s="2">
        <v>20</v>
      </c>
      <c r="D60" s="2">
        <f t="shared" si="52"/>
        <v>10.333333333333334</v>
      </c>
      <c r="E60" s="2">
        <v>7</v>
      </c>
      <c r="F60" s="2">
        <v>18</v>
      </c>
      <c r="G60" s="2">
        <v>0</v>
      </c>
      <c r="H60" s="2">
        <f t="shared" si="53"/>
        <v>7.3</v>
      </c>
      <c r="I60" s="2">
        <f t="shared" si="50"/>
        <v>8.9666666666666668</v>
      </c>
      <c r="J60" s="3"/>
      <c r="K60" s="3"/>
      <c r="L60" s="3"/>
      <c r="M60" s="2"/>
      <c r="N60" s="2"/>
      <c r="O60" s="2"/>
      <c r="P60" s="2">
        <v>4.67</v>
      </c>
      <c r="Q60" s="2">
        <v>2.33</v>
      </c>
      <c r="R60" s="2">
        <f t="shared" si="55"/>
        <v>2.34</v>
      </c>
      <c r="S60" s="2">
        <f t="shared" si="57"/>
        <v>2.0042918454935621</v>
      </c>
      <c r="T60" s="2">
        <v>898</v>
      </c>
      <c r="U60" s="2">
        <v>3</v>
      </c>
      <c r="V60" s="2">
        <f t="shared" si="51"/>
        <v>14.916666666666666</v>
      </c>
      <c r="W60" s="2">
        <f t="shared" si="1"/>
        <v>2.3119347359816222</v>
      </c>
      <c r="X60" s="2">
        <f t="shared" ref="X60:AA60" si="59">AVERAGE(X61:X267)</f>
        <v>0.61559204085471086</v>
      </c>
      <c r="Y60" s="2">
        <f t="shared" si="59"/>
        <v>0.23191190620688829</v>
      </c>
      <c r="Z60" s="2">
        <f t="shared" si="59"/>
        <v>0.55096573725043008</v>
      </c>
      <c r="AA60" s="2">
        <f t="shared" si="59"/>
        <v>0.51940779241015655</v>
      </c>
    </row>
    <row r="61" spans="1:27">
      <c r="A61" s="1">
        <v>42830</v>
      </c>
      <c r="B61" s="2">
        <v>11</v>
      </c>
      <c r="C61" s="2">
        <v>52</v>
      </c>
      <c r="D61" s="2">
        <f t="shared" si="52"/>
        <v>11.866666666666667</v>
      </c>
      <c r="E61" s="2">
        <v>7</v>
      </c>
      <c r="F61" s="2">
        <v>12</v>
      </c>
      <c r="G61" s="2">
        <v>0</v>
      </c>
      <c r="H61" s="2">
        <f t="shared" si="53"/>
        <v>7.2</v>
      </c>
      <c r="I61" s="2">
        <f t="shared" si="50"/>
        <v>7.3333333333333339</v>
      </c>
      <c r="J61" s="3">
        <f t="shared" si="54"/>
        <v>2.5333333333333332</v>
      </c>
      <c r="K61" s="3">
        <v>2</v>
      </c>
      <c r="L61" s="3">
        <v>32</v>
      </c>
      <c r="M61" s="2">
        <f t="shared" ref="M61:M70" si="60">N61+O61/60</f>
        <v>7.7666666666666666</v>
      </c>
      <c r="N61" s="2">
        <v>7</v>
      </c>
      <c r="O61" s="2">
        <v>46</v>
      </c>
      <c r="P61" s="2">
        <v>6.4169999999999998</v>
      </c>
      <c r="Q61" s="2">
        <v>5.4039999999999999</v>
      </c>
      <c r="R61" s="2">
        <f t="shared" si="55"/>
        <v>1.0129999999999999</v>
      </c>
      <c r="S61" s="2">
        <f t="shared" si="57"/>
        <v>1.1874537379718726</v>
      </c>
      <c r="T61" s="2">
        <v>391</v>
      </c>
      <c r="U61" s="2">
        <v>61</v>
      </c>
      <c r="V61" s="2">
        <f t="shared" si="51"/>
        <v>5.5</v>
      </c>
      <c r="W61" s="2">
        <f t="shared" si="1"/>
        <v>2.302454280520172</v>
      </c>
      <c r="X61" s="2">
        <f t="shared" ref="X61:AA61" si="61">AVERAGE(X62:X268)</f>
        <v>0.61263246373521718</v>
      </c>
      <c r="Y61" s="2">
        <f t="shared" si="61"/>
        <v>0.2307969451193552</v>
      </c>
      <c r="Z61" s="2">
        <f t="shared" si="61"/>
        <v>0.54831686351364917</v>
      </c>
      <c r="AA61" s="2">
        <f t="shared" si="61"/>
        <v>0.51782410110049226</v>
      </c>
    </row>
    <row r="62" spans="1:27">
      <c r="A62" s="1">
        <v>42831</v>
      </c>
      <c r="B62" s="2">
        <v>12</v>
      </c>
      <c r="C62" s="2">
        <v>42</v>
      </c>
      <c r="D62" s="2">
        <f t="shared" si="52"/>
        <v>12.7</v>
      </c>
      <c r="E62" s="2">
        <v>7</v>
      </c>
      <c r="F62" s="2">
        <v>17</v>
      </c>
      <c r="G62" s="2">
        <v>0</v>
      </c>
      <c r="H62" s="2">
        <f t="shared" si="53"/>
        <v>7.2833333333333332</v>
      </c>
      <c r="I62" s="2">
        <f t="shared" si="50"/>
        <v>6.583333333333333</v>
      </c>
      <c r="J62" s="3">
        <f t="shared" si="54"/>
        <v>2.3166666666666664</v>
      </c>
      <c r="K62" s="3">
        <v>2</v>
      </c>
      <c r="L62" s="3">
        <v>19</v>
      </c>
      <c r="M62" s="2">
        <f t="shared" si="60"/>
        <v>8.1999999999999993</v>
      </c>
      <c r="N62" s="2">
        <v>8</v>
      </c>
      <c r="O62" s="2">
        <v>12</v>
      </c>
      <c r="P62" s="2">
        <v>7.73</v>
      </c>
      <c r="Q62" s="2">
        <v>5.7830000000000004</v>
      </c>
      <c r="R62" s="2">
        <f t="shared" si="55"/>
        <v>1.9470000000000001</v>
      </c>
      <c r="S62" s="2">
        <f t="shared" si="57"/>
        <v>1.3366764655023344</v>
      </c>
      <c r="T62" s="2">
        <v>278</v>
      </c>
      <c r="U62" s="2">
        <v>65</v>
      </c>
      <c r="V62" s="2">
        <f t="shared" si="51"/>
        <v>3.55</v>
      </c>
      <c r="W62" s="2">
        <f t="shared" si="1"/>
        <v>2.2913847887869019</v>
      </c>
      <c r="X62" s="2">
        <f t="shared" ref="X62:AA63" si="62">AVERAGE(X63:X269)</f>
        <v>0.6096871153518747</v>
      </c>
      <c r="Y62" s="2">
        <f t="shared" si="62"/>
        <v>0.22968734442166597</v>
      </c>
      <c r="Z62" s="2">
        <f t="shared" si="62"/>
        <v>0.54568072474675666</v>
      </c>
      <c r="AA62" s="2">
        <f t="shared" si="62"/>
        <v>0.51533456215289375</v>
      </c>
    </row>
    <row r="63" spans="1:27">
      <c r="A63" s="1">
        <v>42832</v>
      </c>
      <c r="B63" s="2">
        <v>10</v>
      </c>
      <c r="C63" s="2">
        <v>50</v>
      </c>
      <c r="D63" s="2">
        <f t="shared" si="52"/>
        <v>10.833333333333334</v>
      </c>
      <c r="E63" s="2">
        <v>6</v>
      </c>
      <c r="F63" s="2">
        <v>45</v>
      </c>
      <c r="G63" s="2">
        <v>0</v>
      </c>
      <c r="H63" s="2">
        <f t="shared" si="53"/>
        <v>6.75</v>
      </c>
      <c r="I63" s="2">
        <f t="shared" si="50"/>
        <v>7.916666666666667</v>
      </c>
      <c r="J63" s="3">
        <f t="shared" si="54"/>
        <v>2.5166666666666666</v>
      </c>
      <c r="K63" s="3">
        <v>2</v>
      </c>
      <c r="L63" s="3">
        <v>31</v>
      </c>
      <c r="M63" s="2">
        <f t="shared" si="60"/>
        <v>7.5333333333333332</v>
      </c>
      <c r="N63" s="2">
        <v>7</v>
      </c>
      <c r="O63" s="2">
        <v>32</v>
      </c>
      <c r="P63" s="2">
        <v>9.5830000000000002</v>
      </c>
      <c r="Q63" s="2">
        <v>6.05</v>
      </c>
      <c r="R63" s="2">
        <f t="shared" si="55"/>
        <v>3.5330000000000004</v>
      </c>
      <c r="S63" s="2">
        <f t="shared" si="57"/>
        <v>1.5839669421487603</v>
      </c>
      <c r="T63" s="2">
        <v>442</v>
      </c>
      <c r="U63" s="2">
        <v>54</v>
      </c>
      <c r="V63" s="2">
        <f t="shared" si="51"/>
        <v>6.4666666666666668</v>
      </c>
      <c r="W63" s="2">
        <f t="shared" si="1"/>
        <v>2.2822435157638878</v>
      </c>
      <c r="X63" s="2">
        <f t="shared" si="62"/>
        <v>0.60675592729729833</v>
      </c>
      <c r="Y63" s="2">
        <f t="shared" si="62"/>
        <v>0.22858307834271566</v>
      </c>
      <c r="Z63" s="2">
        <f t="shared" si="62"/>
        <v>0.54305725972393559</v>
      </c>
      <c r="AA63" s="2">
        <f t="shared" si="62"/>
        <v>0.51285699214254332</v>
      </c>
    </row>
    <row r="64" spans="1:27">
      <c r="A64" s="1">
        <v>42833</v>
      </c>
      <c r="B64" s="2">
        <v>9</v>
      </c>
      <c r="C64" s="2">
        <v>29</v>
      </c>
      <c r="D64" s="2">
        <f>B64+C64/60</f>
        <v>9.4833333333333325</v>
      </c>
      <c r="E64" s="2">
        <v>5</v>
      </c>
      <c r="F64" s="2">
        <v>36</v>
      </c>
      <c r="G64" s="2">
        <v>2</v>
      </c>
      <c r="H64" s="2">
        <f>E64+F64/60</f>
        <v>5.6</v>
      </c>
      <c r="I64" s="2">
        <f t="shared" si="50"/>
        <v>8.0833333333333339</v>
      </c>
      <c r="J64" s="3">
        <f>K64+L64/60</f>
        <v>2.4666666666666668</v>
      </c>
      <c r="K64" s="3">
        <v>2</v>
      </c>
      <c r="L64" s="3">
        <v>28</v>
      </c>
      <c r="M64" s="2">
        <f t="shared" si="60"/>
        <v>7.8166666666666664</v>
      </c>
      <c r="N64" s="2">
        <v>7</v>
      </c>
      <c r="O64" s="3">
        <v>49</v>
      </c>
      <c r="P64" s="2">
        <v>8.9</v>
      </c>
      <c r="Q64" s="2">
        <v>6.593</v>
      </c>
      <c r="R64" s="2">
        <f>P64-Q64</f>
        <v>2.3070000000000004</v>
      </c>
      <c r="S64" s="2">
        <f>P64/Q64</f>
        <v>1.3499165781889884</v>
      </c>
      <c r="T64" s="2">
        <v>6</v>
      </c>
      <c r="U64" s="2">
        <v>0</v>
      </c>
      <c r="V64" s="2">
        <f t="shared" si="51"/>
        <v>0.1</v>
      </c>
      <c r="W64" s="2">
        <f t="shared" si="1"/>
        <v>2.2712711911688692</v>
      </c>
      <c r="X64" s="2">
        <f t="shared" ref="X64:AA64" si="63">AVERAGE(X65:X271)</f>
        <v>0.60383883149298445</v>
      </c>
      <c r="Y64" s="2">
        <f t="shared" si="63"/>
        <v>0.22748412123529874</v>
      </c>
      <c r="Z64" s="2">
        <f t="shared" si="63"/>
        <v>0.54044640751372441</v>
      </c>
      <c r="AA64" s="2">
        <f t="shared" si="63"/>
        <v>0.51039133352647337</v>
      </c>
    </row>
    <row r="65" spans="1:27">
      <c r="A65" s="1">
        <v>42834</v>
      </c>
      <c r="B65" s="2">
        <v>10</v>
      </c>
      <c r="C65" s="2">
        <v>36</v>
      </c>
      <c r="D65" s="2">
        <f t="shared" ref="D65:D70" si="64">B65+C65/60</f>
        <v>10.6</v>
      </c>
      <c r="E65" s="2">
        <v>6</v>
      </c>
      <c r="F65" s="2">
        <v>37</v>
      </c>
      <c r="G65" s="2">
        <v>0</v>
      </c>
      <c r="H65" s="2">
        <f t="shared" ref="H65:H70" si="65">E65+F65/60</f>
        <v>6.6166666666666671</v>
      </c>
      <c r="I65" s="2">
        <f t="shared" si="50"/>
        <v>8.0166666666666675</v>
      </c>
      <c r="J65" s="3">
        <f t="shared" ref="J65:J70" si="66">K65+L65/60</f>
        <v>1.1833333333333333</v>
      </c>
      <c r="K65" s="3">
        <v>1</v>
      </c>
      <c r="L65" s="3">
        <v>11</v>
      </c>
      <c r="M65" s="2">
        <f t="shared" si="60"/>
        <v>7.4333333333333336</v>
      </c>
      <c r="N65" s="2">
        <v>7</v>
      </c>
      <c r="O65" s="3">
        <v>26</v>
      </c>
      <c r="P65" s="2">
        <v>6</v>
      </c>
      <c r="Q65" s="2">
        <v>4.8</v>
      </c>
      <c r="R65" s="2">
        <f t="shared" ref="R65:R70" si="67">P65-Q65</f>
        <v>1.2000000000000002</v>
      </c>
      <c r="S65" s="2">
        <f t="shared" ref="S65:S70" si="68">P65/Q65</f>
        <v>1.25</v>
      </c>
      <c r="T65" s="2">
        <v>0</v>
      </c>
      <c r="U65" s="2">
        <v>0</v>
      </c>
      <c r="V65" s="2">
        <f t="shared" si="51"/>
        <v>0</v>
      </c>
      <c r="W65" s="2">
        <f t="shared" si="1"/>
        <v>2.2654958489036341</v>
      </c>
      <c r="X65" s="2">
        <f t="shared" ref="X65:AA65" si="69">AVERAGE(X66:X272)</f>
        <v>0.60257037557234516</v>
      </c>
      <c r="Y65" s="2">
        <f t="shared" si="69"/>
        <v>0.22639044757551366</v>
      </c>
      <c r="Z65" s="2">
        <f t="shared" si="69"/>
        <v>0.5378481074776007</v>
      </c>
      <c r="AA65" s="2">
        <f t="shared" si="69"/>
        <v>0.51106252903836547</v>
      </c>
    </row>
    <row r="66" spans="1:27">
      <c r="A66" s="1">
        <v>42835</v>
      </c>
      <c r="B66" s="2">
        <v>10</v>
      </c>
      <c r="C66" s="2">
        <v>39</v>
      </c>
      <c r="D66" s="2">
        <f t="shared" si="64"/>
        <v>10.65</v>
      </c>
      <c r="E66" s="2">
        <v>6</v>
      </c>
      <c r="F66" s="2">
        <v>21</v>
      </c>
      <c r="G66" s="2">
        <v>0</v>
      </c>
      <c r="H66" s="2">
        <f t="shared" si="65"/>
        <v>6.35</v>
      </c>
      <c r="I66" s="2">
        <f t="shared" si="50"/>
        <v>7.6999999999999993</v>
      </c>
      <c r="J66" s="3">
        <f t="shared" si="66"/>
        <v>2.0166666666666666</v>
      </c>
      <c r="K66" s="3">
        <v>2</v>
      </c>
      <c r="L66" s="3">
        <v>1</v>
      </c>
      <c r="M66" s="2">
        <f t="shared" si="60"/>
        <v>7.2</v>
      </c>
      <c r="N66" s="2">
        <v>7</v>
      </c>
      <c r="O66" s="3">
        <v>12</v>
      </c>
      <c r="P66" s="2">
        <v>9.1170000000000009</v>
      </c>
      <c r="Q66" s="2">
        <v>6.9749999999999996</v>
      </c>
      <c r="R66" s="2">
        <f t="shared" si="67"/>
        <v>2.1420000000000012</v>
      </c>
      <c r="S66" s="2">
        <f t="shared" si="68"/>
        <v>1.3070967741935486</v>
      </c>
      <c r="T66" s="2">
        <v>192</v>
      </c>
      <c r="U66" s="2">
        <v>26</v>
      </c>
      <c r="V66" s="2">
        <f t="shared" si="51"/>
        <v>2.7666666666666666</v>
      </c>
      <c r="W66" s="2">
        <f t="shared" si="1"/>
        <v>2.2546040419377511</v>
      </c>
      <c r="X66" s="2">
        <f t="shared" ref="X66:AA66" si="70">AVERAGE(X67:X273)</f>
        <v>0.59967340261286273</v>
      </c>
      <c r="Y66" s="2">
        <f t="shared" si="70"/>
        <v>0.22530203196216983</v>
      </c>
      <c r="Z66" s="2">
        <f t="shared" si="70"/>
        <v>0.53526229926857383</v>
      </c>
      <c r="AA66" s="2">
        <f t="shared" si="70"/>
        <v>0.50860549764875784</v>
      </c>
    </row>
    <row r="67" spans="1:27">
      <c r="A67" s="1">
        <v>42836</v>
      </c>
      <c r="B67" s="2">
        <v>10</v>
      </c>
      <c r="C67" s="2">
        <v>24</v>
      </c>
      <c r="D67" s="2">
        <f t="shared" si="64"/>
        <v>10.4</v>
      </c>
      <c r="E67" s="2">
        <v>6</v>
      </c>
      <c r="F67" s="2">
        <v>52</v>
      </c>
      <c r="G67" s="2">
        <v>0</v>
      </c>
      <c r="H67" s="2">
        <f t="shared" si="65"/>
        <v>6.8666666666666671</v>
      </c>
      <c r="I67" s="2">
        <f t="shared" si="50"/>
        <v>8.4666666666666668</v>
      </c>
      <c r="J67" s="3">
        <f t="shared" si="66"/>
        <v>2.3833333333333333</v>
      </c>
      <c r="K67" s="3">
        <v>2</v>
      </c>
      <c r="L67" s="3">
        <v>23</v>
      </c>
      <c r="M67" s="2">
        <f t="shared" si="60"/>
        <v>7.7833333333333332</v>
      </c>
      <c r="N67" s="2">
        <v>7</v>
      </c>
      <c r="O67" s="3">
        <v>47</v>
      </c>
      <c r="P67" s="2">
        <v>3</v>
      </c>
      <c r="Q67" s="2">
        <v>2.25</v>
      </c>
      <c r="R67" s="2">
        <f t="shared" si="67"/>
        <v>0.75</v>
      </c>
      <c r="S67" s="2">
        <f t="shared" si="68"/>
        <v>1.3333333333333333</v>
      </c>
      <c r="T67" s="2">
        <v>161</v>
      </c>
      <c r="U67" s="2">
        <v>0</v>
      </c>
      <c r="V67" s="2">
        <f t="shared" si="51"/>
        <v>2.6833333333333331</v>
      </c>
      <c r="W67" s="2">
        <f t="shared" ref="W67:AA67" si="71">AVERAGE(W68:W274)</f>
        <v>2.2466492148130506</v>
      </c>
      <c r="X67" s="2">
        <f t="shared" si="71"/>
        <v>0.59919420356183928</v>
      </c>
      <c r="Y67" s="2">
        <f t="shared" si="71"/>
        <v>0.22421884911619785</v>
      </c>
      <c r="Z67" s="2">
        <f t="shared" si="71"/>
        <v>0.53268892282978264</v>
      </c>
      <c r="AA67" s="2">
        <f t="shared" si="71"/>
        <v>0.50692950967929262</v>
      </c>
    </row>
    <row r="68" spans="1:27">
      <c r="A68" s="1">
        <v>42837</v>
      </c>
      <c r="B68" s="2">
        <v>10</v>
      </c>
      <c r="C68" s="2">
        <v>51</v>
      </c>
      <c r="D68" s="2">
        <f t="shared" si="64"/>
        <v>10.85</v>
      </c>
      <c r="E68" s="2">
        <v>7</v>
      </c>
      <c r="F68" s="2">
        <v>6</v>
      </c>
      <c r="G68" s="2">
        <v>0</v>
      </c>
      <c r="H68" s="2">
        <f t="shared" si="65"/>
        <v>7.1</v>
      </c>
      <c r="I68" s="2">
        <f t="shared" si="50"/>
        <v>8.25</v>
      </c>
      <c r="J68" s="3">
        <f t="shared" si="66"/>
        <v>2.4166666666666665</v>
      </c>
      <c r="K68" s="3">
        <v>2</v>
      </c>
      <c r="L68" s="3">
        <v>25</v>
      </c>
      <c r="M68" s="2">
        <f t="shared" si="60"/>
        <v>7.8166666666666664</v>
      </c>
      <c r="N68" s="2">
        <v>7</v>
      </c>
      <c r="O68" s="3">
        <v>49</v>
      </c>
      <c r="P68" s="2">
        <v>5.95</v>
      </c>
      <c r="Q68" s="2">
        <v>4.9000000000000004</v>
      </c>
      <c r="R68" s="2">
        <f t="shared" si="67"/>
        <v>1.0499999999999998</v>
      </c>
      <c r="S68" s="2">
        <f t="shared" si="68"/>
        <v>1.2142857142857142</v>
      </c>
      <c r="T68" s="2">
        <f>156+60</f>
        <v>216</v>
      </c>
      <c r="U68" s="2">
        <v>42</v>
      </c>
      <c r="V68" s="2">
        <f t="shared" si="51"/>
        <v>2.9</v>
      </c>
      <c r="W68" s="2">
        <f t="shared" ref="W68:AA69" si="72">AVERAGE(W69:W275)</f>
        <v>2.2397903243572186</v>
      </c>
      <c r="X68" s="2">
        <f t="shared" si="72"/>
        <v>0.60092884681394576</v>
      </c>
      <c r="Y68" s="2">
        <f t="shared" si="72"/>
        <v>0.22314087388006229</v>
      </c>
      <c r="Z68" s="2">
        <f t="shared" si="72"/>
        <v>0.53012791839310103</v>
      </c>
      <c r="AA68" s="2">
        <f t="shared" si="72"/>
        <v>0.50704042549814221</v>
      </c>
    </row>
    <row r="69" spans="1:27">
      <c r="A69" s="1">
        <v>42838</v>
      </c>
      <c r="B69" s="2">
        <v>10</v>
      </c>
      <c r="C69" s="2">
        <v>41</v>
      </c>
      <c r="D69" s="2">
        <f t="shared" si="64"/>
        <v>10.683333333333334</v>
      </c>
      <c r="E69" s="2">
        <v>6</v>
      </c>
      <c r="F69" s="2">
        <v>29</v>
      </c>
      <c r="G69" s="2">
        <v>0</v>
      </c>
      <c r="H69" s="2">
        <f t="shared" si="65"/>
        <v>6.4833333333333334</v>
      </c>
      <c r="I69" s="2">
        <f t="shared" si="50"/>
        <v>7.8</v>
      </c>
      <c r="J69" s="3">
        <f t="shared" si="66"/>
        <v>1.8833333333333333</v>
      </c>
      <c r="K69" s="3">
        <v>1</v>
      </c>
      <c r="L69" s="3">
        <v>53</v>
      </c>
      <c r="M69" s="2">
        <f t="shared" si="60"/>
        <v>7.45</v>
      </c>
      <c r="N69" s="2">
        <v>7</v>
      </c>
      <c r="O69" s="3">
        <v>27</v>
      </c>
      <c r="P69" s="3">
        <v>10.016999999999999</v>
      </c>
      <c r="Q69" s="3">
        <v>9.75</v>
      </c>
      <c r="R69" s="2">
        <f t="shared" si="67"/>
        <v>0.26699999999999946</v>
      </c>
      <c r="S69" s="2">
        <f t="shared" si="68"/>
        <v>1.0273846153846153</v>
      </c>
      <c r="T69" s="2">
        <v>280</v>
      </c>
      <c r="U69" s="2">
        <v>78</v>
      </c>
      <c r="V69" s="2">
        <f t="shared" si="51"/>
        <v>3.3666666666666667</v>
      </c>
      <c r="W69" s="2">
        <f t="shared" ref="W69:W111" si="73">AVERAGE(W70:W276)</f>
        <v>2.2353682554901164</v>
      </c>
      <c r="X69" s="2">
        <f t="shared" si="72"/>
        <v>0.59803976581964791</v>
      </c>
      <c r="Y69" s="2">
        <f t="shared" si="72"/>
        <v>0.22206808121717739</v>
      </c>
      <c r="Z69" s="2">
        <f t="shared" si="72"/>
        <v>0.52757922647774957</v>
      </c>
      <c r="AA69" s="2">
        <f t="shared" si="72"/>
        <v>0.50469888499093951</v>
      </c>
    </row>
    <row r="70" spans="1:27">
      <c r="A70" s="1">
        <v>42839</v>
      </c>
      <c r="B70" s="2">
        <v>10</v>
      </c>
      <c r="C70" s="2">
        <v>33</v>
      </c>
      <c r="D70" s="2">
        <f t="shared" si="64"/>
        <v>10.55</v>
      </c>
      <c r="E70" s="2">
        <v>7</v>
      </c>
      <c r="F70" s="2">
        <v>0</v>
      </c>
      <c r="G70" s="2">
        <v>0</v>
      </c>
      <c r="H70" s="2">
        <f t="shared" si="65"/>
        <v>7</v>
      </c>
      <c r="I70" s="2">
        <f t="shared" si="50"/>
        <v>8.4499999999999993</v>
      </c>
      <c r="J70" s="3">
        <f t="shared" si="66"/>
        <v>3.1</v>
      </c>
      <c r="K70" s="3">
        <v>3</v>
      </c>
      <c r="L70" s="3">
        <v>6</v>
      </c>
      <c r="M70" s="2">
        <f t="shared" si="60"/>
        <v>8.85</v>
      </c>
      <c r="N70" s="2">
        <v>8</v>
      </c>
      <c r="O70" s="3">
        <v>51</v>
      </c>
      <c r="P70" s="2">
        <v>8.65</v>
      </c>
      <c r="Q70" s="2">
        <v>7.33</v>
      </c>
      <c r="R70" s="2">
        <f t="shared" si="67"/>
        <v>1.3200000000000003</v>
      </c>
      <c r="S70" s="2">
        <f t="shared" si="68"/>
        <v>1.1800818553888131</v>
      </c>
      <c r="T70" s="2">
        <v>482</v>
      </c>
      <c r="U70" s="2">
        <v>70</v>
      </c>
      <c r="V70" s="2">
        <f t="shared" si="51"/>
        <v>6.8666666666666663</v>
      </c>
      <c r="W70" s="2">
        <f t="shared" si="73"/>
        <v>2.2267366773387218</v>
      </c>
      <c r="X70" s="2">
        <f t="shared" ref="X70:AA70" si="74">AVERAGE(X71:X277)</f>
        <v>0.59516457463782269</v>
      </c>
      <c r="Y70" s="2">
        <f t="shared" si="74"/>
        <v>0.22100044621132559</v>
      </c>
      <c r="Z70" s="2">
        <f t="shared" si="74"/>
        <v>0.52504278788891412</v>
      </c>
      <c r="AA70" s="2">
        <f t="shared" si="74"/>
        <v>0.50227244804386773</v>
      </c>
    </row>
    <row r="71" spans="1:27">
      <c r="A71" s="1">
        <v>42840</v>
      </c>
      <c r="B71" s="2">
        <v>11</v>
      </c>
      <c r="C71" s="2">
        <v>7</v>
      </c>
      <c r="D71" s="2">
        <v>11.116666666666667</v>
      </c>
      <c r="E71" s="2">
        <v>6</v>
      </c>
      <c r="F71" s="2">
        <v>25</v>
      </c>
      <c r="G71" s="2">
        <v>0</v>
      </c>
      <c r="H71" s="2">
        <v>6.416666666666667</v>
      </c>
      <c r="I71" s="2">
        <v>7.3000000000000007</v>
      </c>
      <c r="J71" s="2">
        <v>2.35</v>
      </c>
      <c r="K71" s="2">
        <v>2</v>
      </c>
      <c r="L71" s="2">
        <v>21</v>
      </c>
      <c r="M71" s="2">
        <v>8.65</v>
      </c>
      <c r="N71" s="2">
        <v>8</v>
      </c>
      <c r="O71" s="2">
        <v>39</v>
      </c>
      <c r="P71" s="2">
        <v>6</v>
      </c>
      <c r="Q71" s="2">
        <v>2.4</v>
      </c>
      <c r="R71" s="2">
        <v>3.6</v>
      </c>
      <c r="S71" s="2">
        <v>2.5</v>
      </c>
      <c r="T71" s="2">
        <v>554</v>
      </c>
      <c r="U71" s="2">
        <v>5</v>
      </c>
      <c r="V71" s="2">
        <v>9.15</v>
      </c>
      <c r="W71" s="2">
        <f t="shared" si="73"/>
        <v>2.216031212543824</v>
      </c>
      <c r="X71" s="2">
        <f t="shared" ref="X71:AA71" si="75">AVERAGE(X72:X278)</f>
        <v>0.59230320649052548</v>
      </c>
      <c r="Y71" s="2">
        <f t="shared" si="75"/>
        <v>0.21993794406607881</v>
      </c>
      <c r="Z71" s="2">
        <f t="shared" si="75"/>
        <v>0.52251854371637141</v>
      </c>
      <c r="AA71" s="2">
        <f t="shared" si="75"/>
        <v>0.49985767665904146</v>
      </c>
    </row>
    <row r="72" spans="1:27">
      <c r="A72" s="1">
        <v>42841</v>
      </c>
      <c r="B72" s="2">
        <v>13</v>
      </c>
      <c r="C72" s="2">
        <v>33</v>
      </c>
      <c r="D72" s="2">
        <v>13.55</v>
      </c>
      <c r="E72" s="2">
        <v>6</v>
      </c>
      <c r="F72" s="2">
        <v>3</v>
      </c>
      <c r="G72" s="2">
        <v>0</v>
      </c>
      <c r="H72" s="2">
        <v>6.05</v>
      </c>
      <c r="I72" s="2">
        <v>4.5</v>
      </c>
      <c r="J72" s="2">
        <v>1.7666666666666666</v>
      </c>
      <c r="K72" s="2">
        <v>1</v>
      </c>
      <c r="L72" s="2">
        <v>46</v>
      </c>
      <c r="M72" s="2">
        <v>8.7333333333333325</v>
      </c>
      <c r="N72" s="2">
        <v>8</v>
      </c>
      <c r="O72" s="2">
        <v>44</v>
      </c>
      <c r="P72" s="2">
        <v>9.6329999999999991</v>
      </c>
      <c r="Q72" s="2">
        <v>7.75</v>
      </c>
      <c r="R72" s="2">
        <v>1.8829999999999991</v>
      </c>
      <c r="S72" s="2">
        <v>1.2429677419354836</v>
      </c>
      <c r="T72" s="2">
        <v>352</v>
      </c>
      <c r="U72" s="2">
        <v>14</v>
      </c>
      <c r="V72" s="2">
        <v>5.6333333333333337</v>
      </c>
      <c r="W72" s="2">
        <f t="shared" si="73"/>
        <v>2.2102329855604399</v>
      </c>
      <c r="X72" s="2">
        <f t="shared" ref="X72:AA72" si="76">AVERAGE(X73:X279)</f>
        <v>0.59084982569009037</v>
      </c>
      <c r="Y72" s="2">
        <f t="shared" si="76"/>
        <v>0.21888055010422264</v>
      </c>
      <c r="Z72" s="2">
        <f t="shared" si="76"/>
        <v>0.52000643533311952</v>
      </c>
      <c r="AA72" s="2">
        <f t="shared" si="76"/>
        <v>0.4984160532135653</v>
      </c>
    </row>
    <row r="73" spans="1:27">
      <c r="A73" s="1">
        <v>42842</v>
      </c>
      <c r="B73" s="2">
        <v>10</v>
      </c>
      <c r="C73" s="2">
        <v>43</v>
      </c>
      <c r="D73" s="2">
        <v>10.716666666666667</v>
      </c>
      <c r="E73" s="2">
        <v>6</v>
      </c>
      <c r="F73" s="2">
        <v>40</v>
      </c>
      <c r="G73" s="2">
        <f>60*1.18333333333333</f>
        <v>70.999999999999801</v>
      </c>
      <c r="H73" s="2">
        <v>6.666666666666667</v>
      </c>
      <c r="I73" s="2">
        <v>7.9302777777777775</v>
      </c>
      <c r="J73" s="2">
        <v>1.1499999999999999</v>
      </c>
      <c r="K73" s="2">
        <v>1</v>
      </c>
      <c r="L73" s="2">
        <v>9</v>
      </c>
      <c r="M73" s="2">
        <v>8.4499999999999993</v>
      </c>
      <c r="N73" s="2">
        <v>8</v>
      </c>
      <c r="O73" s="2">
        <v>27</v>
      </c>
      <c r="P73" s="2">
        <v>8.1170000000000009</v>
      </c>
      <c r="Q73" s="2">
        <v>6.2830000000000004</v>
      </c>
      <c r="R73" s="2">
        <v>1.8340000000000005</v>
      </c>
      <c r="S73" s="2">
        <v>1.2918987744707944</v>
      </c>
      <c r="T73" s="2">
        <v>542</v>
      </c>
      <c r="U73" s="2">
        <v>55</v>
      </c>
      <c r="V73" s="2">
        <v>8.1166666666666671</v>
      </c>
      <c r="W73" s="2">
        <f t="shared" si="73"/>
        <v>2.2160010962067842</v>
      </c>
      <c r="X73" s="2">
        <f t="shared" ref="X73:AA73" si="77">AVERAGE(X74:X280)</f>
        <v>0.58993227845119567</v>
      </c>
      <c r="Y73" s="2">
        <f t="shared" si="77"/>
        <v>0.21782823976718313</v>
      </c>
      <c r="Z73" s="2">
        <f t="shared" si="77"/>
        <v>0.52173717362478722</v>
      </c>
      <c r="AA73" s="2">
        <f t="shared" si="77"/>
        <v>0.49928905295773091</v>
      </c>
    </row>
    <row r="74" spans="1:27">
      <c r="A74" s="1">
        <v>42843</v>
      </c>
      <c r="B74" s="2">
        <v>11</v>
      </c>
      <c r="C74" s="2">
        <v>31</v>
      </c>
      <c r="D74" s="2">
        <v>11.516666666666667</v>
      </c>
      <c r="E74" s="2">
        <v>6</v>
      </c>
      <c r="F74" s="2">
        <v>43</v>
      </c>
      <c r="G74" s="2">
        <v>0</v>
      </c>
      <c r="H74" s="2">
        <v>6.7166666666666668</v>
      </c>
      <c r="I74" s="2">
        <v>7.2</v>
      </c>
      <c r="J74" s="2">
        <v>1.9333333333333333</v>
      </c>
      <c r="K74" s="2">
        <v>1</v>
      </c>
      <c r="L74" s="2">
        <v>56</v>
      </c>
      <c r="M74" s="2">
        <v>7.7</v>
      </c>
      <c r="N74" s="2">
        <v>7</v>
      </c>
      <c r="O74" s="2">
        <v>42</v>
      </c>
      <c r="P74" s="2">
        <v>3</v>
      </c>
      <c r="Q74" s="2">
        <v>2.1375000000000002</v>
      </c>
      <c r="R74" s="2">
        <v>0.86249999999999982</v>
      </c>
      <c r="S74" s="2">
        <v>1.4035087719298245</v>
      </c>
      <c r="T74" s="2">
        <v>440</v>
      </c>
      <c r="U74" s="2">
        <v>0</v>
      </c>
      <c r="V74" s="2">
        <v>7.333333333333333</v>
      </c>
      <c r="W74" s="2">
        <f t="shared" si="73"/>
        <v>2.2090972447827131</v>
      </c>
      <c r="X74" s="2">
        <f t="shared" ref="X74:AA75" si="78">AVERAGE(X75:X281)</f>
        <v>0.5889229886509495</v>
      </c>
      <c r="Y74" s="2">
        <f t="shared" si="78"/>
        <v>0.21678098861445627</v>
      </c>
      <c r="Z74" s="2">
        <f t="shared" si="78"/>
        <v>0.51922882182851404</v>
      </c>
      <c r="AA74" s="2">
        <f t="shared" si="78"/>
        <v>0.49693670174158799</v>
      </c>
    </row>
    <row r="75" spans="1:27">
      <c r="A75" s="1">
        <v>42844</v>
      </c>
      <c r="B75" s="2">
        <v>11</v>
      </c>
      <c r="C75" s="2">
        <v>37</v>
      </c>
      <c r="D75" s="2">
        <v>11.616666666666667</v>
      </c>
      <c r="E75" s="2">
        <v>7</v>
      </c>
      <c r="F75" s="2">
        <v>0</v>
      </c>
      <c r="G75" s="2">
        <v>0</v>
      </c>
      <c r="H75" s="2">
        <v>7</v>
      </c>
      <c r="I75" s="2">
        <v>7.3833333333333329</v>
      </c>
      <c r="J75" s="2">
        <v>1.5</v>
      </c>
      <c r="K75" s="2">
        <v>1</v>
      </c>
      <c r="L75" s="2">
        <v>30</v>
      </c>
      <c r="M75" s="2">
        <v>7.7833333333333332</v>
      </c>
      <c r="N75" s="2">
        <v>7</v>
      </c>
      <c r="O75" s="2">
        <v>47</v>
      </c>
      <c r="P75" s="2">
        <v>5.75</v>
      </c>
      <c r="Q75" s="2">
        <v>4.617</v>
      </c>
      <c r="R75" s="2">
        <v>1.133</v>
      </c>
      <c r="S75" s="2">
        <v>1.2453974442278535</v>
      </c>
      <c r="T75" s="2">
        <v>451</v>
      </c>
      <c r="U75" s="2">
        <v>22</v>
      </c>
      <c r="V75" s="2">
        <v>7.15</v>
      </c>
      <c r="W75" s="2">
        <f t="shared" si="73"/>
        <v>2.2131400464904885</v>
      </c>
      <c r="X75" s="2">
        <f t="shared" si="78"/>
        <v>0.58724547428243534</v>
      </c>
      <c r="Y75" s="2">
        <f t="shared" si="78"/>
        <v>0.21573877232304065</v>
      </c>
      <c r="Z75" s="2">
        <f t="shared" si="78"/>
        <v>0.52158829864664635</v>
      </c>
      <c r="AA75" s="2">
        <f t="shared" si="78"/>
        <v>0.49969181375244576</v>
      </c>
    </row>
    <row r="76" spans="1:27">
      <c r="A76" s="1">
        <v>42845</v>
      </c>
      <c r="B76" s="2">
        <v>11</v>
      </c>
      <c r="C76" s="2">
        <v>28</v>
      </c>
      <c r="D76" s="2">
        <v>11.466666666666667</v>
      </c>
      <c r="E76" s="2">
        <v>6</v>
      </c>
      <c r="F76" s="2">
        <v>14</v>
      </c>
      <c r="G76" s="2">
        <v>0</v>
      </c>
      <c r="H76" s="2">
        <v>6.2333333333333334</v>
      </c>
      <c r="I76" s="2">
        <v>6.7666666666666666</v>
      </c>
      <c r="J76" s="2">
        <v>1.2333333333333334</v>
      </c>
      <c r="K76" s="2">
        <v>1</v>
      </c>
      <c r="L76" s="2">
        <v>14</v>
      </c>
      <c r="M76" s="2">
        <v>9.7333333333333325</v>
      </c>
      <c r="N76" s="2">
        <v>9</v>
      </c>
      <c r="O76" s="2">
        <v>44</v>
      </c>
      <c r="P76" s="2">
        <v>6.367</v>
      </c>
      <c r="Q76" s="2">
        <v>6.1420000000000003</v>
      </c>
      <c r="R76" s="2">
        <v>0.22499999999999964</v>
      </c>
      <c r="S76" s="2">
        <v>1.0366330185607293</v>
      </c>
      <c r="T76" s="2">
        <v>582</v>
      </c>
      <c r="U76" s="2">
        <v>63</v>
      </c>
      <c r="V76" s="2">
        <v>8.65</v>
      </c>
      <c r="W76" s="2">
        <f t="shared" si="73"/>
        <v>2.204663411651592</v>
      </c>
      <c r="X76" s="2">
        <f t="shared" ref="X76:AA76" si="79">AVERAGE(X77:X283)</f>
        <v>0.58538371719453908</v>
      </c>
      <c r="Y76" s="2">
        <f t="shared" si="79"/>
        <v>0.21470156668687215</v>
      </c>
      <c r="Z76" s="2">
        <f t="shared" si="79"/>
        <v>0.51912873951853744</v>
      </c>
      <c r="AA76" s="2">
        <f t="shared" si="79"/>
        <v>0.49829906464786661</v>
      </c>
    </row>
    <row r="77" spans="1:27">
      <c r="A77" s="1">
        <v>42846</v>
      </c>
      <c r="B77" s="2">
        <v>10</v>
      </c>
      <c r="C77" s="2">
        <v>30</v>
      </c>
      <c r="D77" s="2">
        <v>10.5</v>
      </c>
      <c r="E77" s="2">
        <v>6</v>
      </c>
      <c r="F77" s="2">
        <v>55</v>
      </c>
      <c r="G77" s="2">
        <v>0</v>
      </c>
      <c r="H77" s="2">
        <v>6.916666666666667</v>
      </c>
      <c r="I77" s="2">
        <v>8.4166666666666679</v>
      </c>
      <c r="J77" s="2"/>
      <c r="K77" s="2"/>
      <c r="L77" s="2"/>
      <c r="M77" s="2">
        <v>7.5666666666666664</v>
      </c>
      <c r="N77" s="2">
        <v>7</v>
      </c>
      <c r="O77" s="2">
        <v>34</v>
      </c>
      <c r="P77" s="2">
        <v>9.6170000000000009</v>
      </c>
      <c r="Q77" s="2">
        <v>7.4082999999999997</v>
      </c>
      <c r="R77" s="2">
        <v>2.2087000000000012</v>
      </c>
      <c r="S77" s="2">
        <v>1.2981385743017968</v>
      </c>
      <c r="T77" s="2">
        <v>425</v>
      </c>
      <c r="U77" s="2">
        <v>76</v>
      </c>
      <c r="V77" s="2">
        <v>5.8166666666666664</v>
      </c>
      <c r="W77" s="2">
        <f t="shared" si="73"/>
        <v>2.1985352221724979</v>
      </c>
      <c r="X77" s="2">
        <f t="shared" ref="X77:AA77" si="80">AVERAGE(X78:X284)</f>
        <v>0.58381937240033466</v>
      </c>
      <c r="Y77" s="2">
        <f t="shared" si="80"/>
        <v>0.21366934761626219</v>
      </c>
      <c r="Z77" s="2">
        <f t="shared" si="80"/>
        <v>0.51663292827085228</v>
      </c>
      <c r="AA77" s="2">
        <f t="shared" si="80"/>
        <v>0.49604762683705966</v>
      </c>
    </row>
    <row r="78" spans="1:27">
      <c r="A78" s="1">
        <v>42847</v>
      </c>
      <c r="B78" s="2">
        <v>10</v>
      </c>
      <c r="C78" s="2">
        <v>43</v>
      </c>
      <c r="D78" s="2">
        <f>B78+C78/60</f>
        <v>10.716666666666667</v>
      </c>
      <c r="E78" s="2">
        <v>6</v>
      </c>
      <c r="F78" s="2">
        <v>23</v>
      </c>
      <c r="G78" s="2">
        <v>0</v>
      </c>
      <c r="H78" s="2">
        <f>E78+F78/60</f>
        <v>6.3833333333333337</v>
      </c>
      <c r="I78" s="2">
        <f t="shared" ref="I78:I84" si="81">E78+F78/60-B78-C78/60+12-G78/60</f>
        <v>7.666666666666667</v>
      </c>
      <c r="J78" s="3">
        <f>K78+L78/60</f>
        <v>1.4666666666666668</v>
      </c>
      <c r="K78" s="3">
        <v>1</v>
      </c>
      <c r="L78" s="3">
        <v>28</v>
      </c>
      <c r="M78" s="2">
        <f t="shared" ref="M78:M84" si="82">N78+O78/60</f>
        <v>8.7666666666666675</v>
      </c>
      <c r="N78" s="2">
        <v>8</v>
      </c>
      <c r="O78" s="3">
        <v>46</v>
      </c>
      <c r="P78" s="3">
        <f>44/60</f>
        <v>0.73333333333333328</v>
      </c>
      <c r="Q78" s="3">
        <f>38/60</f>
        <v>0.6333333333333333</v>
      </c>
      <c r="R78" s="2">
        <f>P78-Q78</f>
        <v>9.9999999999999978E-2</v>
      </c>
      <c r="S78" s="2">
        <f>P78/Q78</f>
        <v>1.1578947368421053</v>
      </c>
      <c r="T78" s="3">
        <v>514</v>
      </c>
      <c r="U78" s="3">
        <v>30</v>
      </c>
      <c r="V78" s="2">
        <f t="shared" ref="V78:V84" si="83">(T78-U78)/60</f>
        <v>8.0666666666666664</v>
      </c>
      <c r="W78" s="2">
        <f t="shared" si="73"/>
        <v>2.1912345720658992</v>
      </c>
      <c r="X78" s="2">
        <f t="shared" ref="X78:AA78" si="84">AVERAGE(X79:X285)</f>
        <v>0.58101254849456374</v>
      </c>
      <c r="Y78" s="2">
        <f t="shared" si="84"/>
        <v>0.2126420911373379</v>
      </c>
      <c r="Z78" s="2">
        <f t="shared" si="84"/>
        <v>0.51414911611570391</v>
      </c>
      <c r="AA78" s="2">
        <f t="shared" si="84"/>
        <v>0.49366278247726608</v>
      </c>
    </row>
    <row r="79" spans="1:27">
      <c r="A79" s="1">
        <v>42848</v>
      </c>
      <c r="B79" s="2">
        <v>12</v>
      </c>
      <c r="C79" s="2">
        <v>2</v>
      </c>
      <c r="D79" s="2">
        <f t="shared" ref="D79:D84" si="85">B79+C79/60</f>
        <v>12.033333333333333</v>
      </c>
      <c r="E79" s="2">
        <v>6</v>
      </c>
      <c r="F79" s="2">
        <v>39</v>
      </c>
      <c r="G79" s="2">
        <v>0</v>
      </c>
      <c r="H79" s="2">
        <f t="shared" ref="H79:H84" si="86">E79+F79/60</f>
        <v>6.65</v>
      </c>
      <c r="I79" s="2">
        <f t="shared" si="81"/>
        <v>6.6166666666666671</v>
      </c>
      <c r="J79" s="3">
        <f t="shared" ref="J79:J84" si="87">K79+L79/60</f>
        <v>2.5</v>
      </c>
      <c r="K79" s="3">
        <v>2</v>
      </c>
      <c r="L79" s="3">
        <v>30</v>
      </c>
      <c r="M79" s="2">
        <f t="shared" si="82"/>
        <v>8.5666666666666664</v>
      </c>
      <c r="N79" s="2">
        <v>8</v>
      </c>
      <c r="O79" s="3">
        <v>34</v>
      </c>
      <c r="P79" s="3">
        <v>2</v>
      </c>
      <c r="Q79" s="3">
        <v>2</v>
      </c>
      <c r="R79" s="2">
        <f t="shared" ref="R79:R84" si="88">P79-Q79</f>
        <v>0</v>
      </c>
      <c r="S79" s="2">
        <f t="shared" ref="S79:S82" si="89">P79/Q79</f>
        <v>1</v>
      </c>
      <c r="T79" s="3">
        <v>621</v>
      </c>
      <c r="U79" s="3">
        <v>11</v>
      </c>
      <c r="V79" s="2">
        <f t="shared" si="83"/>
        <v>10.166666666666666</v>
      </c>
      <c r="W79" s="2">
        <f t="shared" si="73"/>
        <v>2.192911328930967</v>
      </c>
      <c r="X79" s="2">
        <f t="shared" ref="X79:AA79" si="90">AVERAGE(X80:X286)</f>
        <v>0.58302691124218609</v>
      </c>
      <c r="Y79" s="2">
        <f t="shared" si="90"/>
        <v>0.21161977339148527</v>
      </c>
      <c r="Z79" s="2">
        <f t="shared" si="90"/>
        <v>0.52037916844207077</v>
      </c>
      <c r="AA79" s="2">
        <f t="shared" si="90"/>
        <v>0.49138555756151003</v>
      </c>
    </row>
    <row r="80" spans="1:27">
      <c r="A80" s="1">
        <v>42849</v>
      </c>
      <c r="B80" s="2">
        <v>11</v>
      </c>
      <c r="C80" s="2">
        <v>17</v>
      </c>
      <c r="D80" s="2">
        <f t="shared" si="85"/>
        <v>11.283333333333333</v>
      </c>
      <c r="E80" s="2">
        <v>6</v>
      </c>
      <c r="F80" s="2">
        <v>19</v>
      </c>
      <c r="G80" s="2">
        <v>0</v>
      </c>
      <c r="H80" s="2">
        <f t="shared" si="86"/>
        <v>6.3166666666666664</v>
      </c>
      <c r="I80" s="2">
        <f t="shared" si="81"/>
        <v>7.0333333333333332</v>
      </c>
      <c r="J80" s="3">
        <f t="shared" si="87"/>
        <v>2.25</v>
      </c>
      <c r="K80" s="3">
        <v>2</v>
      </c>
      <c r="L80" s="3">
        <v>15</v>
      </c>
      <c r="M80" s="2">
        <f t="shared" si="82"/>
        <v>7.7333333333333334</v>
      </c>
      <c r="N80" s="2">
        <v>7</v>
      </c>
      <c r="O80" s="3">
        <v>44</v>
      </c>
      <c r="P80" s="3">
        <v>8.9499999999999993</v>
      </c>
      <c r="Q80" s="3">
        <v>7.6</v>
      </c>
      <c r="R80" s="2">
        <f t="shared" si="88"/>
        <v>1.3499999999999996</v>
      </c>
      <c r="S80" s="2">
        <f t="shared" si="89"/>
        <v>1.1776315789473684</v>
      </c>
      <c r="T80" s="3">
        <v>388</v>
      </c>
      <c r="U80" s="3">
        <v>69</v>
      </c>
      <c r="V80" s="2">
        <f t="shared" si="83"/>
        <v>5.3166666666666664</v>
      </c>
      <c r="W80" s="2">
        <f t="shared" si="73"/>
        <v>2.1868877167726453</v>
      </c>
      <c r="X80" s="2">
        <f t="shared" ref="X80:AA81" si="91">AVERAGE(X81:X287)</f>
        <v>0.59493543570736784</v>
      </c>
      <c r="Y80" s="2">
        <f t="shared" si="91"/>
        <v>0.21060237063479545</v>
      </c>
      <c r="Z80" s="2">
        <f t="shared" si="91"/>
        <v>0.5198004224399454</v>
      </c>
      <c r="AA80" s="2">
        <f t="shared" si="91"/>
        <v>0.4897923577655412</v>
      </c>
    </row>
    <row r="81" spans="1:27">
      <c r="A81" s="1">
        <v>42850</v>
      </c>
      <c r="B81" s="2">
        <v>11</v>
      </c>
      <c r="C81" s="2">
        <v>19</v>
      </c>
      <c r="D81" s="2">
        <f t="shared" si="85"/>
        <v>11.316666666666666</v>
      </c>
      <c r="E81" s="2">
        <v>6</v>
      </c>
      <c r="F81" s="2">
        <v>34</v>
      </c>
      <c r="G81" s="2">
        <v>0</v>
      </c>
      <c r="H81" s="2">
        <f t="shared" si="86"/>
        <v>6.5666666666666664</v>
      </c>
      <c r="I81" s="2">
        <f t="shared" si="81"/>
        <v>7.25</v>
      </c>
      <c r="J81" s="3">
        <f t="shared" si="87"/>
        <v>1.6166666666666667</v>
      </c>
      <c r="K81" s="3">
        <v>1</v>
      </c>
      <c r="L81" s="3">
        <v>37</v>
      </c>
      <c r="M81" s="2">
        <f t="shared" si="82"/>
        <v>7.916666666666667</v>
      </c>
      <c r="N81" s="2">
        <v>7</v>
      </c>
      <c r="O81" s="3">
        <v>55</v>
      </c>
      <c r="P81" s="3">
        <v>7.85</v>
      </c>
      <c r="Q81" s="3">
        <v>1.1499999999999999</v>
      </c>
      <c r="R81" s="2">
        <f t="shared" si="88"/>
        <v>6.6999999999999993</v>
      </c>
      <c r="S81" s="2">
        <f t="shared" si="89"/>
        <v>6.8260869565217392</v>
      </c>
      <c r="T81" s="3">
        <v>393</v>
      </c>
      <c r="U81" s="3">
        <v>1</v>
      </c>
      <c r="V81" s="2">
        <f t="shared" si="83"/>
        <v>6.5333333333333332</v>
      </c>
      <c r="W81" s="2">
        <f t="shared" si="73"/>
        <v>2.1804603719804692</v>
      </c>
      <c r="X81" s="2">
        <f t="shared" si="91"/>
        <v>0.59207516918954395</v>
      </c>
      <c r="Y81" s="2">
        <f t="shared" si="91"/>
        <v>0.20958985923751278</v>
      </c>
      <c r="Z81" s="2">
        <f t="shared" si="91"/>
        <v>0.52057061271667648</v>
      </c>
      <c r="AA81" s="2">
        <f t="shared" si="91"/>
        <v>0.48767797143012992</v>
      </c>
    </row>
    <row r="82" spans="1:27">
      <c r="A82" s="1">
        <v>42851</v>
      </c>
      <c r="B82" s="2">
        <v>12</v>
      </c>
      <c r="C82" s="2">
        <v>31</v>
      </c>
      <c r="D82" s="2">
        <f t="shared" si="85"/>
        <v>12.516666666666667</v>
      </c>
      <c r="E82" s="2">
        <v>6</v>
      </c>
      <c r="F82" s="2">
        <v>54</v>
      </c>
      <c r="G82" s="2">
        <v>0</v>
      </c>
      <c r="H82" s="2">
        <f t="shared" si="86"/>
        <v>6.9</v>
      </c>
      <c r="I82" s="2">
        <f t="shared" si="81"/>
        <v>6.3833333333333337</v>
      </c>
      <c r="J82" s="3">
        <f t="shared" si="87"/>
        <v>1.4666666666666668</v>
      </c>
      <c r="K82" s="3">
        <v>1</v>
      </c>
      <c r="L82" s="3">
        <v>28</v>
      </c>
      <c r="M82" s="2">
        <f t="shared" si="82"/>
        <v>7.8666666666666671</v>
      </c>
      <c r="N82" s="2">
        <v>7</v>
      </c>
      <c r="O82" s="3">
        <v>52</v>
      </c>
      <c r="P82" s="3">
        <v>5.7830000000000004</v>
      </c>
      <c r="Q82" s="3">
        <v>4.5724999999999998</v>
      </c>
      <c r="R82" s="2">
        <f t="shared" si="88"/>
        <v>1.2105000000000006</v>
      </c>
      <c r="S82" s="2">
        <f t="shared" si="89"/>
        <v>1.2647348277747403</v>
      </c>
      <c r="T82" s="3">
        <v>447</v>
      </c>
      <c r="U82" s="3">
        <v>1</v>
      </c>
      <c r="V82" s="2">
        <f t="shared" si="83"/>
        <v>7.4333333333333336</v>
      </c>
      <c r="W82" s="2">
        <f t="shared" si="73"/>
        <v>2.1928620048074858</v>
      </c>
      <c r="X82" s="2">
        <f t="shared" ref="X82:AA82" si="92">AVERAGE(X83:X289)</f>
        <v>0.59845942318382506</v>
      </c>
      <c r="Y82" s="2">
        <f t="shared" si="92"/>
        <v>0.21238029260656321</v>
      </c>
      <c r="Z82" s="2">
        <f t="shared" si="92"/>
        <v>0.52590440784784631</v>
      </c>
      <c r="AA82" s="2">
        <f t="shared" si="92"/>
        <v>0.48807375041363887</v>
      </c>
    </row>
    <row r="83" spans="1:27">
      <c r="A83" s="1">
        <v>42852</v>
      </c>
      <c r="B83" s="2">
        <v>11</v>
      </c>
      <c r="C83" s="2">
        <v>43</v>
      </c>
      <c r="D83" s="2">
        <f t="shared" si="85"/>
        <v>11.716666666666667</v>
      </c>
      <c r="E83" s="2">
        <v>7</v>
      </c>
      <c r="F83" s="2">
        <v>5</v>
      </c>
      <c r="G83" s="2">
        <v>0</v>
      </c>
      <c r="H83" s="2">
        <f t="shared" si="86"/>
        <v>7.083333333333333</v>
      </c>
      <c r="I83" s="2">
        <f t="shared" si="81"/>
        <v>7.3666666666666663</v>
      </c>
      <c r="J83" s="3">
        <f t="shared" si="87"/>
        <v>2.5833333333333335</v>
      </c>
      <c r="K83" s="3">
        <v>2</v>
      </c>
      <c r="L83" s="3">
        <v>35</v>
      </c>
      <c r="M83" s="2">
        <f t="shared" si="82"/>
        <v>8.4666666666666668</v>
      </c>
      <c r="N83" s="2">
        <v>8</v>
      </c>
      <c r="O83" s="3">
        <v>28</v>
      </c>
      <c r="P83" s="3">
        <v>0</v>
      </c>
      <c r="Q83" s="3">
        <v>0</v>
      </c>
      <c r="R83" s="2">
        <f t="shared" si="88"/>
        <v>0</v>
      </c>
      <c r="S83" s="2"/>
      <c r="T83" s="3">
        <v>671</v>
      </c>
      <c r="U83" s="3">
        <v>3</v>
      </c>
      <c r="V83" s="2">
        <f t="shared" si="83"/>
        <v>11.133333333333333</v>
      </c>
      <c r="W83" s="2">
        <f t="shared" si="73"/>
        <v>2.1886655528612957</v>
      </c>
      <c r="X83" s="2">
        <f t="shared" ref="X83:AA83" si="93">AVERAGE(X84:X290)</f>
        <v>0.59558221441851822</v>
      </c>
      <c r="Y83" s="2">
        <f t="shared" si="93"/>
        <v>0.21135923350749319</v>
      </c>
      <c r="Z83" s="2">
        <f t="shared" si="93"/>
        <v>0.52938563665627003</v>
      </c>
      <c r="AA83" s="2">
        <f t="shared" si="93"/>
        <v>0.48587147276741949</v>
      </c>
    </row>
    <row r="84" spans="1:27">
      <c r="A84" s="1">
        <v>42853</v>
      </c>
      <c r="B84" s="2">
        <v>10</v>
      </c>
      <c r="C84" s="2">
        <v>35</v>
      </c>
      <c r="D84" s="2">
        <f t="shared" si="85"/>
        <v>10.583333333333334</v>
      </c>
      <c r="E84" s="2">
        <v>5</v>
      </c>
      <c r="F84" s="2">
        <v>57</v>
      </c>
      <c r="G84" s="2">
        <v>0</v>
      </c>
      <c r="H84" s="2">
        <f t="shared" si="86"/>
        <v>5.95</v>
      </c>
      <c r="I84" s="2">
        <f t="shared" si="81"/>
        <v>7.3666666666666671</v>
      </c>
      <c r="J84" s="3">
        <f t="shared" si="87"/>
        <v>1.85</v>
      </c>
      <c r="K84" s="3">
        <v>1</v>
      </c>
      <c r="L84" s="3">
        <v>51</v>
      </c>
      <c r="M84" s="2">
        <f t="shared" si="82"/>
        <v>9.9</v>
      </c>
      <c r="N84" s="2">
        <v>9</v>
      </c>
      <c r="O84" s="3">
        <v>54</v>
      </c>
      <c r="P84" s="3">
        <v>0</v>
      </c>
      <c r="Q84" s="3">
        <v>0</v>
      </c>
      <c r="R84" s="2">
        <f t="shared" si="88"/>
        <v>0</v>
      </c>
      <c r="S84" s="2"/>
      <c r="T84" s="3">
        <v>621</v>
      </c>
      <c r="U84" s="3">
        <v>2</v>
      </c>
      <c r="V84" s="2">
        <f t="shared" si="83"/>
        <v>10.316666666666666</v>
      </c>
      <c r="W84" s="2">
        <f t="shared" si="73"/>
        <v>2.1854027377033085</v>
      </c>
      <c r="X84" s="2">
        <f t="shared" ref="X84:AA84" si="94">AVERAGE(X85:X291)</f>
        <v>0.59387268454150599</v>
      </c>
      <c r="Y84" s="2">
        <f t="shared" si="94"/>
        <v>0.21034308334639945</v>
      </c>
      <c r="Z84" s="2">
        <f t="shared" si="94"/>
        <v>0.52852320571080724</v>
      </c>
      <c r="AA84" s="2">
        <f t="shared" si="94"/>
        <v>0.48387209068680681</v>
      </c>
    </row>
    <row r="85" spans="1:27">
      <c r="A85" s="1">
        <v>42854</v>
      </c>
      <c r="B85" s="2">
        <v>11</v>
      </c>
      <c r="C85" s="2">
        <v>28</v>
      </c>
      <c r="D85" s="2">
        <v>11.46666667</v>
      </c>
      <c r="E85" s="2">
        <v>7</v>
      </c>
      <c r="F85" s="2">
        <v>14</v>
      </c>
      <c r="G85" s="2">
        <v>0</v>
      </c>
      <c r="H85" s="2">
        <v>7.233333333</v>
      </c>
      <c r="I85" s="2">
        <v>7.766666667</v>
      </c>
      <c r="J85" s="2">
        <v>2.25</v>
      </c>
      <c r="K85" s="2">
        <v>2</v>
      </c>
      <c r="L85" s="2">
        <v>15</v>
      </c>
      <c r="M85" s="2">
        <v>8.3666666670000005</v>
      </c>
      <c r="N85" s="2">
        <v>8</v>
      </c>
      <c r="O85" s="2">
        <v>22</v>
      </c>
      <c r="P85" s="2">
        <v>0</v>
      </c>
      <c r="Q85" s="2">
        <v>0</v>
      </c>
      <c r="R85" s="2">
        <v>0</v>
      </c>
      <c r="S85" s="2"/>
      <c r="T85" s="2">
        <v>1</v>
      </c>
      <c r="U85" s="2">
        <v>0</v>
      </c>
      <c r="V85" s="2">
        <v>1.6666667E-2</v>
      </c>
      <c r="W85" s="2">
        <f t="shared" si="73"/>
        <v>2.1954248399258889</v>
      </c>
      <c r="X85" s="2">
        <f t="shared" ref="X85:AA85" si="95">AVERAGE(X86:X292)</f>
        <v>0.59327714278890264</v>
      </c>
      <c r="Y85" s="2">
        <f t="shared" si="95"/>
        <v>0.20933181852261873</v>
      </c>
      <c r="Z85" s="2">
        <f t="shared" si="95"/>
        <v>0.5358379979910437</v>
      </c>
      <c r="AA85" s="2">
        <f t="shared" si="95"/>
        <v>0.48269962871235095</v>
      </c>
    </row>
    <row r="86" spans="1:27">
      <c r="A86" s="1">
        <v>42855</v>
      </c>
      <c r="B86" s="2">
        <v>10</v>
      </c>
      <c r="C86" s="2">
        <v>15</v>
      </c>
      <c r="D86" s="2">
        <v>10.25</v>
      </c>
      <c r="E86" s="2">
        <v>6</v>
      </c>
      <c r="F86" s="2">
        <v>51</v>
      </c>
      <c r="G86" s="2">
        <f>60*0.633333333</f>
        <v>37.999999980000005</v>
      </c>
      <c r="H86" s="2">
        <v>6.85</v>
      </c>
      <c r="I86" s="2">
        <v>8.5894444439999997</v>
      </c>
      <c r="J86" s="2">
        <v>2.23</v>
      </c>
      <c r="K86" s="2">
        <v>2</v>
      </c>
      <c r="L86" s="2">
        <v>14</v>
      </c>
      <c r="M86" s="2">
        <v>7.8</v>
      </c>
      <c r="N86" s="2">
        <v>7</v>
      </c>
      <c r="O86" s="2">
        <v>48</v>
      </c>
      <c r="P86" s="2">
        <v>0.5</v>
      </c>
      <c r="Q86" s="2">
        <v>0.43</v>
      </c>
      <c r="R86" s="2">
        <v>7.4999999999999997E-2</v>
      </c>
      <c r="S86" s="2">
        <v>1.1764705879999999</v>
      </c>
      <c r="T86" s="2">
        <v>119</v>
      </c>
      <c r="U86" s="2">
        <v>2</v>
      </c>
      <c r="V86" s="2">
        <v>1.95</v>
      </c>
      <c r="W86" s="2">
        <f t="shared" si="73"/>
        <v>2.2102064512723993</v>
      </c>
      <c r="X86" s="2">
        <f t="shared" ref="X86:AA87" si="96">AVERAGE(X87:X293)</f>
        <v>0.5912421565254945</v>
      </c>
      <c r="Y86" s="2">
        <f t="shared" si="96"/>
        <v>0.21183503093356765</v>
      </c>
      <c r="Z86" s="2">
        <f t="shared" si="96"/>
        <v>0.53874262300070219</v>
      </c>
      <c r="AA86" s="2">
        <f t="shared" si="96"/>
        <v>0.48158088049738773</v>
      </c>
    </row>
    <row r="87" spans="1:27">
      <c r="A87" s="1">
        <v>42856</v>
      </c>
      <c r="B87" s="2">
        <v>11</v>
      </c>
      <c r="C87" s="2">
        <v>3</v>
      </c>
      <c r="D87" s="2">
        <v>11.05</v>
      </c>
      <c r="E87" s="2">
        <v>6</v>
      </c>
      <c r="F87" s="2">
        <v>7</v>
      </c>
      <c r="G87" s="2">
        <v>0</v>
      </c>
      <c r="H87" s="2">
        <v>6.1166666669999996</v>
      </c>
      <c r="I87" s="2">
        <v>7.0666666669999998</v>
      </c>
      <c r="J87" s="2">
        <v>1.92</v>
      </c>
      <c r="K87" s="2">
        <v>1</v>
      </c>
      <c r="L87" s="2">
        <v>55</v>
      </c>
      <c r="M87" s="2">
        <v>10.983333330000001</v>
      </c>
      <c r="N87" s="2">
        <v>10</v>
      </c>
      <c r="O87" s="2">
        <v>59</v>
      </c>
      <c r="P87" s="2">
        <v>0</v>
      </c>
      <c r="Q87" s="2">
        <v>0</v>
      </c>
      <c r="R87" s="2">
        <v>0</v>
      </c>
      <c r="S87" s="2"/>
      <c r="T87" s="2">
        <v>485</v>
      </c>
      <c r="U87" s="2">
        <v>3</v>
      </c>
      <c r="V87" s="2">
        <v>8.0333333329999999</v>
      </c>
      <c r="W87" s="2">
        <f t="shared" si="73"/>
        <v>2.1995804587182048</v>
      </c>
      <c r="X87" s="2">
        <f t="shared" si="96"/>
        <v>0.58839964615758356</v>
      </c>
      <c r="Y87" s="2">
        <f t="shared" si="96"/>
        <v>0.21081659328484856</v>
      </c>
      <c r="Z87" s="2">
        <f t="shared" si="96"/>
        <v>0.53615251423627575</v>
      </c>
      <c r="AA87" s="2">
        <f t="shared" si="96"/>
        <v>0.47926558780268874</v>
      </c>
    </row>
    <row r="88" spans="1:27">
      <c r="A88" s="1">
        <v>42857</v>
      </c>
      <c r="B88" s="2">
        <v>11</v>
      </c>
      <c r="C88" s="2">
        <v>2</v>
      </c>
      <c r="D88" s="2">
        <v>11.03333333</v>
      </c>
      <c r="E88" s="2">
        <v>3</v>
      </c>
      <c r="F88" s="2">
        <v>13</v>
      </c>
      <c r="G88" s="2">
        <f>60*0.316666667</f>
        <v>19.000000020000002</v>
      </c>
      <c r="H88" s="2">
        <v>3.2166666670000001</v>
      </c>
      <c r="I88" s="2">
        <v>4.1780555560000003</v>
      </c>
      <c r="J88" s="2">
        <v>0.17</v>
      </c>
      <c r="K88" s="2">
        <v>0</v>
      </c>
      <c r="L88" s="2">
        <v>10</v>
      </c>
      <c r="M88" s="2">
        <v>6.3</v>
      </c>
      <c r="N88" s="2">
        <v>6</v>
      </c>
      <c r="O88" s="2">
        <v>18</v>
      </c>
      <c r="P88" s="2">
        <v>5</v>
      </c>
      <c r="Q88" s="2">
        <v>3.95</v>
      </c>
      <c r="R88" s="2">
        <v>1.05</v>
      </c>
      <c r="S88" s="2">
        <v>1.2658227849999999</v>
      </c>
      <c r="T88" s="2">
        <v>463</v>
      </c>
      <c r="U88" s="2">
        <v>3</v>
      </c>
      <c r="V88" s="2">
        <v>7.6666666670000003</v>
      </c>
      <c r="W88" s="2">
        <f t="shared" si="73"/>
        <v>2.1934286295897523</v>
      </c>
      <c r="X88" s="2">
        <f t="shared" ref="X88:AA88" si="97">AVERAGE(X89:X295)</f>
        <v>0.58557080170490283</v>
      </c>
      <c r="Y88" s="2">
        <f t="shared" si="97"/>
        <v>0.20980305197097909</v>
      </c>
      <c r="Z88" s="2">
        <f t="shared" si="97"/>
        <v>0.53357485791783221</v>
      </c>
      <c r="AA88" s="2">
        <f t="shared" si="97"/>
        <v>0.47705758016902194</v>
      </c>
    </row>
    <row r="89" spans="1:27">
      <c r="A89" s="1">
        <v>42858</v>
      </c>
      <c r="B89" s="2">
        <v>11</v>
      </c>
      <c r="C89" s="2">
        <v>32</v>
      </c>
      <c r="D89" s="2">
        <v>11.53333333</v>
      </c>
      <c r="E89" s="2">
        <v>6</v>
      </c>
      <c r="F89" s="2">
        <v>8</v>
      </c>
      <c r="G89" s="2">
        <v>0</v>
      </c>
      <c r="H89" s="2">
        <v>6.1333333330000004</v>
      </c>
      <c r="I89" s="2">
        <v>6.6</v>
      </c>
      <c r="J89" s="2">
        <v>1.82</v>
      </c>
      <c r="K89" s="2">
        <v>1</v>
      </c>
      <c r="L89" s="2">
        <v>49</v>
      </c>
      <c r="M89" s="2">
        <v>6.75</v>
      </c>
      <c r="N89" s="2">
        <v>6</v>
      </c>
      <c r="O89" s="2">
        <v>45</v>
      </c>
      <c r="P89" s="2">
        <v>10.73</v>
      </c>
      <c r="Q89" s="2">
        <v>9.1300000000000008</v>
      </c>
      <c r="R89" s="2">
        <v>1.6</v>
      </c>
      <c r="S89" s="2">
        <v>1.17524644</v>
      </c>
      <c r="T89" s="2">
        <v>293</v>
      </c>
      <c r="U89" s="2">
        <v>0</v>
      </c>
      <c r="V89" s="2">
        <v>4.8833333330000004</v>
      </c>
      <c r="W89" s="2">
        <f t="shared" si="73"/>
        <v>2.1959121457936472</v>
      </c>
      <c r="X89" s="2">
        <f t="shared" ref="X89:AA89" si="98">AVERAGE(X90:X296)</f>
        <v>0.58458248054285999</v>
      </c>
      <c r="Y89" s="2">
        <f t="shared" si="98"/>
        <v>0.20879438345188786</v>
      </c>
      <c r="Z89" s="2">
        <f t="shared" si="98"/>
        <v>0.53456728648553486</v>
      </c>
      <c r="AA89" s="2">
        <f t="shared" si="98"/>
        <v>0.4782255725720555</v>
      </c>
    </row>
    <row r="90" spans="1:27" s="2" customFormat="1">
      <c r="A90" s="1">
        <v>42859</v>
      </c>
      <c r="B90" s="2">
        <v>11</v>
      </c>
      <c r="C90" s="2">
        <v>30</v>
      </c>
      <c r="D90" s="2">
        <v>11.5</v>
      </c>
      <c r="E90" s="2">
        <v>6</v>
      </c>
      <c r="F90" s="2">
        <v>12</v>
      </c>
      <c r="H90" s="2">
        <v>6.2</v>
      </c>
      <c r="I90" s="2">
        <v>6.7</v>
      </c>
      <c r="J90" s="2">
        <v>0</v>
      </c>
      <c r="M90" s="2">
        <v>7.333333333333333</v>
      </c>
      <c r="N90" s="2">
        <v>7</v>
      </c>
      <c r="O90" s="2">
        <v>20</v>
      </c>
      <c r="P90" s="2">
        <v>10.583</v>
      </c>
      <c r="Q90" s="2">
        <v>8.0169999999999995</v>
      </c>
      <c r="R90" s="2">
        <v>2.5660000000000007</v>
      </c>
      <c r="S90" s="2">
        <v>1.3200698515654237</v>
      </c>
      <c r="T90" s="2">
        <v>480</v>
      </c>
      <c r="U90" s="2">
        <v>80</v>
      </c>
      <c r="V90" s="2">
        <v>6.666666666666667</v>
      </c>
      <c r="W90" s="2">
        <f t="shared" si="73"/>
        <v>2.1872298758619473</v>
      </c>
      <c r="X90" s="2">
        <f t="shared" ref="X90:AA90" si="99">AVERAGE(X91:X297)</f>
        <v>0.58177198784794237</v>
      </c>
      <c r="Y90" s="2">
        <f t="shared" si="99"/>
        <v>0.20779056430067688</v>
      </c>
      <c r="Z90" s="2">
        <f t="shared" si="99"/>
        <v>0.53199725145435428</v>
      </c>
      <c r="AA90" s="2">
        <f t="shared" si="99"/>
        <v>0.47659948808853603</v>
      </c>
    </row>
    <row r="91" spans="1:27" s="2" customFormat="1">
      <c r="A91" s="1">
        <v>42860</v>
      </c>
      <c r="B91" s="2">
        <v>10</v>
      </c>
      <c r="C91" s="2">
        <v>19</v>
      </c>
      <c r="D91" s="2">
        <v>10.316666666666666</v>
      </c>
      <c r="E91" s="2">
        <v>6</v>
      </c>
      <c r="F91" s="2">
        <v>10</v>
      </c>
      <c r="H91" s="2">
        <v>6.166666666666667</v>
      </c>
      <c r="I91" s="2">
        <v>7.8500000000000005</v>
      </c>
      <c r="J91" s="2">
        <v>2.9</v>
      </c>
      <c r="K91" s="2">
        <v>2</v>
      </c>
      <c r="L91" s="2">
        <v>54</v>
      </c>
      <c r="M91" s="2">
        <v>8.2166666666666668</v>
      </c>
      <c r="N91" s="2">
        <v>8</v>
      </c>
      <c r="O91" s="2">
        <v>13</v>
      </c>
      <c r="P91" s="2">
        <v>7.7830000000000004</v>
      </c>
      <c r="Q91" s="2">
        <v>5.3250000000000002</v>
      </c>
      <c r="R91" s="2">
        <v>2.4580000000000002</v>
      </c>
      <c r="S91" s="2">
        <v>1.4615962441314554</v>
      </c>
      <c r="T91" s="2">
        <v>379</v>
      </c>
      <c r="U91" s="2">
        <v>49</v>
      </c>
      <c r="V91" s="2">
        <v>5.5</v>
      </c>
      <c r="W91" s="2">
        <f t="shared" si="73"/>
        <v>2.1810412706895339</v>
      </c>
      <c r="X91" s="2">
        <f t="shared" ref="X91:AA91" si="100">AVERAGE(X92:X298)</f>
        <v>0.5789750071371349</v>
      </c>
      <c r="Y91" s="2">
        <f t="shared" si="100"/>
        <v>0.20679157120307748</v>
      </c>
      <c r="Z91" s="2">
        <f t="shared" si="100"/>
        <v>0.52943957236082384</v>
      </c>
      <c r="AA91" s="2">
        <f t="shared" si="100"/>
        <v>0.47450045208811042</v>
      </c>
    </row>
    <row r="92" spans="1:27" s="2" customFormat="1">
      <c r="A92" s="1">
        <v>42861</v>
      </c>
      <c r="B92" s="2">
        <v>11</v>
      </c>
      <c r="C92" s="2">
        <v>19</v>
      </c>
      <c r="D92" s="2">
        <v>11.316666666666666</v>
      </c>
      <c r="E92" s="2">
        <v>6</v>
      </c>
      <c r="F92" s="2">
        <v>10</v>
      </c>
      <c r="H92" s="2">
        <v>6.166666666666667</v>
      </c>
      <c r="I92" s="2">
        <v>6.8500000000000005</v>
      </c>
      <c r="J92" s="2">
        <v>1.5833333333333335</v>
      </c>
      <c r="K92" s="2">
        <v>1</v>
      </c>
      <c r="L92" s="2">
        <v>35</v>
      </c>
      <c r="M92" s="2">
        <v>7.7333333333333334</v>
      </c>
      <c r="N92" s="2">
        <v>7</v>
      </c>
      <c r="O92" s="2">
        <v>44</v>
      </c>
      <c r="P92" s="2">
        <v>6</v>
      </c>
      <c r="Q92" s="2">
        <v>5.0999999999999996</v>
      </c>
      <c r="R92" s="2">
        <v>0.90000000000000036</v>
      </c>
      <c r="S92" s="2">
        <v>1.1764705882352942</v>
      </c>
      <c r="T92" s="2">
        <v>386</v>
      </c>
      <c r="U92" s="2">
        <v>15</v>
      </c>
      <c r="V92" s="2">
        <v>6.1833333333333336</v>
      </c>
      <c r="W92" s="2">
        <f t="shared" si="73"/>
        <v>2.1749785722727575</v>
      </c>
      <c r="X92" s="2">
        <f t="shared" ref="X92:AA93" si="101">AVERAGE(X93:X299)</f>
        <v>0.577201088833591</v>
      </c>
      <c r="Y92" s="2">
        <f t="shared" si="101"/>
        <v>0.20579738095690883</v>
      </c>
      <c r="Z92" s="2">
        <f t="shared" si="101"/>
        <v>0.5268941898013968</v>
      </c>
      <c r="AA92" s="2">
        <f t="shared" si="101"/>
        <v>0.47231535376076372</v>
      </c>
    </row>
    <row r="93" spans="1:27" s="2" customFormat="1">
      <c r="A93" s="1">
        <v>42862</v>
      </c>
      <c r="B93" s="2">
        <v>10</v>
      </c>
      <c r="C93" s="2">
        <v>33</v>
      </c>
      <c r="D93" s="2">
        <v>10.55</v>
      </c>
      <c r="E93" s="2">
        <v>6</v>
      </c>
      <c r="F93" s="2">
        <v>32</v>
      </c>
      <c r="H93" s="2">
        <v>6.5333333333333332</v>
      </c>
      <c r="I93" s="2">
        <v>7.9833333333333334</v>
      </c>
      <c r="J93" s="2">
        <v>2.5166666666666666</v>
      </c>
      <c r="K93" s="2">
        <v>2</v>
      </c>
      <c r="L93" s="2">
        <v>31</v>
      </c>
      <c r="M93" s="2">
        <v>8.7166666666666668</v>
      </c>
      <c r="N93" s="2">
        <v>8</v>
      </c>
      <c r="O93" s="2">
        <v>43</v>
      </c>
      <c r="P93" s="2">
        <v>8.5</v>
      </c>
      <c r="Q93" s="2">
        <v>6.4829999999999997</v>
      </c>
      <c r="R93" s="2">
        <v>2.0170000000000003</v>
      </c>
      <c r="S93" s="2">
        <v>1.3111213944161655</v>
      </c>
      <c r="T93" s="2">
        <v>477</v>
      </c>
      <c r="U93" s="2">
        <v>55</v>
      </c>
      <c r="V93" s="2">
        <v>7.0333333333333332</v>
      </c>
      <c r="W93" s="2">
        <f t="shared" si="73"/>
        <v>2.1692334829829845</v>
      </c>
      <c r="X93" s="2">
        <f t="shared" si="101"/>
        <v>0.57644531436804491</v>
      </c>
      <c r="Y93" s="2">
        <f t="shared" si="101"/>
        <v>0.20480797047153909</v>
      </c>
      <c r="Z93" s="2">
        <f t="shared" si="101"/>
        <v>0.52436104465812083</v>
      </c>
      <c r="AA93" s="2">
        <f t="shared" si="101"/>
        <v>0.47004460686768307</v>
      </c>
    </row>
    <row r="94" spans="1:27" s="2" customFormat="1">
      <c r="A94" s="1">
        <v>42863</v>
      </c>
      <c r="B94" s="2">
        <v>11</v>
      </c>
      <c r="C94" s="2">
        <v>25</v>
      </c>
      <c r="D94" s="2">
        <v>11.416666666666666</v>
      </c>
      <c r="E94" s="2">
        <v>6</v>
      </c>
      <c r="F94" s="2">
        <v>36</v>
      </c>
      <c r="H94" s="2">
        <v>6.6</v>
      </c>
      <c r="I94" s="2">
        <v>7.1833333333333327</v>
      </c>
      <c r="J94" s="2">
        <v>1.9833333333333334</v>
      </c>
      <c r="K94" s="2">
        <v>1</v>
      </c>
      <c r="L94" s="2">
        <v>59</v>
      </c>
      <c r="M94" s="2">
        <v>8.65</v>
      </c>
      <c r="N94" s="2">
        <v>8</v>
      </c>
      <c r="O94" s="2">
        <v>39</v>
      </c>
      <c r="P94" s="2">
        <v>9.5</v>
      </c>
      <c r="Q94" s="2">
        <v>8.23</v>
      </c>
      <c r="R94" s="2">
        <v>1.2699999999999996</v>
      </c>
      <c r="S94" s="2">
        <v>1.1543134872417982</v>
      </c>
      <c r="T94" s="2">
        <v>154</v>
      </c>
      <c r="U94" s="2">
        <v>1</v>
      </c>
      <c r="V94" s="2">
        <v>2.5499999999999998</v>
      </c>
      <c r="W94" s="2">
        <f t="shared" si="73"/>
        <v>2.1706794758532588</v>
      </c>
      <c r="X94" s="2">
        <f t="shared" ref="X94:AA94" si="102">AVERAGE(X95:X301)</f>
        <v>0.57367394266435245</v>
      </c>
      <c r="Y94" s="2">
        <f t="shared" si="102"/>
        <v>0.20699639369042591</v>
      </c>
      <c r="Z94" s="2">
        <f t="shared" si="102"/>
        <v>0.52861892425111068</v>
      </c>
      <c r="AA94" s="2">
        <f t="shared" si="102"/>
        <v>0.46807323856543454</v>
      </c>
    </row>
    <row r="95" spans="1:27" s="2" customFormat="1">
      <c r="A95" s="1">
        <v>42864</v>
      </c>
      <c r="B95" s="2">
        <v>10</v>
      </c>
      <c r="C95" s="2">
        <v>58</v>
      </c>
      <c r="D95" s="2">
        <v>10.966666666666667</v>
      </c>
      <c r="E95" s="2">
        <v>6</v>
      </c>
      <c r="F95" s="2">
        <v>55</v>
      </c>
      <c r="H95" s="2">
        <v>6.916666666666667</v>
      </c>
      <c r="I95" s="2">
        <v>7.95</v>
      </c>
      <c r="J95" s="2">
        <v>2.5</v>
      </c>
      <c r="K95" s="2">
        <v>2</v>
      </c>
      <c r="L95" s="2">
        <v>30</v>
      </c>
      <c r="M95" s="2">
        <v>7.8833333333333329</v>
      </c>
      <c r="N95" s="2">
        <v>7</v>
      </c>
      <c r="O95" s="2">
        <v>53</v>
      </c>
      <c r="P95" s="2">
        <v>3</v>
      </c>
      <c r="Q95" s="2">
        <v>1.5249999999999999</v>
      </c>
      <c r="R95" s="2">
        <v>1.4750000000000001</v>
      </c>
      <c r="S95" s="2">
        <v>1.9672131147540985</v>
      </c>
      <c r="T95" s="2">
        <v>329</v>
      </c>
      <c r="U95" s="2">
        <v>8</v>
      </c>
      <c r="V95" s="2">
        <v>5.35</v>
      </c>
      <c r="W95" s="2">
        <f t="shared" si="73"/>
        <v>2.1768300552962718</v>
      </c>
      <c r="X95" s="2">
        <f t="shared" ref="X95:AA95" si="103">AVERAGE(X96:X302)</f>
        <v>0.57981012563231227</v>
      </c>
      <c r="Y95" s="2">
        <f t="shared" si="103"/>
        <v>0.20600121872076038</v>
      </c>
      <c r="Z95" s="2">
        <f t="shared" si="103"/>
        <v>0.53040441019221107</v>
      </c>
      <c r="AA95" s="2">
        <f t="shared" si="103"/>
        <v>0.46938057876463918</v>
      </c>
    </row>
    <row r="96" spans="1:27" s="2" customFormat="1">
      <c r="A96" s="1">
        <v>42865</v>
      </c>
      <c r="B96" s="2">
        <v>10</v>
      </c>
      <c r="C96" s="2">
        <v>33</v>
      </c>
      <c r="D96" s="2">
        <v>10.55</v>
      </c>
      <c r="E96" s="2">
        <v>6</v>
      </c>
      <c r="F96" s="2">
        <v>24</v>
      </c>
      <c r="H96" s="2">
        <v>6.4</v>
      </c>
      <c r="I96" s="2">
        <v>7.8500000000000005</v>
      </c>
      <c r="J96" s="2">
        <v>1.6166666666666667</v>
      </c>
      <c r="K96" s="2">
        <v>1</v>
      </c>
      <c r="L96" s="2">
        <v>37</v>
      </c>
      <c r="M96" s="2">
        <v>6.8</v>
      </c>
      <c r="N96" s="2">
        <v>6</v>
      </c>
      <c r="O96" s="2">
        <v>48</v>
      </c>
      <c r="P96" s="2">
        <v>6.375</v>
      </c>
      <c r="Q96" s="2">
        <v>4.1500000000000004</v>
      </c>
      <c r="R96" s="2">
        <v>2.2249999999999996</v>
      </c>
      <c r="S96" s="2">
        <v>1.5361445783132528</v>
      </c>
      <c r="T96" s="2">
        <v>554</v>
      </c>
      <c r="U96" s="2">
        <v>54</v>
      </c>
      <c r="V96" s="2">
        <v>8.3333333333333339</v>
      </c>
      <c r="W96" s="2">
        <f t="shared" si="73"/>
        <v>2.1706914492611937</v>
      </c>
      <c r="X96" s="2">
        <f t="shared" ref="X96:AA96" si="104">AVERAGE(X97:X303)</f>
        <v>0.57870526925907995</v>
      </c>
      <c r="Y96" s="2">
        <f t="shared" si="104"/>
        <v>0.20832813593844904</v>
      </c>
      <c r="Z96" s="2">
        <f t="shared" si="104"/>
        <v>0.52785438898936388</v>
      </c>
      <c r="AA96" s="2">
        <f t="shared" si="104"/>
        <v>0.46736432598211686</v>
      </c>
    </row>
    <row r="97" spans="1:27" s="2" customFormat="1">
      <c r="A97" s="1">
        <v>42866</v>
      </c>
      <c r="B97" s="2">
        <v>10</v>
      </c>
      <c r="C97" s="2">
        <v>45</v>
      </c>
      <c r="D97" s="2">
        <v>10.75</v>
      </c>
      <c r="E97" s="2">
        <v>6</v>
      </c>
      <c r="F97" s="2">
        <v>5</v>
      </c>
      <c r="H97" s="2">
        <v>6.083333333333333</v>
      </c>
      <c r="I97" s="2">
        <v>7.333333333333333</v>
      </c>
      <c r="J97" s="2">
        <v>0</v>
      </c>
      <c r="M97" s="2">
        <v>7.166666666666667</v>
      </c>
      <c r="N97" s="2">
        <v>7</v>
      </c>
      <c r="O97" s="2">
        <v>10</v>
      </c>
      <c r="P97" s="2">
        <v>11.417</v>
      </c>
      <c r="Q97" s="2">
        <v>7.8</v>
      </c>
      <c r="R97" s="2">
        <v>3.617</v>
      </c>
      <c r="S97" s="2">
        <v>1.4637179487179488</v>
      </c>
      <c r="T97" s="2">
        <v>277</v>
      </c>
      <c r="U97" s="2">
        <v>44</v>
      </c>
      <c r="V97" s="2">
        <v>3.8833333333333333</v>
      </c>
      <c r="W97" s="2">
        <f t="shared" si="73"/>
        <v>2.1641015865243611</v>
      </c>
      <c r="X97" s="2">
        <f t="shared" ref="X97:AA97" si="105">AVERAGE(X98:X304)</f>
        <v>0.57765380161841129</v>
      </c>
      <c r="Y97" s="2">
        <f t="shared" si="105"/>
        <v>0.21001886605412956</v>
      </c>
      <c r="Z97" s="2">
        <f t="shared" si="105"/>
        <v>0.52531662750383823</v>
      </c>
      <c r="AA97" s="2">
        <f t="shared" si="105"/>
        <v>0.46516545903027978</v>
      </c>
    </row>
    <row r="98" spans="1:27" s="2" customFormat="1">
      <c r="A98" s="1">
        <v>42867</v>
      </c>
      <c r="B98" s="2">
        <v>11</v>
      </c>
      <c r="C98" s="2">
        <v>31</v>
      </c>
      <c r="D98" s="2">
        <v>11.516666666666667</v>
      </c>
      <c r="E98" s="2">
        <v>4</v>
      </c>
      <c r="F98" s="2">
        <v>53</v>
      </c>
      <c r="G98" s="2">
        <v>18</v>
      </c>
      <c r="H98" s="2">
        <v>4.8833333333333329</v>
      </c>
      <c r="I98" s="2">
        <v>5.0666666666666664</v>
      </c>
      <c r="J98" s="2">
        <v>0.53333333333333333</v>
      </c>
      <c r="K98" s="2">
        <v>0</v>
      </c>
      <c r="L98" s="2">
        <v>32</v>
      </c>
      <c r="M98" s="2">
        <v>6.5166666666666666</v>
      </c>
      <c r="N98" s="2">
        <v>6</v>
      </c>
      <c r="O98" s="2">
        <v>31</v>
      </c>
      <c r="P98" s="2">
        <v>11.1</v>
      </c>
      <c r="Q98" s="2">
        <v>7.5250000000000004</v>
      </c>
      <c r="R98" s="2">
        <v>3.5749999999999993</v>
      </c>
      <c r="S98" s="2">
        <v>1.4750830564784052</v>
      </c>
      <c r="T98" s="2">
        <v>441</v>
      </c>
      <c r="U98" s="2">
        <v>53</v>
      </c>
      <c r="V98" s="2">
        <v>6.4666666666666668</v>
      </c>
      <c r="W98" s="2">
        <f t="shared" si="73"/>
        <v>2.1568222519737628</v>
      </c>
      <c r="X98" s="2">
        <f t="shared" ref="X98:AA99" si="106">AVERAGE(X99:X305)</f>
        <v>0.57631892757216896</v>
      </c>
      <c r="Y98" s="2">
        <f t="shared" si="106"/>
        <v>0.21208608304425397</v>
      </c>
      <c r="Z98" s="2">
        <f t="shared" si="106"/>
        <v>0.52279106679468512</v>
      </c>
      <c r="AA98" s="2">
        <f t="shared" si="106"/>
        <v>0.46297716355417268</v>
      </c>
    </row>
    <row r="99" spans="1:27" s="2" customFormat="1">
      <c r="A99" s="1">
        <v>42868</v>
      </c>
      <c r="B99" s="2">
        <v>11</v>
      </c>
      <c r="C99" s="2">
        <v>24</v>
      </c>
      <c r="D99" s="2">
        <v>11.4</v>
      </c>
      <c r="E99" s="2">
        <v>5</v>
      </c>
      <c r="F99" s="2">
        <v>42</v>
      </c>
      <c r="H99" s="2">
        <v>5.7</v>
      </c>
      <c r="I99" s="2">
        <v>6.3</v>
      </c>
      <c r="J99" s="2">
        <v>2.5166666666666666</v>
      </c>
      <c r="K99" s="2">
        <v>2</v>
      </c>
      <c r="L99" s="2">
        <v>31</v>
      </c>
      <c r="M99" s="2">
        <v>8.65</v>
      </c>
      <c r="N99" s="2">
        <v>8</v>
      </c>
      <c r="O99" s="2">
        <v>39</v>
      </c>
      <c r="P99" s="2">
        <v>6</v>
      </c>
      <c r="Q99" s="2">
        <v>4.33</v>
      </c>
      <c r="R99" s="2">
        <v>1.67</v>
      </c>
      <c r="S99" s="2">
        <v>1.3856812933025404</v>
      </c>
      <c r="T99" s="2">
        <v>285</v>
      </c>
      <c r="U99" s="2">
        <v>3</v>
      </c>
      <c r="V99" s="2">
        <v>4.7</v>
      </c>
      <c r="W99" s="2">
        <f t="shared" si="73"/>
        <v>2.1521259911469661</v>
      </c>
      <c r="X99" s="2">
        <f t="shared" si="106"/>
        <v>0.57354816349730275</v>
      </c>
      <c r="Y99" s="2">
        <f t="shared" si="106"/>
        <v>0.21447989995269504</v>
      </c>
      <c r="Z99" s="2">
        <f t="shared" si="106"/>
        <v>0.52027764820432598</v>
      </c>
      <c r="AA99" s="2">
        <f t="shared" si="106"/>
        <v>0.46075131180631607</v>
      </c>
    </row>
    <row r="100" spans="1:27" s="2" customFormat="1">
      <c r="A100" s="1">
        <v>42869</v>
      </c>
      <c r="B100" s="2">
        <v>11</v>
      </c>
      <c r="C100" s="2">
        <v>42</v>
      </c>
      <c r="D100" s="2">
        <v>11.7</v>
      </c>
      <c r="E100" s="2">
        <v>6</v>
      </c>
      <c r="F100" s="2">
        <v>19</v>
      </c>
      <c r="H100" s="2">
        <v>6.3166666666666664</v>
      </c>
      <c r="I100" s="2">
        <v>6.6166666666666663</v>
      </c>
      <c r="J100" s="2">
        <v>2.5666666666666664</v>
      </c>
      <c r="K100" s="2">
        <v>2</v>
      </c>
      <c r="L100" s="2">
        <v>34</v>
      </c>
      <c r="M100" s="2">
        <v>8.6666666666666661</v>
      </c>
      <c r="N100" s="2">
        <v>8</v>
      </c>
      <c r="O100" s="2">
        <v>40</v>
      </c>
      <c r="P100" s="2">
        <v>8</v>
      </c>
      <c r="Q100" s="2">
        <v>6.43</v>
      </c>
      <c r="R100" s="2">
        <v>1.5700000000000003</v>
      </c>
      <c r="S100" s="2">
        <v>1.2441679626749611</v>
      </c>
      <c r="T100" s="2">
        <v>433</v>
      </c>
      <c r="U100" s="2">
        <v>12</v>
      </c>
      <c r="V100" s="2">
        <v>7.0166666666666666</v>
      </c>
      <c r="W100" s="2">
        <f t="shared" si="73"/>
        <v>2.1453369238818363</v>
      </c>
      <c r="X100" s="2">
        <f t="shared" ref="X100:AA100" si="107">AVERAGE(X101:X307)</f>
        <v>0.57247341271125807</v>
      </c>
      <c r="Y100" s="2">
        <f t="shared" si="107"/>
        <v>0.21691028504907633</v>
      </c>
      <c r="Z100" s="2">
        <f t="shared" si="107"/>
        <v>0.51777631335718977</v>
      </c>
      <c r="AA100" s="2">
        <f t="shared" si="107"/>
        <v>0.45863231511493951</v>
      </c>
    </row>
    <row r="101" spans="1:27" s="2" customFormat="1">
      <c r="A101" s="1">
        <v>42870</v>
      </c>
      <c r="B101" s="2">
        <v>10</v>
      </c>
      <c r="C101" s="2">
        <v>4</v>
      </c>
      <c r="D101" s="2">
        <v>10.066666666666666</v>
      </c>
      <c r="E101" s="2">
        <v>6</v>
      </c>
      <c r="F101" s="2">
        <v>48</v>
      </c>
      <c r="H101" s="2">
        <v>6.8</v>
      </c>
      <c r="I101" s="2">
        <v>8.7333333333333325</v>
      </c>
      <c r="J101" s="2">
        <v>2.9666666666666668</v>
      </c>
      <c r="K101" s="2">
        <v>2</v>
      </c>
      <c r="L101" s="2">
        <v>58</v>
      </c>
      <c r="M101" s="2">
        <v>8.2666666666666675</v>
      </c>
      <c r="N101" s="2">
        <v>8</v>
      </c>
      <c r="O101" s="2">
        <v>16</v>
      </c>
      <c r="P101" s="2">
        <v>7.85</v>
      </c>
      <c r="Q101" s="2">
        <v>6.1582999999999997</v>
      </c>
      <c r="R101" s="2">
        <v>1.6917</v>
      </c>
      <c r="S101" s="2">
        <v>1.2747024341133104</v>
      </c>
      <c r="T101" s="2">
        <v>377</v>
      </c>
      <c r="U101" s="2">
        <v>9</v>
      </c>
      <c r="V101" s="2">
        <v>6.1333333333333337</v>
      </c>
      <c r="W101" s="2">
        <f t="shared" si="73"/>
        <v>2.1586285732862507</v>
      </c>
      <c r="X101" s="2">
        <f t="shared" ref="X101:AA101" si="108">AVERAGE(X102:X308)</f>
        <v>0.57789421361168469</v>
      </c>
      <c r="Y101" s="2">
        <f t="shared" si="108"/>
        <v>0.22682898560172499</v>
      </c>
      <c r="Z101" s="2">
        <f t="shared" si="108"/>
        <v>0.51528700415835704</v>
      </c>
      <c r="AA101" s="2">
        <f t="shared" si="108"/>
        <v>0.4571004289845792</v>
      </c>
    </row>
    <row r="102" spans="1:27" s="2" customFormat="1">
      <c r="A102" s="1">
        <v>42871</v>
      </c>
      <c r="B102" s="2">
        <v>10</v>
      </c>
      <c r="C102" s="2">
        <v>47</v>
      </c>
      <c r="D102" s="2">
        <v>10.783333333333333</v>
      </c>
      <c r="E102" s="2">
        <v>6</v>
      </c>
      <c r="F102" s="2">
        <v>58</v>
      </c>
      <c r="H102" s="2">
        <v>6.9666666666666668</v>
      </c>
      <c r="I102" s="2">
        <v>8.1833333333333336</v>
      </c>
      <c r="J102" s="2">
        <v>2.15</v>
      </c>
      <c r="K102" s="2">
        <v>2</v>
      </c>
      <c r="L102" s="2">
        <v>9</v>
      </c>
      <c r="M102" s="2">
        <v>7.6166666666666671</v>
      </c>
      <c r="N102" s="2">
        <v>7</v>
      </c>
      <c r="O102" s="2">
        <v>37</v>
      </c>
      <c r="P102" s="2">
        <v>5.93</v>
      </c>
      <c r="Q102" s="2">
        <v>3.93</v>
      </c>
      <c r="R102" s="2">
        <v>1.9999999999999996</v>
      </c>
      <c r="S102" s="2">
        <v>1.5089058524173027</v>
      </c>
      <c r="T102" s="2">
        <v>303</v>
      </c>
      <c r="U102" s="2">
        <v>61</v>
      </c>
      <c r="V102" s="2">
        <v>4.0333333333333332</v>
      </c>
      <c r="W102" s="2">
        <f t="shared" si="73"/>
        <v>2.1843082436069903</v>
      </c>
      <c r="X102" s="2">
        <f t="shared" ref="X102:AA102" si="109">AVERAGE(X103:X309)</f>
        <v>0.58569279912316696</v>
      </c>
      <c r="Y102" s="2">
        <f t="shared" si="109"/>
        <v>0.24487307701710131</v>
      </c>
      <c r="Z102" s="2">
        <f t="shared" si="109"/>
        <v>0.51771350894605728</v>
      </c>
      <c r="AA102" s="2">
        <f t="shared" si="109"/>
        <v>0.45677783076830719</v>
      </c>
    </row>
    <row r="103" spans="1:27" s="2" customFormat="1">
      <c r="A103" s="1">
        <v>42872</v>
      </c>
      <c r="B103" s="2">
        <v>10</v>
      </c>
      <c r="C103" s="2">
        <v>31</v>
      </c>
      <c r="D103" s="2">
        <v>10.516666666666667</v>
      </c>
      <c r="E103" s="2">
        <v>6</v>
      </c>
      <c r="F103" s="2">
        <v>55</v>
      </c>
      <c r="H103" s="2">
        <v>6.916666666666667</v>
      </c>
      <c r="I103" s="2">
        <v>8.4</v>
      </c>
      <c r="J103" s="2">
        <v>2.4666666666666668</v>
      </c>
      <c r="K103" s="2">
        <v>2</v>
      </c>
      <c r="L103" s="2">
        <v>28</v>
      </c>
      <c r="M103" s="2">
        <v>7.8</v>
      </c>
      <c r="N103" s="2">
        <v>7</v>
      </c>
      <c r="O103" s="2">
        <v>48</v>
      </c>
      <c r="P103" s="2">
        <v>5.25</v>
      </c>
      <c r="Q103" s="2">
        <v>4.2750000000000004</v>
      </c>
      <c r="R103" s="2">
        <v>0.97499999999999964</v>
      </c>
      <c r="S103" s="2">
        <v>1.2280701754385963</v>
      </c>
      <c r="T103" s="2">
        <v>286</v>
      </c>
      <c r="U103" s="2">
        <v>10</v>
      </c>
      <c r="V103" s="2">
        <v>4.5999999999999996</v>
      </c>
      <c r="W103" s="2">
        <f t="shared" si="73"/>
        <v>2.1738067616665719</v>
      </c>
      <c r="X103" s="2">
        <f t="shared" ref="X103:AA103" si="110">AVERAGE(X104:X310)</f>
        <v>0.58287696835815173</v>
      </c>
      <c r="Y103" s="2">
        <f t="shared" si="110"/>
        <v>0.24369580260836521</v>
      </c>
      <c r="Z103" s="2">
        <f t="shared" si="110"/>
        <v>0.51522450169150891</v>
      </c>
      <c r="AA103" s="2">
        <f t="shared" si="110"/>
        <v>0.454581783504998</v>
      </c>
    </row>
    <row r="104" spans="1:27" s="2" customFormat="1">
      <c r="A104" s="1">
        <v>42873</v>
      </c>
      <c r="B104" s="2">
        <v>11</v>
      </c>
      <c r="C104" s="2">
        <v>5</v>
      </c>
      <c r="D104" s="2">
        <v>11.083333333333334</v>
      </c>
      <c r="E104" s="2">
        <v>7</v>
      </c>
      <c r="F104" s="2">
        <v>12</v>
      </c>
      <c r="H104" s="2">
        <v>7.2</v>
      </c>
      <c r="I104" s="2">
        <v>8.1166666666666671</v>
      </c>
      <c r="J104" s="2">
        <v>0</v>
      </c>
      <c r="M104" s="2">
        <v>8.1</v>
      </c>
      <c r="N104" s="2">
        <v>8</v>
      </c>
      <c r="O104" s="2">
        <v>6</v>
      </c>
      <c r="P104" s="2">
        <v>10.382999999999999</v>
      </c>
      <c r="Q104" s="2">
        <v>7.6829999999999998</v>
      </c>
      <c r="R104" s="2">
        <v>2.6999999999999993</v>
      </c>
      <c r="S104" s="2">
        <v>1.3514252245216711</v>
      </c>
      <c r="T104" s="2">
        <v>328</v>
      </c>
      <c r="U104" s="2">
        <v>123</v>
      </c>
      <c r="V104" s="2">
        <v>3.4166666666666665</v>
      </c>
      <c r="W104" s="2">
        <f t="shared" si="73"/>
        <v>2.1654711522354821</v>
      </c>
      <c r="X104" s="2">
        <f t="shared" ref="X104:AA105" si="111">AVERAGE(X105:X311)</f>
        <v>0.5819977521641222</v>
      </c>
      <c r="Y104" s="2">
        <f t="shared" si="111"/>
        <v>0.24252418817274807</v>
      </c>
      <c r="Z104" s="2">
        <f t="shared" si="111"/>
        <v>0.51274746081799205</v>
      </c>
      <c r="AA104" s="2">
        <f t="shared" si="111"/>
        <v>0.45302129416122389</v>
      </c>
    </row>
    <row r="105" spans="1:27" s="2" customFormat="1">
      <c r="A105" s="1">
        <v>42874</v>
      </c>
      <c r="B105" s="2">
        <v>11</v>
      </c>
      <c r="C105" s="2">
        <v>37</v>
      </c>
      <c r="D105" s="2">
        <v>11.616666666666667</v>
      </c>
      <c r="E105" s="2">
        <v>5</v>
      </c>
      <c r="F105" s="2">
        <v>25</v>
      </c>
      <c r="H105" s="2">
        <v>5.416666666666667</v>
      </c>
      <c r="I105" s="2">
        <v>5.8000000000000007</v>
      </c>
      <c r="J105" s="2">
        <v>2.0666666666666669</v>
      </c>
      <c r="K105" s="2">
        <v>2</v>
      </c>
      <c r="L105" s="2">
        <v>4</v>
      </c>
      <c r="M105" s="2">
        <v>6.75</v>
      </c>
      <c r="N105" s="2">
        <v>6</v>
      </c>
      <c r="O105" s="2">
        <v>45</v>
      </c>
      <c r="P105" s="2">
        <v>4.5170000000000003</v>
      </c>
      <c r="Q105" s="2">
        <v>3.9420000000000002</v>
      </c>
      <c r="R105" s="2">
        <v>0.57500000000000018</v>
      </c>
      <c r="S105" s="2">
        <v>1.1458650431253172</v>
      </c>
      <c r="T105" s="2">
        <v>567</v>
      </c>
      <c r="U105" s="2">
        <v>46</v>
      </c>
      <c r="V105" s="2">
        <v>8.6833333333333336</v>
      </c>
      <c r="W105" s="2">
        <f t="shared" si="73"/>
        <v>2.161550617849735</v>
      </c>
      <c r="X105" s="2">
        <f t="shared" si="111"/>
        <v>0.58343045527871773</v>
      </c>
      <c r="Y105" s="2">
        <f t="shared" si="111"/>
        <v>0.24693512957576369</v>
      </c>
      <c r="Z105" s="2">
        <f t="shared" si="111"/>
        <v>0.5102823287948286</v>
      </c>
      <c r="AA105" s="2">
        <f t="shared" si="111"/>
        <v>0.45084330717006421</v>
      </c>
    </row>
    <row r="106" spans="1:27" s="2" customFormat="1">
      <c r="A106" s="1">
        <v>42875</v>
      </c>
      <c r="B106" s="2">
        <v>10</v>
      </c>
      <c r="C106" s="2">
        <v>41</v>
      </c>
      <c r="D106" s="2">
        <v>10.683333333333334</v>
      </c>
      <c r="E106" s="2">
        <v>6</v>
      </c>
      <c r="F106" s="2">
        <v>40</v>
      </c>
      <c r="H106" s="2">
        <v>6.666666666666667</v>
      </c>
      <c r="I106" s="2">
        <v>7.9833333333333334</v>
      </c>
      <c r="J106" s="2">
        <v>2.4833333333333334</v>
      </c>
      <c r="K106" s="2">
        <v>2</v>
      </c>
      <c r="L106" s="2">
        <v>29</v>
      </c>
      <c r="M106" s="2">
        <v>8.6</v>
      </c>
      <c r="N106" s="2">
        <v>8</v>
      </c>
      <c r="O106" s="2">
        <v>36</v>
      </c>
      <c r="P106" s="2">
        <v>6</v>
      </c>
      <c r="Q106" s="2">
        <v>3.9</v>
      </c>
      <c r="R106" s="2">
        <v>2.1</v>
      </c>
      <c r="S106" s="2">
        <v>1.5384615384615385</v>
      </c>
      <c r="T106" s="2">
        <v>270</v>
      </c>
      <c r="U106" s="2">
        <v>7</v>
      </c>
      <c r="V106" s="2">
        <v>4.3833333333333337</v>
      </c>
      <c r="W106" s="2">
        <f t="shared" si="73"/>
        <v>2.1573123937254572</v>
      </c>
      <c r="X106" s="2">
        <f t="shared" ref="X106:AA106" si="112">AVERAGE(X107:X313)</f>
        <v>0.62697165501295471</v>
      </c>
      <c r="Y106" s="2">
        <f t="shared" si="112"/>
        <v>0.24675755683741865</v>
      </c>
      <c r="Z106" s="2">
        <f t="shared" si="112"/>
        <v>0.50782904836793041</v>
      </c>
      <c r="AA106" s="2">
        <f t="shared" si="112"/>
        <v>0.44896425280866969</v>
      </c>
    </row>
    <row r="107" spans="1:27" s="2" customFormat="1">
      <c r="A107" s="1">
        <v>42876</v>
      </c>
      <c r="B107" s="2">
        <v>11</v>
      </c>
      <c r="C107" s="2">
        <v>51</v>
      </c>
      <c r="D107" s="2">
        <v>11.85</v>
      </c>
      <c r="E107" s="2">
        <v>6</v>
      </c>
      <c r="F107" s="2">
        <v>17</v>
      </c>
      <c r="H107" s="2">
        <v>6.2833333333333332</v>
      </c>
      <c r="I107" s="2">
        <v>6.4333333333333336</v>
      </c>
      <c r="J107" s="2">
        <v>1.8166666666666667</v>
      </c>
      <c r="K107" s="2">
        <v>1</v>
      </c>
      <c r="L107" s="2">
        <v>49</v>
      </c>
      <c r="M107" s="2">
        <v>8.6999999999999993</v>
      </c>
      <c r="N107" s="2">
        <v>8</v>
      </c>
      <c r="O107" s="2">
        <v>42</v>
      </c>
      <c r="P107" s="2">
        <v>6</v>
      </c>
      <c r="Q107" s="2">
        <v>5.4</v>
      </c>
      <c r="R107" s="2">
        <v>0.59999999999999964</v>
      </c>
      <c r="S107" s="2">
        <v>1.1111111111111109</v>
      </c>
      <c r="T107" s="2">
        <v>311</v>
      </c>
      <c r="U107" s="2">
        <v>4</v>
      </c>
      <c r="V107" s="2">
        <v>5.1166666666666663</v>
      </c>
      <c r="W107" s="2">
        <f t="shared" si="73"/>
        <v>2.1469406995248539</v>
      </c>
      <c r="X107" s="2">
        <f t="shared" ref="X107:AA107" si="113">AVERAGE(X108:X314)</f>
        <v>0.6239573682100078</v>
      </c>
      <c r="Y107" s="2">
        <f t="shared" si="113"/>
        <v>0.24557122242954646</v>
      </c>
      <c r="Z107" s="2">
        <f t="shared" si="113"/>
        <v>0.50538756255846928</v>
      </c>
      <c r="AA107" s="2">
        <f t="shared" si="113"/>
        <v>0.44680577082401263</v>
      </c>
    </row>
    <row r="108" spans="1:27" s="2" customFormat="1">
      <c r="A108" s="1">
        <v>42877</v>
      </c>
      <c r="B108" s="2">
        <v>12</v>
      </c>
      <c r="C108" s="2">
        <v>46</v>
      </c>
      <c r="D108" s="2">
        <v>12.766666666666667</v>
      </c>
      <c r="E108" s="2">
        <v>6</v>
      </c>
      <c r="F108" s="2">
        <v>6</v>
      </c>
      <c r="H108" s="2">
        <v>6.1</v>
      </c>
      <c r="I108" s="2">
        <v>5.333333333333333</v>
      </c>
      <c r="J108" s="2">
        <v>1.3833333333333333</v>
      </c>
      <c r="K108" s="2">
        <v>1</v>
      </c>
      <c r="L108" s="2">
        <v>23</v>
      </c>
      <c r="M108" s="2">
        <v>7.0333333333333332</v>
      </c>
      <c r="N108" s="2">
        <v>7</v>
      </c>
      <c r="O108" s="2">
        <v>2</v>
      </c>
      <c r="P108" s="2">
        <v>10.433</v>
      </c>
      <c r="Q108" s="2">
        <v>7.7919999999999998</v>
      </c>
      <c r="R108" s="2">
        <v>2.641</v>
      </c>
      <c r="S108" s="2">
        <v>1.3389373716632444</v>
      </c>
      <c r="T108" s="2">
        <v>403</v>
      </c>
      <c r="U108" s="2">
        <v>132</v>
      </c>
      <c r="V108" s="2">
        <v>4.5166666666666666</v>
      </c>
      <c r="W108" s="2">
        <f t="shared" si="73"/>
        <v>2.1589265615463691</v>
      </c>
      <c r="X108" s="2">
        <f t="shared" ref="X108:AA108" si="114">AVERAGE(X109:X315)</f>
        <v>0.62533257317053659</v>
      </c>
      <c r="Y108" s="2">
        <f t="shared" si="114"/>
        <v>0.25693866847555824</v>
      </c>
      <c r="Z108" s="2">
        <f t="shared" si="114"/>
        <v>0.50295781466155354</v>
      </c>
      <c r="AA108" s="2">
        <f t="shared" si="114"/>
        <v>0.44484997384889718</v>
      </c>
    </row>
    <row r="109" spans="1:27" s="2" customFormat="1">
      <c r="A109" s="1">
        <v>42878</v>
      </c>
      <c r="B109" s="2">
        <v>10</v>
      </c>
      <c r="C109" s="2">
        <v>59</v>
      </c>
      <c r="D109" s="2">
        <v>10.983333333333333</v>
      </c>
      <c r="E109" s="2">
        <v>7</v>
      </c>
      <c r="F109" s="2">
        <v>0</v>
      </c>
      <c r="H109" s="2">
        <v>7</v>
      </c>
      <c r="I109" s="2">
        <v>8.0166666666666657</v>
      </c>
      <c r="J109" s="2">
        <v>3.25</v>
      </c>
      <c r="K109" s="2">
        <v>3</v>
      </c>
      <c r="L109" s="2">
        <v>15</v>
      </c>
      <c r="M109" s="2">
        <v>7.9666666666666668</v>
      </c>
      <c r="N109" s="2">
        <v>7</v>
      </c>
      <c r="O109" s="2">
        <v>58</v>
      </c>
      <c r="P109" s="2">
        <v>6.7329999999999997</v>
      </c>
      <c r="Q109" s="2">
        <v>4.7169999999999996</v>
      </c>
      <c r="R109" s="2">
        <v>2.016</v>
      </c>
      <c r="S109" s="2">
        <v>1.4273902904388382</v>
      </c>
      <c r="T109" s="2">
        <v>441</v>
      </c>
      <c r="U109" s="2">
        <v>1</v>
      </c>
      <c r="V109" s="2">
        <v>7.333333333333333</v>
      </c>
      <c r="W109" s="2">
        <f t="shared" si="73"/>
        <v>2.1565759530773962</v>
      </c>
      <c r="X109" s="2">
        <f t="shared" ref="X109:AA109" si="115">AVERAGE(X110:X316)</f>
        <v>0.62415308964567828</v>
      </c>
      <c r="Y109" s="2">
        <f t="shared" si="115"/>
        <v>0.26012646333865652</v>
      </c>
      <c r="Z109" s="2">
        <f t="shared" si="115"/>
        <v>0.50053974824491143</v>
      </c>
      <c r="AA109" s="2">
        <f t="shared" si="115"/>
        <v>0.44275934897462366</v>
      </c>
    </row>
    <row r="110" spans="1:27" s="2" customFormat="1">
      <c r="A110" s="1">
        <v>42879</v>
      </c>
      <c r="B110" s="2">
        <v>10</v>
      </c>
      <c r="C110" s="2">
        <v>25</v>
      </c>
      <c r="D110" s="2">
        <v>10.416666666666666</v>
      </c>
      <c r="E110" s="2">
        <v>6</v>
      </c>
      <c r="F110" s="2">
        <v>37</v>
      </c>
      <c r="H110" s="2">
        <v>6.6166666666666671</v>
      </c>
      <c r="I110" s="2">
        <v>8.2000000000000011</v>
      </c>
      <c r="J110" s="2">
        <v>3.1666666666666665</v>
      </c>
      <c r="K110" s="2">
        <v>3</v>
      </c>
      <c r="L110" s="2">
        <v>10</v>
      </c>
      <c r="M110" s="2">
        <v>7.416666666666667</v>
      </c>
      <c r="N110" s="2">
        <v>7</v>
      </c>
      <c r="O110" s="2">
        <v>25</v>
      </c>
      <c r="P110" s="2">
        <v>5.75</v>
      </c>
      <c r="Q110" s="2">
        <v>4.2789999999999999</v>
      </c>
      <c r="R110" s="2">
        <v>1.4710000000000001</v>
      </c>
      <c r="S110" s="2">
        <v>1.3437719093246085</v>
      </c>
      <c r="T110" s="2">
        <v>343</v>
      </c>
      <c r="U110" s="2">
        <v>19</v>
      </c>
      <c r="V110" s="2">
        <v>5.4</v>
      </c>
      <c r="W110" s="2">
        <f t="shared" si="73"/>
        <v>2.1547174148414472</v>
      </c>
      <c r="X110" s="2">
        <f t="shared" ref="X110:AA111" si="116">AVERAGE(X111:X317)</f>
        <v>0.62259466133007413</v>
      </c>
      <c r="Y110" s="2">
        <f t="shared" si="116"/>
        <v>0.26204893226491299</v>
      </c>
      <c r="Z110" s="2">
        <f t="shared" si="116"/>
        <v>0.49813330714758014</v>
      </c>
      <c r="AA110" s="2">
        <f t="shared" si="116"/>
        <v>0.44087108287378413</v>
      </c>
    </row>
    <row r="111" spans="1:27" s="2" customFormat="1">
      <c r="A111" s="1">
        <v>42880</v>
      </c>
      <c r="B111" s="2">
        <v>11</v>
      </c>
      <c r="C111" s="2">
        <v>45</v>
      </c>
      <c r="D111" s="2">
        <v>11.75</v>
      </c>
      <c r="E111" s="2">
        <v>6</v>
      </c>
      <c r="F111" s="2">
        <v>58</v>
      </c>
      <c r="H111" s="2">
        <v>6.9666666666666668</v>
      </c>
      <c r="I111" s="2">
        <v>7.2166666666666668</v>
      </c>
      <c r="J111" s="2">
        <v>2.4833333333333334</v>
      </c>
      <c r="K111" s="2">
        <v>2</v>
      </c>
      <c r="L111" s="2">
        <v>29</v>
      </c>
      <c r="M111" s="2">
        <v>8.1666666666666661</v>
      </c>
      <c r="N111" s="2">
        <v>8</v>
      </c>
      <c r="O111" s="2">
        <v>10</v>
      </c>
      <c r="P111" s="2">
        <v>11.067</v>
      </c>
      <c r="Q111" s="2">
        <v>9.15</v>
      </c>
      <c r="R111" s="2">
        <v>1.9169999999999998</v>
      </c>
      <c r="S111" s="2">
        <v>1.2095081967213115</v>
      </c>
      <c r="T111" s="2">
        <v>197</v>
      </c>
      <c r="U111" s="2">
        <v>46</v>
      </c>
      <c r="V111" s="2">
        <v>2.5166666666666666</v>
      </c>
      <c r="W111" s="2">
        <f t="shared" si="73"/>
        <v>2.1478197349624017</v>
      </c>
      <c r="X111" s="2">
        <f t="shared" si="116"/>
        <v>0.62133218699675652</v>
      </c>
      <c r="Y111" s="2">
        <f t="shared" si="116"/>
        <v>0.26078908162902398</v>
      </c>
      <c r="Z111" s="2">
        <f t="shared" si="116"/>
        <v>0.49573843547860136</v>
      </c>
      <c r="AA111" s="2">
        <f t="shared" si="116"/>
        <v>0.43879958728304486</v>
      </c>
    </row>
    <row r="112" spans="1:27" s="2" customFormat="1">
      <c r="A112" s="1">
        <v>42881</v>
      </c>
      <c r="B112" s="2">
        <v>12</v>
      </c>
      <c r="C112" s="2">
        <v>51</v>
      </c>
      <c r="D112" s="2">
        <v>12.85</v>
      </c>
      <c r="E112" s="2">
        <v>6</v>
      </c>
      <c r="F112" s="2">
        <v>51</v>
      </c>
      <c r="H112" s="2">
        <v>6.85</v>
      </c>
      <c r="I112" s="2">
        <v>6</v>
      </c>
      <c r="J112" s="2">
        <v>1.6</v>
      </c>
      <c r="K112" s="2">
        <v>1</v>
      </c>
      <c r="L112" s="2">
        <v>36</v>
      </c>
      <c r="M112" s="2">
        <v>7.85</v>
      </c>
      <c r="N112" s="2">
        <v>7</v>
      </c>
      <c r="O112" s="2">
        <v>51</v>
      </c>
      <c r="P112" s="2">
        <v>10.782999999999999</v>
      </c>
      <c r="Q112" s="2">
        <v>8.2330000000000005</v>
      </c>
      <c r="R112" s="2">
        <v>2.5499999999999989</v>
      </c>
      <c r="S112" s="2">
        <v>1.3097291388315315</v>
      </c>
      <c r="T112" s="2">
        <v>363</v>
      </c>
      <c r="U112" s="2">
        <v>35</v>
      </c>
      <c r="V112" s="2">
        <v>5.4666666666666668</v>
      </c>
      <c r="W112" s="2">
        <f>AVERAGE(W113:W319)</f>
        <v>2.1405225246981594</v>
      </c>
      <c r="X112" s="2">
        <f>AVERAGE(X113:X319)</f>
        <v>0.61834501302081046</v>
      </c>
      <c r="Y112" s="2">
        <f>AVERAGE(Y113:Y319)</f>
        <v>0.25953528796734593</v>
      </c>
      <c r="Z112" s="2">
        <f>AVERAGE(Z113:Z319)</f>
        <v>0.49335507761572345</v>
      </c>
      <c r="AA112" s="2">
        <f>AVERAGE(AA113:AA319)</f>
        <v>0.43688228157495335</v>
      </c>
    </row>
    <row r="113" spans="1:27" s="2" customFormat="1">
      <c r="A113" s="1">
        <v>42882</v>
      </c>
      <c r="B113" s="2">
        <v>11</v>
      </c>
      <c r="C113" s="2">
        <v>10</v>
      </c>
      <c r="D113" s="2">
        <v>11.166666666666666</v>
      </c>
      <c r="E113" s="2">
        <v>6</v>
      </c>
      <c r="F113" s="2">
        <v>32</v>
      </c>
      <c r="H113" s="2">
        <v>6.5333333333333332</v>
      </c>
      <c r="I113" s="2">
        <v>7.3666666666666663</v>
      </c>
      <c r="J113" s="2">
        <v>3.1166666666666667</v>
      </c>
      <c r="K113" s="2">
        <v>3</v>
      </c>
      <c r="L113" s="2">
        <v>7</v>
      </c>
      <c r="M113" s="2">
        <v>7.6</v>
      </c>
      <c r="N113" s="2">
        <v>7</v>
      </c>
      <c r="O113" s="2">
        <v>36</v>
      </c>
      <c r="P113" s="2">
        <v>10.766999999999999</v>
      </c>
      <c r="Q113" s="2">
        <v>7.67</v>
      </c>
      <c r="R113" s="2">
        <v>3.0969999999999995</v>
      </c>
      <c r="S113" s="2">
        <v>1.4037809647979138</v>
      </c>
      <c r="T113" s="2">
        <v>428</v>
      </c>
      <c r="U113" s="2">
        <v>63</v>
      </c>
      <c r="V113" s="2">
        <v>6.083333333333333</v>
      </c>
      <c r="W113" s="2">
        <f>AVERAGE(W114:W320)</f>
        <v>2.1401834740986492</v>
      </c>
      <c r="X113" s="2">
        <f>AVERAGE(X114:X320)</f>
        <v>0.61537220045821039</v>
      </c>
      <c r="Y113" s="2">
        <f>AVERAGE(Y114:Y320)</f>
        <v>0.26299906062134909</v>
      </c>
      <c r="Z113" s="2">
        <f>AVERAGE(Z114:Z320)</f>
        <v>0.49098317820410942</v>
      </c>
      <c r="AA113" s="2">
        <f>AVERAGE(AA114:AA320)</f>
        <v>0.43502227060584298</v>
      </c>
    </row>
    <row r="114" spans="1:27" s="2" customFormat="1">
      <c r="A114" s="1">
        <v>42883</v>
      </c>
      <c r="B114" s="2">
        <v>9</v>
      </c>
      <c r="C114" s="2">
        <v>19</v>
      </c>
      <c r="D114" s="2">
        <v>9.3166666666666664</v>
      </c>
      <c r="E114" s="2">
        <v>6</v>
      </c>
      <c r="F114" s="2">
        <v>28</v>
      </c>
      <c r="G114" s="2">
        <v>24</v>
      </c>
      <c r="H114" s="2">
        <v>6.4666666666666668</v>
      </c>
      <c r="I114" s="2">
        <v>8.75</v>
      </c>
      <c r="J114" s="2">
        <v>3.35</v>
      </c>
      <c r="K114" s="2">
        <v>3</v>
      </c>
      <c r="L114" s="2">
        <v>21</v>
      </c>
      <c r="M114" s="2">
        <v>7.4666666666666668</v>
      </c>
      <c r="N114" s="2">
        <v>7</v>
      </c>
      <c r="O114" s="2">
        <v>28</v>
      </c>
      <c r="P114" s="2">
        <v>9.4</v>
      </c>
      <c r="Q114" s="2">
        <v>6.25</v>
      </c>
      <c r="R114" s="2">
        <v>3.1500000000000004</v>
      </c>
      <c r="S114" s="2">
        <v>1.504</v>
      </c>
      <c r="T114" s="2">
        <v>340</v>
      </c>
      <c r="U114" s="2">
        <v>32</v>
      </c>
      <c r="V114" s="2">
        <v>5.1333333333333337</v>
      </c>
      <c r="W114" s="2">
        <f>AVERAGE(W115:W321)</f>
        <v>2.1472498997039442</v>
      </c>
      <c r="X114" s="2">
        <f>AVERAGE(X115:X321)</f>
        <v>0.61241368026369969</v>
      </c>
      <c r="Y114" s="2">
        <f>AVERAGE(Y115:Y321)</f>
        <v>0.26178271898374644</v>
      </c>
      <c r="Z114" s="2">
        <f>AVERAGE(Z115:Z321)</f>
        <v>0.48862268215505117</v>
      </c>
      <c r="AA114" s="2">
        <f>AVERAGE(AA115:AA321)</f>
        <v>0.43297889430485337</v>
      </c>
    </row>
    <row r="115" spans="1:27" s="2" customFormat="1">
      <c r="A115" s="1">
        <v>42884</v>
      </c>
      <c r="B115" s="2">
        <v>11</v>
      </c>
      <c r="C115" s="2">
        <v>25</v>
      </c>
      <c r="D115" s="2">
        <v>11.416666666666666</v>
      </c>
      <c r="E115" s="2">
        <v>7</v>
      </c>
      <c r="F115" s="2">
        <v>13</v>
      </c>
      <c r="H115" s="2">
        <v>7.2166666666666668</v>
      </c>
      <c r="I115" s="2">
        <v>7.8</v>
      </c>
      <c r="J115" s="2">
        <v>2.6166666666666667</v>
      </c>
      <c r="K115" s="2">
        <v>2</v>
      </c>
      <c r="L115" s="2">
        <v>37</v>
      </c>
      <c r="M115" s="2">
        <v>0</v>
      </c>
      <c r="P115" s="2">
        <v>0</v>
      </c>
      <c r="Q115" s="2">
        <v>0</v>
      </c>
      <c r="R115" s="2">
        <v>0</v>
      </c>
      <c r="T115" s="2">
        <v>529</v>
      </c>
      <c r="U115" s="2">
        <v>2</v>
      </c>
      <c r="V115" s="2">
        <v>8.7833333333333332</v>
      </c>
      <c r="W115" s="2">
        <f>AVERAGE(W116:W322)</f>
        <v>2.1369265828784445</v>
      </c>
      <c r="X115" s="2">
        <f>AVERAGE(X116:X322)</f>
        <v>0.60946938372397041</v>
      </c>
      <c r="Y115" s="2">
        <f>AVERAGE(Y116:Y322)</f>
        <v>0.26052414821940151</v>
      </c>
      <c r="Z115" s="2">
        <f>AVERAGE(Z116:Z322)</f>
        <v>0.48627353464469036</v>
      </c>
      <c r="AA115" s="2">
        <f>AVERAGE(AA116:AA322)</f>
        <v>0.43089726500531084</v>
      </c>
    </row>
    <row r="116" spans="1:27" s="2" customFormat="1">
      <c r="A116" s="1">
        <v>42885</v>
      </c>
      <c r="B116" s="2">
        <v>11</v>
      </c>
      <c r="C116" s="2">
        <v>12</v>
      </c>
      <c r="D116" s="2">
        <v>11.2</v>
      </c>
      <c r="E116" s="2">
        <v>6</v>
      </c>
      <c r="F116" s="2">
        <v>43</v>
      </c>
      <c r="H116" s="2">
        <v>6.7166666666666668</v>
      </c>
      <c r="I116" s="2">
        <v>7.5166666666666666</v>
      </c>
      <c r="J116" s="2">
        <v>1.7</v>
      </c>
      <c r="K116" s="2">
        <v>1</v>
      </c>
      <c r="L116" s="2">
        <v>42</v>
      </c>
      <c r="M116" s="2">
        <v>7.833333333333333</v>
      </c>
      <c r="N116" s="2">
        <v>7</v>
      </c>
      <c r="O116" s="2">
        <v>50</v>
      </c>
      <c r="P116" s="2">
        <v>11.782999999999999</v>
      </c>
      <c r="Q116" s="2">
        <v>8.2420000000000009</v>
      </c>
      <c r="R116" s="2">
        <v>3.5409999999999986</v>
      </c>
      <c r="S116" s="2">
        <v>1.4296287308905604</v>
      </c>
      <c r="T116" s="2">
        <v>389</v>
      </c>
      <c r="U116" s="2">
        <v>42</v>
      </c>
      <c r="V116" s="2">
        <v>5.7833333333333332</v>
      </c>
      <c r="W116" s="2">
        <f>AVERAGE(W117:W323)</f>
        <v>2.1266528973838366</v>
      </c>
      <c r="X116" s="2">
        <f>AVERAGE(X117:X323)</f>
        <v>0.60653924245606672</v>
      </c>
      <c r="Y116" s="2">
        <f>AVERAGE(Y117:Y323)</f>
        <v>0.259271628276039</v>
      </c>
      <c r="Z116" s="2">
        <f>AVERAGE(Z117:Z323)</f>
        <v>0.48393568111274476</v>
      </c>
      <c r="AA116" s="2">
        <f>AVERAGE(AA117:AA323)</f>
        <v>0.42882564353893909</v>
      </c>
    </row>
    <row r="117" spans="1:27" s="2" customFormat="1">
      <c r="A117" s="1">
        <v>42886</v>
      </c>
      <c r="B117" s="2">
        <v>11</v>
      </c>
      <c r="C117" s="2">
        <v>42</v>
      </c>
      <c r="D117" s="2">
        <v>11.7</v>
      </c>
      <c r="E117" s="2">
        <v>6</v>
      </c>
      <c r="F117" s="2">
        <v>59</v>
      </c>
      <c r="H117" s="2">
        <v>6.9833333333333334</v>
      </c>
      <c r="I117" s="2">
        <v>7.2833333333333332</v>
      </c>
      <c r="J117" s="2">
        <v>1.9833333333333334</v>
      </c>
      <c r="K117" s="2">
        <v>1</v>
      </c>
      <c r="L117" s="2">
        <v>59</v>
      </c>
      <c r="M117" s="2">
        <v>7.9</v>
      </c>
      <c r="N117" s="2">
        <v>7</v>
      </c>
      <c r="O117" s="2">
        <v>54</v>
      </c>
      <c r="P117" s="2">
        <v>4.883</v>
      </c>
      <c r="Q117" s="2">
        <v>2.1</v>
      </c>
      <c r="R117" s="2">
        <v>2.7829999999999999</v>
      </c>
      <c r="S117" s="2">
        <v>2.3252380952380953</v>
      </c>
      <c r="T117" s="2">
        <v>465</v>
      </c>
      <c r="U117" s="2">
        <v>23</v>
      </c>
      <c r="V117" s="2">
        <v>7.3666666666666663</v>
      </c>
      <c r="W117" s="2">
        <f>AVERAGE(W118:W324)</f>
        <v>2.1371497584541066</v>
      </c>
      <c r="X117" s="2">
        <f t="shared" ref="X117:AA117" si="117">AVERAGE(X118:X324)</f>
        <v>0.6036231884057971</v>
      </c>
      <c r="Y117" s="2">
        <f t="shared" si="117"/>
        <v>0.25922705314009648</v>
      </c>
      <c r="Z117" s="2">
        <f t="shared" si="117"/>
        <v>0.49468599033816429</v>
      </c>
      <c r="AA117" s="2">
        <f t="shared" si="117"/>
        <v>0.42690821256038647</v>
      </c>
    </row>
    <row r="118" spans="1:27" s="2" customFormat="1">
      <c r="A118" s="1">
        <v>42887</v>
      </c>
      <c r="B118" s="2">
        <v>11</v>
      </c>
      <c r="C118" s="2">
        <v>10</v>
      </c>
      <c r="D118" s="2">
        <v>11.166666666666666</v>
      </c>
      <c r="E118" s="2">
        <v>7</v>
      </c>
      <c r="F118" s="2">
        <v>2</v>
      </c>
      <c r="H118" s="2">
        <v>7.0333333333333332</v>
      </c>
      <c r="I118" s="2">
        <v>7.8666666666666663</v>
      </c>
      <c r="J118" s="2">
        <v>2.4500000000000002</v>
      </c>
      <c r="K118" s="2">
        <v>2</v>
      </c>
      <c r="L118" s="2">
        <v>27</v>
      </c>
      <c r="M118" s="2">
        <v>7.833333333333333</v>
      </c>
      <c r="N118" s="2">
        <v>7</v>
      </c>
      <c r="O118" s="2">
        <v>50</v>
      </c>
      <c r="P118" s="2">
        <v>10.083</v>
      </c>
      <c r="Q118" s="2">
        <v>7.0670000000000002</v>
      </c>
      <c r="R118" s="2">
        <v>3.016</v>
      </c>
      <c r="S118" s="2">
        <v>1.4267723220602802</v>
      </c>
      <c r="T118" s="2">
        <v>226</v>
      </c>
      <c r="U118" s="2">
        <v>123</v>
      </c>
      <c r="V118" s="2">
        <v>1.7166666666666666</v>
      </c>
      <c r="W118" s="2">
        <v>3.57</v>
      </c>
      <c r="X118" s="2">
        <v>0.48</v>
      </c>
      <c r="Y118" s="2">
        <v>0.26</v>
      </c>
      <c r="Z118" s="2">
        <v>1.72</v>
      </c>
      <c r="AA118" s="2">
        <v>0.78</v>
      </c>
    </row>
    <row r="119" spans="1:27" s="2" customFormat="1">
      <c r="A119" s="1">
        <v>42888</v>
      </c>
      <c r="B119" s="2">
        <v>10</v>
      </c>
      <c r="C119" s="2">
        <v>11</v>
      </c>
      <c r="D119" s="2">
        <v>10.183333333333334</v>
      </c>
      <c r="E119" s="2">
        <v>5</v>
      </c>
      <c r="F119" s="2">
        <v>27</v>
      </c>
      <c r="H119" s="2">
        <v>5.45</v>
      </c>
      <c r="I119" s="2">
        <v>7.2666666666666666</v>
      </c>
      <c r="J119" s="2">
        <v>3.1</v>
      </c>
      <c r="K119" s="2">
        <v>3</v>
      </c>
      <c r="L119" s="2">
        <v>6</v>
      </c>
      <c r="M119" s="2">
        <v>7.9833333333333334</v>
      </c>
      <c r="N119" s="2">
        <v>7</v>
      </c>
      <c r="O119" s="2">
        <v>59</v>
      </c>
      <c r="P119" s="2">
        <v>9.35</v>
      </c>
      <c r="Q119" s="2">
        <v>6.2670000000000003</v>
      </c>
      <c r="R119" s="2">
        <v>3.0829999999999993</v>
      </c>
      <c r="S119" s="2">
        <v>1.491941917983086</v>
      </c>
      <c r="T119" s="2">
        <v>281</v>
      </c>
      <c r="U119" s="2">
        <v>43</v>
      </c>
      <c r="V119" s="2">
        <v>3.9666666666666668</v>
      </c>
      <c r="W119" s="2">
        <v>9.4700000000000006</v>
      </c>
      <c r="X119" s="2">
        <v>3.06</v>
      </c>
      <c r="Y119" s="2">
        <v>0.53</v>
      </c>
      <c r="Z119" s="2">
        <v>1.91</v>
      </c>
      <c r="AA119" s="2">
        <v>3.57</v>
      </c>
    </row>
    <row r="120" spans="1:27" s="2" customFormat="1">
      <c r="A120" s="1">
        <v>42889</v>
      </c>
      <c r="B120" s="2">
        <v>10</v>
      </c>
      <c r="C120" s="2">
        <v>51</v>
      </c>
      <c r="D120" s="2">
        <v>10.85</v>
      </c>
      <c r="E120" s="2">
        <v>7</v>
      </c>
      <c r="F120" s="2">
        <v>1</v>
      </c>
      <c r="H120" s="2">
        <v>7.0166666666666666</v>
      </c>
      <c r="I120" s="2">
        <v>8.1666666666666661</v>
      </c>
      <c r="J120" s="2">
        <v>1.5666666666666667</v>
      </c>
      <c r="K120" s="2">
        <v>1</v>
      </c>
      <c r="L120" s="2">
        <v>34</v>
      </c>
      <c r="M120" s="2">
        <v>8.4833333333333325</v>
      </c>
      <c r="N120" s="2">
        <v>8</v>
      </c>
      <c r="O120" s="2">
        <v>29</v>
      </c>
      <c r="P120" s="2">
        <v>10.02</v>
      </c>
      <c r="Q120" s="2">
        <v>7.01</v>
      </c>
      <c r="R120" s="2">
        <v>3.01</v>
      </c>
      <c r="S120" s="2">
        <v>1.4293865905848788</v>
      </c>
      <c r="T120" s="2">
        <v>338</v>
      </c>
      <c r="U120" s="2">
        <v>25</v>
      </c>
      <c r="V120" s="2">
        <v>5.2166666666666668</v>
      </c>
      <c r="W120" s="2">
        <v>1.67</v>
      </c>
      <c r="X120" s="2">
        <v>0.2</v>
      </c>
      <c r="Y120" s="2">
        <v>0</v>
      </c>
      <c r="Z120" s="2">
        <v>1.59</v>
      </c>
      <c r="AA120" s="2">
        <v>0</v>
      </c>
    </row>
    <row r="121" spans="1:27" s="2" customFormat="1">
      <c r="A121" s="1">
        <v>42890</v>
      </c>
      <c r="B121" s="2">
        <v>12</v>
      </c>
      <c r="C121" s="2">
        <v>1</v>
      </c>
      <c r="D121" s="2">
        <v>12.016666666666667</v>
      </c>
      <c r="E121" s="2">
        <v>7</v>
      </c>
      <c r="F121" s="2">
        <v>13</v>
      </c>
      <c r="H121" s="2">
        <v>7.2166666666666668</v>
      </c>
      <c r="I121" s="2">
        <v>7.2</v>
      </c>
      <c r="J121" s="2">
        <v>1.7166666666666668</v>
      </c>
      <c r="K121" s="2">
        <v>1</v>
      </c>
      <c r="L121" s="2">
        <v>43</v>
      </c>
      <c r="M121" s="2">
        <v>8.6999999999999993</v>
      </c>
      <c r="N121" s="2">
        <v>8</v>
      </c>
      <c r="O121" s="2">
        <v>42</v>
      </c>
      <c r="P121" s="2">
        <v>7.5</v>
      </c>
      <c r="Q121" s="2">
        <v>6.2670000000000003</v>
      </c>
      <c r="R121" s="2">
        <v>1.2329999999999997</v>
      </c>
      <c r="S121" s="2">
        <v>1.1967448539971277</v>
      </c>
      <c r="T121" s="2">
        <v>256</v>
      </c>
      <c r="U121" s="2">
        <v>58</v>
      </c>
      <c r="V121" s="2">
        <v>3.3</v>
      </c>
      <c r="W121" s="2">
        <v>5.13</v>
      </c>
      <c r="X121" s="2">
        <v>0</v>
      </c>
      <c r="Y121" s="2">
        <v>0</v>
      </c>
      <c r="Z121" s="2">
        <v>3.53</v>
      </c>
      <c r="AA121" s="2">
        <v>1.17</v>
      </c>
    </row>
    <row r="122" spans="1:27" s="2" customFormat="1">
      <c r="A122" s="1">
        <v>42891</v>
      </c>
      <c r="B122" s="2">
        <v>11</v>
      </c>
      <c r="C122" s="2">
        <v>17</v>
      </c>
      <c r="D122" s="2">
        <v>11.283333333333333</v>
      </c>
      <c r="E122" s="2">
        <v>6</v>
      </c>
      <c r="F122" s="2">
        <v>34</v>
      </c>
      <c r="H122" s="2">
        <v>6.5666666666666664</v>
      </c>
      <c r="I122" s="2">
        <v>7.2833333333333332</v>
      </c>
      <c r="J122" s="2">
        <v>2.5666666666666664</v>
      </c>
      <c r="K122" s="2">
        <v>2</v>
      </c>
      <c r="L122" s="2">
        <v>34</v>
      </c>
      <c r="M122" s="2">
        <v>7.35</v>
      </c>
      <c r="N122" s="2">
        <v>7</v>
      </c>
      <c r="O122" s="2">
        <v>21</v>
      </c>
      <c r="P122" s="2">
        <v>10.117000000000001</v>
      </c>
      <c r="Q122" s="2">
        <v>8.0830000000000002</v>
      </c>
      <c r="R122" s="2">
        <v>2.0340000000000007</v>
      </c>
      <c r="S122" s="2">
        <v>1.2516392428553755</v>
      </c>
      <c r="T122" s="2">
        <v>247</v>
      </c>
      <c r="U122" s="2">
        <v>37</v>
      </c>
      <c r="V122" s="2">
        <v>3.5</v>
      </c>
      <c r="W122" s="2">
        <v>5.42</v>
      </c>
      <c r="X122" s="2">
        <v>0.41</v>
      </c>
      <c r="Y122" s="2">
        <v>0.81</v>
      </c>
      <c r="Z122" s="2">
        <v>2.5299999999999998</v>
      </c>
      <c r="AA122" s="2">
        <v>1.33</v>
      </c>
    </row>
    <row r="123" spans="1:27" s="2" customFormat="1">
      <c r="A123" s="1">
        <v>42892</v>
      </c>
      <c r="B123" s="2">
        <v>11</v>
      </c>
      <c r="C123" s="2">
        <v>28</v>
      </c>
      <c r="D123" s="2">
        <v>11.466666666666667</v>
      </c>
      <c r="E123" s="2">
        <v>7</v>
      </c>
      <c r="F123" s="2">
        <v>20</v>
      </c>
      <c r="H123" s="2">
        <v>7.333333333333333</v>
      </c>
      <c r="I123" s="2">
        <v>7.8666666666666663</v>
      </c>
      <c r="J123" s="2">
        <v>2.4166666666666665</v>
      </c>
      <c r="K123" s="2">
        <v>2</v>
      </c>
      <c r="L123" s="2">
        <v>25</v>
      </c>
      <c r="M123" s="2">
        <v>7.85</v>
      </c>
      <c r="N123" s="2">
        <v>7</v>
      </c>
      <c r="O123" s="2">
        <v>51</v>
      </c>
      <c r="P123" s="2">
        <v>10.467000000000001</v>
      </c>
      <c r="Q123" s="2">
        <v>9.6039999999999992</v>
      </c>
      <c r="R123" s="2">
        <v>0.86300000000000132</v>
      </c>
      <c r="S123" s="2">
        <v>1.0898583923365266</v>
      </c>
      <c r="T123" s="2">
        <v>216</v>
      </c>
      <c r="U123" s="2">
        <v>36</v>
      </c>
      <c r="V123" s="2">
        <v>3</v>
      </c>
      <c r="W123" s="2">
        <v>4.32</v>
      </c>
      <c r="X123" s="2">
        <v>1.31</v>
      </c>
      <c r="Y123" s="2">
        <v>0.45</v>
      </c>
      <c r="Z123" s="2">
        <v>0.97</v>
      </c>
      <c r="AA123" s="2">
        <v>1.28</v>
      </c>
    </row>
    <row r="124" spans="1:27" s="2" customFormat="1">
      <c r="A124" s="1">
        <v>42893</v>
      </c>
      <c r="B124" s="2">
        <v>12</v>
      </c>
      <c r="C124" s="2">
        <v>30</v>
      </c>
      <c r="D124" s="2">
        <v>12.5</v>
      </c>
      <c r="E124" s="2">
        <v>6</v>
      </c>
      <c r="F124" s="2">
        <v>14</v>
      </c>
      <c r="H124" s="2">
        <v>6.2333333333333334</v>
      </c>
      <c r="I124" s="2">
        <v>5.7333333333333334</v>
      </c>
      <c r="J124" s="2">
        <v>1.8833333333333333</v>
      </c>
      <c r="K124" s="2">
        <v>1</v>
      </c>
      <c r="L124" s="2">
        <v>53</v>
      </c>
      <c r="M124" s="2">
        <v>6.75</v>
      </c>
      <c r="N124" s="2">
        <v>6</v>
      </c>
      <c r="O124" s="2">
        <v>45</v>
      </c>
      <c r="P124" s="2">
        <v>3.33</v>
      </c>
      <c r="Q124" s="2">
        <v>2.93</v>
      </c>
      <c r="R124" s="2">
        <v>0.39999999999999991</v>
      </c>
      <c r="S124" s="2">
        <v>1.1365187713310581</v>
      </c>
      <c r="T124" s="2">
        <v>603</v>
      </c>
      <c r="U124" s="2">
        <v>35</v>
      </c>
      <c r="V124" s="2">
        <v>9.4666666666666668</v>
      </c>
      <c r="W124" s="2">
        <v>6.54</v>
      </c>
      <c r="X124" s="2">
        <v>0</v>
      </c>
      <c r="Y124" s="2">
        <v>0.04</v>
      </c>
      <c r="Z124" s="2">
        <v>2.76</v>
      </c>
      <c r="AA124" s="2">
        <v>0.76</v>
      </c>
    </row>
    <row r="125" spans="1:27" s="2" customFormat="1">
      <c r="A125" s="1">
        <v>42894</v>
      </c>
      <c r="B125" s="2">
        <v>11</v>
      </c>
      <c r="C125" s="2">
        <v>35</v>
      </c>
      <c r="D125" s="2">
        <v>11.583333333333334</v>
      </c>
      <c r="E125" s="2">
        <v>7</v>
      </c>
      <c r="F125" s="2">
        <v>13</v>
      </c>
      <c r="H125" s="2">
        <v>7.2166666666666668</v>
      </c>
      <c r="I125" s="2">
        <v>7.6333333333333337</v>
      </c>
      <c r="J125" s="2">
        <v>1.2666666666666666</v>
      </c>
      <c r="K125" s="2">
        <v>1</v>
      </c>
      <c r="L125" s="2">
        <v>16</v>
      </c>
      <c r="M125" s="2">
        <v>8.1999999999999993</v>
      </c>
      <c r="N125" s="2">
        <v>8</v>
      </c>
      <c r="O125" s="2">
        <v>12</v>
      </c>
      <c r="P125" s="2">
        <v>9.9670000000000005</v>
      </c>
      <c r="Q125" s="2">
        <v>7.5750000000000002</v>
      </c>
      <c r="R125" s="2">
        <v>2.3920000000000003</v>
      </c>
      <c r="S125" s="2">
        <v>1.3157755775577558</v>
      </c>
      <c r="T125" s="2">
        <v>370</v>
      </c>
      <c r="U125" s="2">
        <v>51</v>
      </c>
      <c r="V125" s="2">
        <v>5.3166666666666664</v>
      </c>
      <c r="W125" s="2">
        <v>1.7</v>
      </c>
      <c r="X125" s="2">
        <v>1.03</v>
      </c>
      <c r="Y125" s="2">
        <v>0.79</v>
      </c>
      <c r="Z125" s="2">
        <v>0</v>
      </c>
      <c r="AA125" s="2">
        <v>0.03</v>
      </c>
    </row>
    <row r="126" spans="1:27" s="2" customFormat="1">
      <c r="A126" s="1">
        <v>42895</v>
      </c>
      <c r="B126" s="2">
        <v>10</v>
      </c>
      <c r="C126" s="2">
        <v>38</v>
      </c>
      <c r="D126" s="2">
        <v>10.633333333333333</v>
      </c>
      <c r="E126" s="2">
        <v>6</v>
      </c>
      <c r="F126" s="2">
        <v>46</v>
      </c>
      <c r="H126" s="2">
        <v>6.7666666666666666</v>
      </c>
      <c r="I126" s="2">
        <v>8.1333333333333329</v>
      </c>
      <c r="J126" s="2">
        <v>1.9166666666666665</v>
      </c>
      <c r="K126" s="2">
        <v>1</v>
      </c>
      <c r="L126" s="2">
        <v>55</v>
      </c>
      <c r="M126" s="2">
        <v>7.6333333333333329</v>
      </c>
      <c r="N126" s="2">
        <v>7</v>
      </c>
      <c r="O126" s="2">
        <v>38</v>
      </c>
      <c r="P126" s="2">
        <v>11.13</v>
      </c>
      <c r="Q126" s="2">
        <v>9.25</v>
      </c>
      <c r="R126" s="2">
        <v>1.8800000000000008</v>
      </c>
      <c r="S126" s="2">
        <v>1.2032432432432434</v>
      </c>
      <c r="T126" s="2">
        <v>293</v>
      </c>
      <c r="U126" s="2">
        <v>40</v>
      </c>
      <c r="V126" s="2">
        <v>4.2166666666666668</v>
      </c>
      <c r="W126" s="2">
        <v>5.01</v>
      </c>
      <c r="X126" s="2">
        <v>0.17</v>
      </c>
      <c r="Y126" s="2">
        <v>0.25</v>
      </c>
      <c r="Z126" s="2">
        <v>0.3</v>
      </c>
      <c r="AA126" s="2">
        <v>3.09</v>
      </c>
    </row>
    <row r="127" spans="1:27" s="2" customFormat="1">
      <c r="A127" s="1">
        <v>42896</v>
      </c>
      <c r="B127" s="2">
        <v>11</v>
      </c>
      <c r="C127" s="2">
        <v>7</v>
      </c>
      <c r="D127" s="2">
        <v>11.116666666666667</v>
      </c>
      <c r="E127" s="2">
        <v>5</v>
      </c>
      <c r="F127" s="2">
        <v>44</v>
      </c>
      <c r="H127" s="2">
        <v>5.7333333333333334</v>
      </c>
      <c r="I127" s="2">
        <v>6.6166666666666671</v>
      </c>
      <c r="J127" s="2">
        <v>2.4666666666666668</v>
      </c>
      <c r="K127" s="2">
        <v>2</v>
      </c>
      <c r="L127" s="2">
        <v>28</v>
      </c>
      <c r="M127" s="2">
        <v>8.6999999999999993</v>
      </c>
      <c r="N127" s="2">
        <v>8</v>
      </c>
      <c r="O127" s="2">
        <v>42</v>
      </c>
      <c r="P127" s="2">
        <v>6</v>
      </c>
      <c r="Q127" s="2">
        <v>5.7</v>
      </c>
      <c r="R127" s="2">
        <v>0.29999999999999982</v>
      </c>
      <c r="S127" s="2">
        <v>1.0526315789473684</v>
      </c>
      <c r="T127" s="2">
        <v>218</v>
      </c>
      <c r="U127" s="2">
        <v>1</v>
      </c>
      <c r="V127" s="2">
        <v>3.6166666666666667</v>
      </c>
      <c r="W127" s="2">
        <v>5.44</v>
      </c>
      <c r="X127" s="2">
        <v>0</v>
      </c>
      <c r="Y127" s="2">
        <v>0</v>
      </c>
      <c r="Z127" s="2">
        <v>5.42</v>
      </c>
      <c r="AA127" s="2">
        <v>0</v>
      </c>
    </row>
    <row r="128" spans="1:27" s="2" customFormat="1">
      <c r="A128" s="1">
        <v>42897</v>
      </c>
      <c r="B128" s="2">
        <v>12</v>
      </c>
      <c r="C128" s="2">
        <v>4</v>
      </c>
      <c r="D128" s="2">
        <v>12.066666666666666</v>
      </c>
      <c r="E128" s="2">
        <v>6</v>
      </c>
      <c r="F128" s="2">
        <v>20</v>
      </c>
      <c r="H128" s="2">
        <v>6.333333333333333</v>
      </c>
      <c r="I128" s="2">
        <v>6.2666666666666657</v>
      </c>
      <c r="J128" s="2">
        <v>1.7166666666666668</v>
      </c>
      <c r="K128" s="2">
        <v>1</v>
      </c>
      <c r="L128" s="2">
        <v>43</v>
      </c>
      <c r="M128" s="2">
        <v>7.65</v>
      </c>
      <c r="N128" s="2">
        <v>7</v>
      </c>
      <c r="O128" s="2">
        <v>39</v>
      </c>
      <c r="P128" s="2">
        <v>9.7170000000000005</v>
      </c>
      <c r="Q128" s="2">
        <v>8.4749999999999996</v>
      </c>
      <c r="R128" s="2">
        <v>1.2420000000000009</v>
      </c>
      <c r="S128" s="2">
        <v>1.1465486725663718</v>
      </c>
      <c r="T128" s="2">
        <v>279</v>
      </c>
      <c r="U128" s="2">
        <v>88</v>
      </c>
      <c r="V128" s="2">
        <v>3.1833333333333331</v>
      </c>
      <c r="W128" s="2">
        <v>4.46</v>
      </c>
      <c r="X128" s="2">
        <v>0.48</v>
      </c>
      <c r="Y128" s="2">
        <v>0.5</v>
      </c>
      <c r="Z128" s="2">
        <v>2.13</v>
      </c>
      <c r="AA128" s="2">
        <v>1.3</v>
      </c>
    </row>
    <row r="129" spans="1:27" s="2" customFormat="1">
      <c r="A129" s="1">
        <v>42898</v>
      </c>
      <c r="B129" s="2">
        <v>12</v>
      </c>
      <c r="C129" s="2">
        <v>5</v>
      </c>
      <c r="D129" s="2">
        <v>12.083333333333334</v>
      </c>
      <c r="E129" s="2">
        <v>7</v>
      </c>
      <c r="F129" s="2">
        <v>2</v>
      </c>
      <c r="H129" s="2">
        <v>7.0333333333333332</v>
      </c>
      <c r="I129" s="2">
        <v>6.9499999999999975</v>
      </c>
      <c r="J129" s="2">
        <v>1.8166666666666667</v>
      </c>
      <c r="K129" s="2">
        <v>1</v>
      </c>
      <c r="L129" s="2">
        <v>49</v>
      </c>
      <c r="M129" s="2">
        <v>8.3000000000000007</v>
      </c>
      <c r="N129" s="2">
        <v>8</v>
      </c>
      <c r="O129" s="2">
        <v>18</v>
      </c>
      <c r="P129" s="2">
        <v>10.38</v>
      </c>
      <c r="Q129" s="2">
        <v>8.9079999999999995</v>
      </c>
      <c r="R129" s="2">
        <v>1.4720000000000013</v>
      </c>
      <c r="S129" s="2">
        <v>1.1652447238437362</v>
      </c>
      <c r="T129" s="2">
        <v>155</v>
      </c>
      <c r="U129" s="2">
        <v>1</v>
      </c>
      <c r="V129" s="2">
        <v>2.5666666666666669</v>
      </c>
      <c r="W129" s="2">
        <v>10.54</v>
      </c>
      <c r="X129" s="2">
        <v>0.23</v>
      </c>
      <c r="Y129" s="2">
        <v>0</v>
      </c>
      <c r="Z129" s="2">
        <v>1.31</v>
      </c>
      <c r="AA129" s="2">
        <v>7.19</v>
      </c>
    </row>
    <row r="130" spans="1:27" s="2" customFormat="1">
      <c r="A130" s="1">
        <v>42899</v>
      </c>
      <c r="B130" s="2">
        <v>12</v>
      </c>
      <c r="C130" s="2">
        <v>0</v>
      </c>
      <c r="D130" s="2">
        <v>12</v>
      </c>
      <c r="E130" s="2">
        <v>4</v>
      </c>
      <c r="F130" s="2">
        <v>13</v>
      </c>
      <c r="H130" s="2">
        <v>4.2166666666666668</v>
      </c>
      <c r="I130" s="2">
        <v>4.2166666666666686</v>
      </c>
      <c r="J130" s="2">
        <v>1.65</v>
      </c>
      <c r="K130" s="2">
        <v>1</v>
      </c>
      <c r="L130" s="2">
        <v>39</v>
      </c>
      <c r="M130" s="2">
        <v>6.666666666666667</v>
      </c>
      <c r="N130" s="2">
        <v>6</v>
      </c>
      <c r="O130" s="2">
        <v>40</v>
      </c>
      <c r="P130" s="2">
        <v>3.5</v>
      </c>
      <c r="Q130" s="2">
        <v>3.2170000000000001</v>
      </c>
      <c r="R130" s="2">
        <v>0.28299999999999992</v>
      </c>
      <c r="S130" s="2">
        <v>1.0879701585327946</v>
      </c>
      <c r="T130" s="2">
        <v>313</v>
      </c>
      <c r="U130" s="2">
        <v>48</v>
      </c>
      <c r="V130" s="2">
        <v>4.416666666666667</v>
      </c>
      <c r="W130" s="2">
        <v>8.82</v>
      </c>
      <c r="X130" s="2">
        <v>1.47</v>
      </c>
      <c r="Y130" s="2">
        <v>1.1100000000000001</v>
      </c>
      <c r="Z130" s="2">
        <v>5.73</v>
      </c>
      <c r="AA130" s="2">
        <v>1.05</v>
      </c>
    </row>
    <row r="131" spans="1:27" s="2" customFormat="1">
      <c r="A131" s="1">
        <v>42900</v>
      </c>
      <c r="B131" s="2">
        <v>10</v>
      </c>
      <c r="C131" s="2">
        <v>23</v>
      </c>
      <c r="D131" s="2">
        <v>10.383333333333333</v>
      </c>
      <c r="E131" s="2">
        <v>6</v>
      </c>
      <c r="F131" s="2">
        <v>34</v>
      </c>
      <c r="H131" s="2">
        <v>6.5666666666666664</v>
      </c>
      <c r="I131" s="2">
        <v>8.1833333333333336</v>
      </c>
      <c r="J131" s="2">
        <v>2.0499999999999998</v>
      </c>
      <c r="K131" s="2">
        <v>2</v>
      </c>
      <c r="L131" s="2">
        <v>3</v>
      </c>
      <c r="M131" s="2">
        <v>7.9833333333333334</v>
      </c>
      <c r="N131" s="2">
        <v>7</v>
      </c>
      <c r="O131" s="2">
        <v>59</v>
      </c>
      <c r="P131" s="2">
        <v>10.07</v>
      </c>
      <c r="Q131" s="2">
        <v>6.008</v>
      </c>
      <c r="R131" s="2">
        <v>4.0620000000000003</v>
      </c>
      <c r="S131" s="2">
        <v>1.6760985352862849</v>
      </c>
      <c r="T131" s="2">
        <v>370</v>
      </c>
      <c r="U131" s="2">
        <v>47</v>
      </c>
      <c r="V131" s="2">
        <v>5.3833333333333337</v>
      </c>
      <c r="W131" s="2">
        <v>3.33</v>
      </c>
      <c r="X131" s="2">
        <v>0.78</v>
      </c>
      <c r="Y131" s="2">
        <v>0</v>
      </c>
      <c r="Z131" s="2">
        <v>2.13</v>
      </c>
      <c r="AA131" s="2">
        <v>0</v>
      </c>
    </row>
    <row r="132" spans="1:27" s="2" customFormat="1">
      <c r="A132" s="1">
        <v>42901</v>
      </c>
      <c r="B132" s="2">
        <v>12</v>
      </c>
      <c r="C132" s="2">
        <v>39</v>
      </c>
      <c r="D132" s="2">
        <v>12.65</v>
      </c>
      <c r="E132" s="2">
        <v>7</v>
      </c>
      <c r="F132" s="2">
        <v>10</v>
      </c>
      <c r="H132" s="2">
        <v>7.166666666666667</v>
      </c>
      <c r="I132" s="2">
        <v>6.5166666666666675</v>
      </c>
      <c r="J132" s="2">
        <v>1.7</v>
      </c>
      <c r="K132" s="2">
        <v>1</v>
      </c>
      <c r="L132" s="2">
        <v>42</v>
      </c>
      <c r="M132" s="2">
        <v>8.1333333333333329</v>
      </c>
      <c r="N132" s="2">
        <v>8</v>
      </c>
      <c r="O132" s="2">
        <v>8</v>
      </c>
      <c r="P132" s="2">
        <v>7.7830000000000004</v>
      </c>
      <c r="Q132" s="2">
        <v>5.4080000000000004</v>
      </c>
      <c r="R132" s="2">
        <v>2.375</v>
      </c>
      <c r="S132" s="2">
        <v>1.439164201183432</v>
      </c>
      <c r="T132" s="2">
        <v>273</v>
      </c>
      <c r="U132" s="2">
        <v>97</v>
      </c>
      <c r="V132" s="2">
        <v>2.9333333333333331</v>
      </c>
      <c r="W132" s="2">
        <v>2.21</v>
      </c>
      <c r="X132" s="2">
        <v>1.31</v>
      </c>
      <c r="Y132" s="2">
        <v>1.1499999999999999</v>
      </c>
      <c r="Z132" s="2">
        <v>0.89</v>
      </c>
      <c r="AA132" s="2">
        <v>0.14000000000000001</v>
      </c>
    </row>
    <row r="133" spans="1:27" s="2" customFormat="1">
      <c r="A133" s="1">
        <v>42902</v>
      </c>
      <c r="B133" s="2">
        <v>9</v>
      </c>
      <c r="C133" s="2">
        <v>4</v>
      </c>
      <c r="D133" s="2">
        <v>9.0666666666666664</v>
      </c>
      <c r="E133" s="2">
        <v>6</v>
      </c>
      <c r="F133" s="2">
        <v>22</v>
      </c>
      <c r="H133" s="2">
        <v>6.3666666666666663</v>
      </c>
      <c r="I133" s="2">
        <v>9.3000000000000007</v>
      </c>
      <c r="J133" s="2">
        <v>2.0333333333333332</v>
      </c>
      <c r="K133" s="2">
        <v>2</v>
      </c>
      <c r="L133" s="2">
        <v>2</v>
      </c>
      <c r="M133" s="2">
        <v>7.4333333333333336</v>
      </c>
      <c r="N133" s="2">
        <v>7</v>
      </c>
      <c r="O133" s="2">
        <v>26</v>
      </c>
      <c r="P133" s="2">
        <v>10.617000000000001</v>
      </c>
      <c r="Q133" s="2">
        <v>7.625</v>
      </c>
      <c r="R133" s="2">
        <v>2.9920000000000009</v>
      </c>
      <c r="S133" s="2">
        <v>1.3923934426229509</v>
      </c>
      <c r="T133" s="2">
        <v>287</v>
      </c>
      <c r="U133" s="2">
        <v>58</v>
      </c>
      <c r="V133" s="2">
        <v>3.8166666666666669</v>
      </c>
      <c r="W133" s="2">
        <v>1.9</v>
      </c>
      <c r="X133" s="2">
        <v>0.51</v>
      </c>
      <c r="Y133" s="2">
        <v>0.38</v>
      </c>
      <c r="Z133" s="2">
        <v>1.29</v>
      </c>
      <c r="AA133" s="2">
        <v>0.17</v>
      </c>
    </row>
    <row r="134" spans="1:27" s="2" customFormat="1">
      <c r="A134" s="1">
        <v>42903</v>
      </c>
      <c r="B134" s="2">
        <v>10</v>
      </c>
      <c r="C134" s="2">
        <v>22</v>
      </c>
      <c r="D134" s="2">
        <v>10.366666666666667</v>
      </c>
      <c r="E134" s="2">
        <v>6</v>
      </c>
      <c r="F134" s="2">
        <v>11</v>
      </c>
      <c r="H134" s="2">
        <v>6.1833333333333336</v>
      </c>
      <c r="I134" s="2">
        <v>7.8166666666666664</v>
      </c>
      <c r="J134" s="2">
        <v>1.9</v>
      </c>
      <c r="K134" s="2">
        <v>1</v>
      </c>
      <c r="L134" s="2">
        <v>54</v>
      </c>
      <c r="M134" s="2">
        <v>8.5333333333333332</v>
      </c>
      <c r="N134" s="2">
        <v>8</v>
      </c>
      <c r="O134" s="2">
        <v>32</v>
      </c>
      <c r="P134" s="2">
        <v>4</v>
      </c>
      <c r="Q134" s="2">
        <v>3.9670000000000001</v>
      </c>
      <c r="R134" s="2">
        <v>3.2999999999999918E-2</v>
      </c>
      <c r="S134" s="2">
        <v>1.008318628686665</v>
      </c>
      <c r="T134" s="2">
        <v>424</v>
      </c>
      <c r="U134" s="2">
        <v>56</v>
      </c>
      <c r="V134" s="2">
        <v>6.1333333333333337</v>
      </c>
      <c r="W134" s="2">
        <v>3.83</v>
      </c>
      <c r="X134" s="2">
        <v>0.43</v>
      </c>
      <c r="Y134" s="2">
        <v>0.49</v>
      </c>
      <c r="Z134" s="2">
        <v>2.71</v>
      </c>
      <c r="AA134" s="2">
        <v>0.02</v>
      </c>
    </row>
    <row r="135" spans="1:27" s="2" customFormat="1">
      <c r="A135" s="1">
        <v>42904</v>
      </c>
      <c r="B135" s="2">
        <v>10</v>
      </c>
      <c r="C135" s="2">
        <v>32</v>
      </c>
      <c r="D135" s="2">
        <v>10.533333333333333</v>
      </c>
      <c r="E135" s="2">
        <v>6</v>
      </c>
      <c r="F135" s="2">
        <v>20</v>
      </c>
      <c r="H135" s="2">
        <v>6.333333333333333</v>
      </c>
      <c r="I135" s="2">
        <v>7.7999999999999989</v>
      </c>
      <c r="J135" s="2">
        <v>1.9833333333333334</v>
      </c>
      <c r="K135" s="2">
        <v>1</v>
      </c>
      <c r="L135" s="2">
        <v>59</v>
      </c>
      <c r="M135" s="2">
        <v>8.2666666666666675</v>
      </c>
      <c r="N135" s="2">
        <v>8</v>
      </c>
      <c r="O135" s="2">
        <v>16</v>
      </c>
      <c r="P135" s="2">
        <v>4.63</v>
      </c>
      <c r="Q135" s="2">
        <v>4.4000000000000004</v>
      </c>
      <c r="R135" s="2">
        <v>0.22999999999999954</v>
      </c>
      <c r="S135" s="2">
        <v>1.0522727272727272</v>
      </c>
      <c r="T135" s="2">
        <v>374</v>
      </c>
      <c r="U135" s="2">
        <v>85</v>
      </c>
      <c r="V135" s="2">
        <v>4.8166666666666664</v>
      </c>
      <c r="W135" s="2">
        <v>2.68</v>
      </c>
      <c r="X135" s="2">
        <v>2.58</v>
      </c>
      <c r="Y135" s="2">
        <v>2.57</v>
      </c>
      <c r="Z135" s="2">
        <v>0</v>
      </c>
      <c r="AA135" s="2">
        <v>0.09</v>
      </c>
    </row>
    <row r="136" spans="1:27" s="2" customFormat="1">
      <c r="A136" s="1">
        <v>42905</v>
      </c>
      <c r="B136" s="2">
        <v>10</v>
      </c>
      <c r="C136" s="2">
        <v>33</v>
      </c>
      <c r="D136" s="2">
        <v>10.55</v>
      </c>
      <c r="E136" s="2">
        <v>5</v>
      </c>
      <c r="F136" s="2">
        <v>40</v>
      </c>
      <c r="H136" s="2">
        <v>5.666666666666667</v>
      </c>
      <c r="I136" s="2">
        <v>7.1166666666666671</v>
      </c>
      <c r="J136" s="2">
        <v>2.0499999999999998</v>
      </c>
      <c r="K136" s="2">
        <v>2</v>
      </c>
      <c r="L136" s="2">
        <v>3</v>
      </c>
      <c r="M136" s="2">
        <v>6.6</v>
      </c>
      <c r="N136" s="2">
        <v>6</v>
      </c>
      <c r="O136" s="2">
        <v>36</v>
      </c>
      <c r="P136" s="2">
        <v>10.083</v>
      </c>
      <c r="Q136" s="2">
        <v>7.5919999999999996</v>
      </c>
      <c r="R136" s="2">
        <v>2.4910000000000005</v>
      </c>
      <c r="S136" s="2">
        <v>1.3281085353003161</v>
      </c>
      <c r="T136" s="2">
        <v>336</v>
      </c>
      <c r="U136" s="2">
        <v>71</v>
      </c>
      <c r="V136" s="2">
        <v>4.416666666666667</v>
      </c>
      <c r="W136" s="2">
        <v>6.4</v>
      </c>
      <c r="X136" s="2">
        <v>1.1100000000000001</v>
      </c>
      <c r="Y136" s="2">
        <v>0.18</v>
      </c>
      <c r="Z136" s="2">
        <v>1.52</v>
      </c>
      <c r="AA136" s="2">
        <v>2.98</v>
      </c>
    </row>
    <row r="137" spans="1:27" s="2" customFormat="1">
      <c r="A137" s="1">
        <v>42906</v>
      </c>
      <c r="B137" s="2">
        <v>10</v>
      </c>
      <c r="C137" s="2">
        <v>41</v>
      </c>
      <c r="D137" s="2">
        <v>10.683333333333334</v>
      </c>
      <c r="E137" s="2">
        <v>6</v>
      </c>
      <c r="F137" s="2">
        <v>0</v>
      </c>
      <c r="H137" s="2">
        <v>6</v>
      </c>
      <c r="I137" s="2">
        <v>7.3166666666666664</v>
      </c>
      <c r="J137" s="2">
        <v>0.8666666666666667</v>
      </c>
      <c r="K137" s="2">
        <v>0</v>
      </c>
      <c r="L137" s="2">
        <v>52</v>
      </c>
      <c r="M137" s="2">
        <v>7.15</v>
      </c>
      <c r="N137" s="2">
        <v>7</v>
      </c>
      <c r="O137" s="2">
        <v>9</v>
      </c>
      <c r="P137" s="2">
        <v>10.026999999999999</v>
      </c>
      <c r="Q137" s="2">
        <v>8.2829999999999995</v>
      </c>
      <c r="R137" s="2">
        <v>1.7439999999999998</v>
      </c>
      <c r="S137" s="2">
        <v>1.2105517324640831</v>
      </c>
      <c r="T137" s="2">
        <v>126</v>
      </c>
      <c r="U137" s="2">
        <v>40</v>
      </c>
      <c r="V137" s="2">
        <v>1.4333333333333333</v>
      </c>
      <c r="W137" s="2">
        <v>2</v>
      </c>
      <c r="X137" s="2">
        <v>0.45</v>
      </c>
      <c r="Y137" s="2">
        <v>0.56999999999999995</v>
      </c>
      <c r="Z137" s="2">
        <v>0.7</v>
      </c>
      <c r="AA137" s="2">
        <v>0.04</v>
      </c>
    </row>
    <row r="138" spans="1:27" s="2" customFormat="1">
      <c r="A138" s="1">
        <v>42907</v>
      </c>
      <c r="B138" s="2">
        <v>10</v>
      </c>
      <c r="C138" s="2">
        <v>32</v>
      </c>
      <c r="D138" s="2">
        <v>10.533333333333333</v>
      </c>
      <c r="E138" s="2">
        <v>5</v>
      </c>
      <c r="F138" s="2">
        <v>16</v>
      </c>
      <c r="H138" s="2">
        <v>5.2666666666666666</v>
      </c>
      <c r="I138" s="2">
        <v>6.7333333333333325</v>
      </c>
      <c r="J138" s="2">
        <v>1.6333333333333333</v>
      </c>
      <c r="K138" s="2">
        <v>1</v>
      </c>
      <c r="L138" s="2">
        <v>38</v>
      </c>
      <c r="M138" s="2">
        <v>7.35</v>
      </c>
      <c r="N138" s="2">
        <v>7</v>
      </c>
      <c r="O138" s="2">
        <v>21</v>
      </c>
      <c r="P138" s="2">
        <v>6.617</v>
      </c>
      <c r="Q138" s="2">
        <v>5.2249999999999996</v>
      </c>
      <c r="R138" s="2">
        <v>1.3920000000000003</v>
      </c>
      <c r="S138" s="2">
        <v>1.2664114832535887</v>
      </c>
      <c r="T138" s="2">
        <v>411</v>
      </c>
      <c r="U138" s="2">
        <v>7</v>
      </c>
      <c r="V138" s="2">
        <v>6.7333333333333334</v>
      </c>
      <c r="W138" s="2">
        <v>3.45</v>
      </c>
      <c r="X138" s="2">
        <v>2.37</v>
      </c>
      <c r="Y138" s="2">
        <v>1.58</v>
      </c>
      <c r="Z138" s="2">
        <v>1.22</v>
      </c>
      <c r="AA138" s="2">
        <v>0.01</v>
      </c>
    </row>
    <row r="139" spans="1:27" s="2" customFormat="1">
      <c r="A139" s="1">
        <v>42908</v>
      </c>
      <c r="B139" s="2">
        <v>9</v>
      </c>
      <c r="C139" s="2">
        <v>53</v>
      </c>
      <c r="D139" s="2">
        <v>9.8833333333333329</v>
      </c>
      <c r="E139" s="2">
        <v>6</v>
      </c>
      <c r="F139" s="2">
        <v>28</v>
      </c>
      <c r="H139" s="2">
        <v>6.4666666666666668</v>
      </c>
      <c r="I139" s="2">
        <v>8.5833333333333357</v>
      </c>
      <c r="J139" s="2">
        <v>2.15</v>
      </c>
      <c r="K139" s="2">
        <v>2</v>
      </c>
      <c r="L139" s="2">
        <v>9</v>
      </c>
      <c r="M139" s="2">
        <v>9</v>
      </c>
      <c r="N139" s="2">
        <v>9</v>
      </c>
      <c r="O139" s="2">
        <v>0</v>
      </c>
      <c r="P139" s="2">
        <v>0.217</v>
      </c>
      <c r="Q139" s="2">
        <v>0.217</v>
      </c>
      <c r="R139" s="2">
        <v>0</v>
      </c>
      <c r="S139" s="2">
        <v>1</v>
      </c>
      <c r="T139" s="2">
        <v>448</v>
      </c>
      <c r="U139" s="2">
        <v>33</v>
      </c>
      <c r="V139" s="2">
        <v>6.916666666666667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</row>
    <row r="140" spans="1:27" s="2" customFormat="1">
      <c r="A140" s="1">
        <v>42909</v>
      </c>
      <c r="B140" s="2">
        <v>9</v>
      </c>
      <c r="C140" s="2">
        <v>50</v>
      </c>
      <c r="D140" s="2">
        <v>9.8333333333333339</v>
      </c>
      <c r="E140" s="2">
        <v>6</v>
      </c>
      <c r="F140" s="2">
        <v>21</v>
      </c>
      <c r="H140" s="2">
        <v>6.35</v>
      </c>
      <c r="I140" s="2">
        <v>8.5166666666666675</v>
      </c>
      <c r="J140" s="2">
        <v>1.5</v>
      </c>
      <c r="K140" s="2">
        <v>1</v>
      </c>
      <c r="L140" s="2">
        <v>30</v>
      </c>
      <c r="M140" s="2">
        <v>8.6333333333333329</v>
      </c>
      <c r="N140" s="2">
        <v>8</v>
      </c>
      <c r="O140" s="2">
        <v>38</v>
      </c>
      <c r="P140" s="2">
        <v>6.85</v>
      </c>
      <c r="Q140" s="2">
        <v>5.617</v>
      </c>
      <c r="R140" s="2">
        <v>1.2329999999999997</v>
      </c>
      <c r="S140" s="2">
        <v>1.2195121951219512</v>
      </c>
      <c r="T140" s="2">
        <v>303</v>
      </c>
      <c r="U140" s="2">
        <v>127</v>
      </c>
      <c r="V140" s="2">
        <v>2.9333333333333331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</row>
    <row r="141" spans="1:27" s="2" customFormat="1">
      <c r="A141" s="1">
        <v>42910</v>
      </c>
      <c r="B141" s="2">
        <v>12</v>
      </c>
      <c r="C141" s="2">
        <v>9</v>
      </c>
      <c r="D141" s="2">
        <v>12.15</v>
      </c>
      <c r="E141" s="2">
        <v>7</v>
      </c>
      <c r="F141" s="2">
        <v>3</v>
      </c>
      <c r="G141" s="2">
        <v>14</v>
      </c>
      <c r="H141" s="2">
        <v>7.05</v>
      </c>
      <c r="I141" s="2">
        <v>6.666666666666667</v>
      </c>
      <c r="J141" s="2">
        <v>1.3166666666666667</v>
      </c>
      <c r="K141" s="2">
        <v>1</v>
      </c>
      <c r="L141" s="2">
        <v>19</v>
      </c>
      <c r="M141" s="2">
        <v>9.2333333333333325</v>
      </c>
      <c r="N141" s="2">
        <v>9</v>
      </c>
      <c r="O141" s="2">
        <v>14</v>
      </c>
      <c r="P141" s="2">
        <v>0.56699999999999995</v>
      </c>
      <c r="Q141" s="2">
        <v>0.56699999999999995</v>
      </c>
      <c r="R141" s="2">
        <v>0</v>
      </c>
      <c r="S141" s="2">
        <v>1</v>
      </c>
      <c r="T141" s="2">
        <v>408</v>
      </c>
      <c r="U141" s="2">
        <v>26</v>
      </c>
      <c r="V141" s="2">
        <v>6.3666666666666663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</row>
    <row r="142" spans="1:27" s="2" customFormat="1">
      <c r="A142" s="1">
        <v>42911</v>
      </c>
      <c r="B142" s="2">
        <v>8</v>
      </c>
      <c r="C142" s="2">
        <v>50</v>
      </c>
      <c r="D142" s="2">
        <v>8.8333333333333339</v>
      </c>
      <c r="E142" s="2">
        <v>5</v>
      </c>
      <c r="F142" s="2">
        <v>52</v>
      </c>
      <c r="H142" s="2">
        <v>5.8666666666666671</v>
      </c>
      <c r="I142" s="2">
        <v>9.0333333333333332</v>
      </c>
      <c r="J142" s="2">
        <v>2.7166666666666668</v>
      </c>
      <c r="K142" s="2">
        <v>2</v>
      </c>
      <c r="L142" s="2">
        <v>43</v>
      </c>
      <c r="M142" s="2">
        <v>7.9833333333333334</v>
      </c>
      <c r="N142" s="2">
        <v>7</v>
      </c>
      <c r="O142" s="2">
        <v>59</v>
      </c>
      <c r="P142" s="2">
        <v>3.86</v>
      </c>
      <c r="Q142" s="2">
        <v>3.1749999999999998</v>
      </c>
      <c r="R142" s="2">
        <v>0.68500000000000005</v>
      </c>
      <c r="S142" s="2">
        <v>1.2157480314960629</v>
      </c>
      <c r="T142" s="2">
        <v>371</v>
      </c>
      <c r="U142" s="2">
        <v>76</v>
      </c>
      <c r="V142" s="2">
        <v>4.916666666666667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</row>
    <row r="143" spans="1:27" s="2" customFormat="1">
      <c r="A143" s="1">
        <v>42912</v>
      </c>
      <c r="B143" s="2">
        <v>9</v>
      </c>
      <c r="C143" s="2">
        <v>41</v>
      </c>
      <c r="D143" s="2">
        <v>9.6833333333333336</v>
      </c>
      <c r="E143" s="2">
        <v>5</v>
      </c>
      <c r="F143" s="2">
        <v>44</v>
      </c>
      <c r="H143" s="2">
        <v>5.7333333333333334</v>
      </c>
      <c r="I143" s="2">
        <v>8.0500000000000007</v>
      </c>
      <c r="J143" s="2">
        <v>2.9666666666666668</v>
      </c>
      <c r="K143" s="2">
        <v>2</v>
      </c>
      <c r="L143" s="2">
        <v>58</v>
      </c>
      <c r="M143" s="2">
        <v>9.6166666666666671</v>
      </c>
      <c r="N143" s="2">
        <v>9</v>
      </c>
      <c r="O143" s="2">
        <v>37</v>
      </c>
      <c r="P143" s="2">
        <v>0</v>
      </c>
      <c r="Q143" s="2">
        <v>0</v>
      </c>
      <c r="R143" s="2">
        <v>0</v>
      </c>
      <c r="T143" s="2">
        <v>351</v>
      </c>
      <c r="U143" s="2">
        <v>0</v>
      </c>
      <c r="V143" s="2">
        <v>5.85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</row>
    <row r="144" spans="1:27" s="2" customFormat="1">
      <c r="A144" s="1">
        <v>42913</v>
      </c>
      <c r="B144" s="2">
        <v>9</v>
      </c>
      <c r="C144" s="2">
        <v>54</v>
      </c>
      <c r="D144" s="2">
        <v>9.9</v>
      </c>
      <c r="E144" s="2">
        <v>4</v>
      </c>
      <c r="F144" s="2">
        <v>38</v>
      </c>
      <c r="H144" s="2">
        <v>4.6333333333333329</v>
      </c>
      <c r="I144" s="2">
        <v>6.7333333333333325</v>
      </c>
      <c r="J144" s="2">
        <v>1.9166666666666665</v>
      </c>
      <c r="K144" s="2">
        <v>1</v>
      </c>
      <c r="L144" s="2">
        <v>55</v>
      </c>
      <c r="P144" s="2">
        <v>1.23</v>
      </c>
      <c r="Q144" s="2">
        <v>1.23</v>
      </c>
      <c r="R144" s="2">
        <v>0</v>
      </c>
      <c r="S144" s="2">
        <v>1</v>
      </c>
      <c r="T144" s="2">
        <v>745</v>
      </c>
      <c r="U144" s="2">
        <v>88</v>
      </c>
      <c r="V144" s="2">
        <v>10.95</v>
      </c>
      <c r="W144" s="2">
        <v>1.22</v>
      </c>
      <c r="X144" s="2">
        <v>0.55000000000000004</v>
      </c>
      <c r="Y144" s="2">
        <v>0.7</v>
      </c>
      <c r="Z144" s="2">
        <v>0</v>
      </c>
      <c r="AA144" s="2">
        <v>0</v>
      </c>
    </row>
    <row r="145" spans="1:27" s="2" customFormat="1">
      <c r="A145" s="1">
        <v>42914</v>
      </c>
      <c r="B145" s="2">
        <v>11</v>
      </c>
      <c r="C145" s="2">
        <v>39</v>
      </c>
      <c r="D145" s="2">
        <v>11.65</v>
      </c>
      <c r="E145" s="2">
        <v>5</v>
      </c>
      <c r="F145" s="2">
        <v>48</v>
      </c>
      <c r="G145" s="2">
        <v>44</v>
      </c>
      <c r="H145" s="2">
        <v>5.8</v>
      </c>
      <c r="I145" s="2">
        <v>5.416666666666667</v>
      </c>
      <c r="J145" s="2">
        <v>1.5</v>
      </c>
      <c r="K145" s="2">
        <v>1</v>
      </c>
      <c r="L145" s="2">
        <v>30</v>
      </c>
      <c r="M145" s="2">
        <v>6.166666666666667</v>
      </c>
      <c r="N145" s="2">
        <v>6</v>
      </c>
      <c r="O145" s="2">
        <v>10</v>
      </c>
      <c r="P145" s="2">
        <v>9.1829999999999998</v>
      </c>
      <c r="Q145" s="2">
        <v>8.4079999999999995</v>
      </c>
      <c r="R145" s="2">
        <v>0.77500000000000036</v>
      </c>
      <c r="S145" s="2">
        <v>1.092174119885823</v>
      </c>
      <c r="T145" s="2">
        <v>244</v>
      </c>
      <c r="U145" s="2">
        <v>90</v>
      </c>
      <c r="V145" s="2">
        <v>2.5666666666666669</v>
      </c>
      <c r="W145" s="2">
        <v>3.64</v>
      </c>
      <c r="X145" s="2">
        <v>1.19</v>
      </c>
      <c r="Y145" s="2">
        <v>1.51</v>
      </c>
      <c r="Z145" s="2">
        <v>0</v>
      </c>
      <c r="AA145" s="2">
        <v>0.84</v>
      </c>
    </row>
    <row r="146" spans="1:27" s="2" customFormat="1">
      <c r="A146" s="1">
        <v>42915</v>
      </c>
      <c r="B146" s="2">
        <v>11</v>
      </c>
      <c r="C146" s="2">
        <v>20</v>
      </c>
      <c r="D146" s="2">
        <v>11.333333333333334</v>
      </c>
      <c r="E146" s="2">
        <v>5</v>
      </c>
      <c r="F146" s="2">
        <v>0</v>
      </c>
      <c r="G146" s="2">
        <v>16</v>
      </c>
      <c r="H146" s="2">
        <v>5</v>
      </c>
      <c r="I146" s="2">
        <v>5.3999999999999995</v>
      </c>
      <c r="J146" s="2">
        <v>0.46666666666666667</v>
      </c>
      <c r="K146" s="2">
        <v>0</v>
      </c>
      <c r="L146" s="2">
        <v>28</v>
      </c>
      <c r="M146" s="2">
        <v>7.85</v>
      </c>
      <c r="N146" s="2">
        <v>7</v>
      </c>
      <c r="O146" s="2">
        <v>51</v>
      </c>
      <c r="P146" s="2">
        <v>7.4</v>
      </c>
      <c r="Q146" s="2">
        <v>5</v>
      </c>
      <c r="R146" s="2">
        <v>2.4000000000000004</v>
      </c>
      <c r="S146" s="2">
        <v>1.48</v>
      </c>
      <c r="T146" s="2">
        <v>415</v>
      </c>
      <c r="U146" s="2">
        <v>47</v>
      </c>
      <c r="V146" s="2">
        <v>6.1333333333333337</v>
      </c>
      <c r="W146" s="2">
        <v>5.0199999999999996</v>
      </c>
      <c r="X146" s="2">
        <v>3.73</v>
      </c>
      <c r="Y146" s="2">
        <v>3.04</v>
      </c>
      <c r="Z146" s="2">
        <v>0.9</v>
      </c>
      <c r="AA146" s="2">
        <v>0</v>
      </c>
    </row>
    <row r="147" spans="1:27" s="2" customFormat="1">
      <c r="A147" s="1">
        <v>42916</v>
      </c>
      <c r="B147" s="2">
        <v>11</v>
      </c>
      <c r="C147" s="2">
        <v>37</v>
      </c>
      <c r="D147" s="2">
        <v>11.616666666666667</v>
      </c>
      <c r="E147" s="2">
        <v>5</v>
      </c>
      <c r="F147" s="2">
        <v>51</v>
      </c>
      <c r="G147" s="2">
        <v>21</v>
      </c>
      <c r="H147" s="2">
        <v>5.85</v>
      </c>
      <c r="I147" s="2">
        <v>5.8833333333333346</v>
      </c>
      <c r="J147" s="2">
        <v>1.6</v>
      </c>
      <c r="K147" s="2">
        <v>1</v>
      </c>
      <c r="L147" s="2">
        <v>36</v>
      </c>
      <c r="M147" s="2">
        <v>7.916666666666667</v>
      </c>
      <c r="N147" s="2">
        <v>7</v>
      </c>
      <c r="O147" s="2">
        <v>55</v>
      </c>
      <c r="P147" s="2">
        <v>6.7329999999999997</v>
      </c>
      <c r="Q147" s="2">
        <v>4.3330000000000002</v>
      </c>
      <c r="R147" s="2">
        <v>2.3999999999999995</v>
      </c>
      <c r="S147" s="2">
        <v>1.5538887606738978</v>
      </c>
      <c r="T147" s="2">
        <v>325</v>
      </c>
      <c r="U147" s="2">
        <v>47</v>
      </c>
      <c r="V147" s="2">
        <v>4.6333333333333337</v>
      </c>
      <c r="W147" s="2">
        <v>1.49</v>
      </c>
      <c r="X147" s="2">
        <v>2.74</v>
      </c>
      <c r="Y147" s="2">
        <v>1.1599999999999999</v>
      </c>
      <c r="Z147" s="2">
        <v>0</v>
      </c>
      <c r="AA147" s="2">
        <v>0.15</v>
      </c>
    </row>
    <row r="148" spans="1:27" s="2" customFormat="1">
      <c r="A148" s="1">
        <v>42917</v>
      </c>
      <c r="B148" s="2">
        <v>9</v>
      </c>
      <c r="C148" s="2">
        <v>34</v>
      </c>
      <c r="D148" s="2">
        <v>9.5666666666666664</v>
      </c>
      <c r="E148" s="2">
        <v>5</v>
      </c>
      <c r="F148" s="2">
        <v>43</v>
      </c>
      <c r="H148" s="2">
        <v>5.7166666666666668</v>
      </c>
      <c r="I148" s="2">
        <v>8.1500000000000021</v>
      </c>
      <c r="J148" s="2">
        <v>1.45</v>
      </c>
      <c r="K148" s="2">
        <v>1</v>
      </c>
      <c r="L148" s="2">
        <v>27</v>
      </c>
      <c r="M148" s="2">
        <v>6.333333333333333</v>
      </c>
      <c r="N148" s="2">
        <v>6</v>
      </c>
      <c r="O148" s="2">
        <v>20</v>
      </c>
      <c r="P148" s="2">
        <v>9.85</v>
      </c>
      <c r="Q148" s="2">
        <v>8.7249999999999996</v>
      </c>
      <c r="R148" s="2">
        <v>1.125</v>
      </c>
      <c r="S148" s="2">
        <v>1.1289398280802292</v>
      </c>
      <c r="T148" s="2">
        <v>186</v>
      </c>
      <c r="U148" s="2">
        <v>59</v>
      </c>
      <c r="V148" s="2">
        <v>2.1166666666666667</v>
      </c>
      <c r="W148" s="2">
        <v>2.1</v>
      </c>
      <c r="X148" s="2">
        <v>2.14</v>
      </c>
      <c r="Y148" s="2">
        <v>0.59</v>
      </c>
      <c r="Z148" s="2">
        <v>0</v>
      </c>
      <c r="AA148" s="2">
        <v>0.91</v>
      </c>
    </row>
    <row r="149" spans="1:27" s="2" customFormat="1">
      <c r="A149" s="1">
        <v>42918</v>
      </c>
      <c r="B149" s="2">
        <v>10</v>
      </c>
      <c r="C149" s="2">
        <v>15</v>
      </c>
      <c r="D149" s="2">
        <v>10.25</v>
      </c>
      <c r="E149" s="2">
        <v>5</v>
      </c>
      <c r="F149" s="2">
        <v>25</v>
      </c>
      <c r="H149" s="2">
        <v>5.416666666666667</v>
      </c>
      <c r="I149" s="2">
        <v>7.1666666666666679</v>
      </c>
      <c r="J149" s="2">
        <v>0</v>
      </c>
      <c r="M149" s="2">
        <v>6.4833333333333334</v>
      </c>
      <c r="N149" s="2">
        <v>6</v>
      </c>
      <c r="O149" s="2">
        <v>29</v>
      </c>
      <c r="P149" s="2">
        <v>10.333</v>
      </c>
      <c r="Q149" s="2">
        <v>8.625</v>
      </c>
      <c r="R149" s="2">
        <v>1.7080000000000002</v>
      </c>
      <c r="S149" s="2">
        <v>1.1980289855072463</v>
      </c>
      <c r="T149" s="2">
        <v>307</v>
      </c>
      <c r="U149" s="2">
        <v>102</v>
      </c>
      <c r="V149" s="2">
        <v>3.4166666666666665</v>
      </c>
      <c r="W149" s="2">
        <v>1.51</v>
      </c>
      <c r="X149" s="2">
        <v>1.04</v>
      </c>
      <c r="Y149" s="2">
        <v>1.45</v>
      </c>
      <c r="Z149" s="2">
        <v>0</v>
      </c>
      <c r="AA149" s="2">
        <v>0</v>
      </c>
    </row>
    <row r="150" spans="1:27" s="2" customFormat="1">
      <c r="A150" s="1">
        <v>42919</v>
      </c>
      <c r="B150" s="2">
        <v>10</v>
      </c>
      <c r="C150" s="2">
        <v>37</v>
      </c>
      <c r="D150" s="2">
        <v>10.616666666666667</v>
      </c>
      <c r="E150" s="2">
        <v>6</v>
      </c>
      <c r="F150" s="2">
        <v>25</v>
      </c>
      <c r="G150" s="2">
        <v>2</v>
      </c>
      <c r="H150" s="2">
        <v>6.416666666666667</v>
      </c>
      <c r="I150" s="2">
        <v>7.7666666666666675</v>
      </c>
      <c r="J150" s="2">
        <v>1</v>
      </c>
      <c r="K150" s="2">
        <v>1</v>
      </c>
      <c r="L150" s="2">
        <v>0</v>
      </c>
      <c r="M150" s="2">
        <v>7.95</v>
      </c>
      <c r="N150" s="2">
        <v>7</v>
      </c>
      <c r="O150" s="2">
        <v>57</v>
      </c>
      <c r="P150" s="2">
        <v>6.617</v>
      </c>
      <c r="Q150" s="2">
        <v>3.617</v>
      </c>
      <c r="R150" s="2">
        <v>3</v>
      </c>
      <c r="S150" s="2">
        <v>1.8294166436273154</v>
      </c>
      <c r="T150" s="2">
        <v>528</v>
      </c>
      <c r="U150" s="2">
        <v>146</v>
      </c>
      <c r="V150" s="2">
        <v>6.3666666666666663</v>
      </c>
      <c r="W150" s="2">
        <v>2.31</v>
      </c>
      <c r="X150" s="2">
        <v>1.47</v>
      </c>
      <c r="Y150" s="2">
        <v>0.62</v>
      </c>
      <c r="Z150" s="2">
        <v>0.22</v>
      </c>
      <c r="AA150" s="2">
        <v>0</v>
      </c>
    </row>
    <row r="151" spans="1:27" s="2" customFormat="1">
      <c r="A151" s="1">
        <v>42920</v>
      </c>
      <c r="B151" s="2">
        <v>10</v>
      </c>
      <c r="C151" s="2">
        <v>30</v>
      </c>
      <c r="D151" s="2">
        <v>10.5</v>
      </c>
      <c r="E151" s="2">
        <v>6</v>
      </c>
      <c r="F151" s="2">
        <v>34</v>
      </c>
      <c r="H151" s="2">
        <v>6.5666666666666664</v>
      </c>
      <c r="I151" s="2">
        <v>8.0666666666666664</v>
      </c>
      <c r="J151" s="2">
        <v>2.0499999999999998</v>
      </c>
      <c r="K151" s="2">
        <v>2</v>
      </c>
      <c r="L151" s="2">
        <v>3</v>
      </c>
      <c r="N151" s="2">
        <v>7</v>
      </c>
      <c r="O151" s="2">
        <v>30</v>
      </c>
      <c r="P151" s="2">
        <v>11.766999999999999</v>
      </c>
      <c r="Q151" s="2">
        <v>9.83</v>
      </c>
      <c r="R151" s="2">
        <v>1.9369999999999994</v>
      </c>
      <c r="S151" s="2">
        <v>1.1970498474059001</v>
      </c>
      <c r="T151" s="2">
        <v>204</v>
      </c>
      <c r="U151" s="2">
        <v>112</v>
      </c>
      <c r="V151" s="2">
        <v>1.5333333333333334</v>
      </c>
      <c r="W151" s="2">
        <v>1.56</v>
      </c>
      <c r="X151" s="2">
        <v>1.64</v>
      </c>
      <c r="Y151" s="2">
        <v>0.88</v>
      </c>
      <c r="Z151" s="2">
        <v>0</v>
      </c>
      <c r="AA151" s="2">
        <v>0</v>
      </c>
    </row>
    <row r="152" spans="1:27" s="2" customFormat="1">
      <c r="A152" s="1">
        <v>42921</v>
      </c>
      <c r="B152" s="2">
        <v>11</v>
      </c>
      <c r="C152" s="2">
        <v>19</v>
      </c>
      <c r="D152" s="2">
        <v>11.316666666666666</v>
      </c>
      <c r="E152" s="2">
        <v>6</v>
      </c>
      <c r="F152" s="2">
        <v>39</v>
      </c>
      <c r="H152" s="2">
        <v>6.65</v>
      </c>
      <c r="I152" s="2">
        <v>7.3333333333333321</v>
      </c>
      <c r="J152" s="2">
        <v>1.7833333333333332</v>
      </c>
      <c r="K152" s="2">
        <v>1</v>
      </c>
      <c r="L152" s="2">
        <v>47</v>
      </c>
      <c r="M152" s="2">
        <v>7.5166666666666666</v>
      </c>
      <c r="N152" s="2">
        <v>7</v>
      </c>
      <c r="O152" s="2">
        <v>31</v>
      </c>
      <c r="P152" s="2">
        <v>10.067</v>
      </c>
      <c r="Q152" s="2">
        <v>8.8079999999999998</v>
      </c>
      <c r="R152" s="2">
        <v>1.2590000000000003</v>
      </c>
      <c r="S152" s="2">
        <v>1.142938237965486</v>
      </c>
      <c r="T152" s="2">
        <v>331</v>
      </c>
      <c r="U152" s="2">
        <v>116</v>
      </c>
      <c r="V152" s="2">
        <v>3.5833333333333335</v>
      </c>
      <c r="W152" s="2">
        <v>0.89</v>
      </c>
      <c r="X152" s="2">
        <v>1.1100000000000001</v>
      </c>
      <c r="Y152" s="2">
        <v>0.38</v>
      </c>
      <c r="Z152" s="2">
        <v>0</v>
      </c>
      <c r="AA152" s="2">
        <v>0</v>
      </c>
    </row>
    <row r="153" spans="1:27" s="2" customFormat="1">
      <c r="A153" s="1">
        <v>42922</v>
      </c>
      <c r="B153" s="2">
        <v>11</v>
      </c>
      <c r="C153" s="2">
        <v>9</v>
      </c>
      <c r="D153" s="2">
        <v>11.15</v>
      </c>
      <c r="E153" s="2">
        <v>6</v>
      </c>
      <c r="F153" s="2">
        <v>8</v>
      </c>
      <c r="G153" s="2">
        <v>14</v>
      </c>
      <c r="H153" s="2">
        <v>6.1333333333333337</v>
      </c>
      <c r="I153" s="2">
        <v>6.7499999999999991</v>
      </c>
      <c r="J153" s="2">
        <v>1.7166666666666668</v>
      </c>
      <c r="K153" s="2">
        <v>1</v>
      </c>
      <c r="L153" s="2">
        <v>43</v>
      </c>
      <c r="M153" s="2">
        <v>7.65</v>
      </c>
      <c r="N153" s="2">
        <v>7</v>
      </c>
      <c r="O153" s="2">
        <v>39</v>
      </c>
      <c r="P153" s="2">
        <v>9.0830000000000002</v>
      </c>
      <c r="Q153" s="2">
        <v>7.6829999999999998</v>
      </c>
      <c r="R153" s="2">
        <v>1.4000000000000004</v>
      </c>
      <c r="S153" s="2">
        <v>1.1822204867890147</v>
      </c>
      <c r="T153" s="2">
        <v>323</v>
      </c>
      <c r="U153" s="2">
        <v>35</v>
      </c>
      <c r="V153" s="2">
        <v>4.8</v>
      </c>
      <c r="W153" s="2">
        <v>6.85</v>
      </c>
      <c r="X153" s="2">
        <v>1.4</v>
      </c>
      <c r="Y153" s="2">
        <v>0</v>
      </c>
      <c r="Z153" s="2">
        <v>1.56</v>
      </c>
      <c r="AA153" s="2">
        <v>2.79</v>
      </c>
    </row>
    <row r="154" spans="1:27" s="2" customFormat="1">
      <c r="A154" s="1">
        <v>42923</v>
      </c>
      <c r="B154" s="2">
        <v>12</v>
      </c>
      <c r="C154" s="2">
        <v>27</v>
      </c>
      <c r="D154" s="2">
        <v>12.45</v>
      </c>
      <c r="E154" s="2">
        <v>5</v>
      </c>
      <c r="F154" s="2">
        <v>44</v>
      </c>
      <c r="H154" s="2">
        <v>5.7333333333333334</v>
      </c>
      <c r="I154" s="2">
        <v>5.283333333333335</v>
      </c>
      <c r="J154" s="2">
        <v>2.2166666666666668</v>
      </c>
      <c r="K154" s="2">
        <v>2</v>
      </c>
      <c r="L154" s="2">
        <v>13</v>
      </c>
      <c r="M154" s="2">
        <v>6.8666666666666671</v>
      </c>
      <c r="N154" s="2">
        <v>6</v>
      </c>
      <c r="O154" s="2">
        <v>52</v>
      </c>
      <c r="P154" s="2">
        <v>10.7</v>
      </c>
      <c r="Q154" s="2">
        <v>10.183</v>
      </c>
      <c r="R154" s="2">
        <v>0.51699999999999946</v>
      </c>
      <c r="S154" s="2">
        <v>1.0507708926642443</v>
      </c>
      <c r="T154" s="2">
        <v>340</v>
      </c>
      <c r="U154" s="2">
        <v>50</v>
      </c>
      <c r="V154" s="2">
        <v>4.833333333333333</v>
      </c>
      <c r="W154" s="2">
        <v>7.31</v>
      </c>
      <c r="X154" s="2">
        <v>1.59</v>
      </c>
      <c r="Y154" s="2">
        <v>0.87</v>
      </c>
      <c r="Z154" s="2">
        <v>0</v>
      </c>
      <c r="AA154" s="2">
        <v>5.63</v>
      </c>
    </row>
    <row r="155" spans="1:27" s="2" customFormat="1">
      <c r="A155" s="1">
        <v>42924</v>
      </c>
      <c r="B155" s="2">
        <v>8</v>
      </c>
      <c r="C155" s="2">
        <v>39</v>
      </c>
      <c r="D155" s="2">
        <v>8.65</v>
      </c>
      <c r="E155" s="2">
        <v>5</v>
      </c>
      <c r="F155" s="2">
        <v>41</v>
      </c>
      <c r="G155" s="2">
        <v>37</v>
      </c>
      <c r="H155" s="2">
        <v>5.6833333333333336</v>
      </c>
      <c r="I155" s="2">
        <v>8.4166666666666661</v>
      </c>
      <c r="J155" s="2">
        <v>1.8333333333333335</v>
      </c>
      <c r="K155" s="2">
        <v>1</v>
      </c>
      <c r="L155" s="2">
        <v>50</v>
      </c>
      <c r="M155" s="2">
        <v>7.916666666666667</v>
      </c>
      <c r="N155" s="2">
        <v>7</v>
      </c>
      <c r="O155" s="2">
        <v>55</v>
      </c>
      <c r="P155" s="2">
        <v>6.1669999999999998</v>
      </c>
      <c r="Q155" s="2">
        <v>5.8579999999999997</v>
      </c>
      <c r="R155" s="2">
        <v>0.30900000000000016</v>
      </c>
      <c r="S155" s="2">
        <v>1.0527483782861045</v>
      </c>
      <c r="T155" s="2">
        <v>319</v>
      </c>
      <c r="U155" s="2">
        <v>8</v>
      </c>
      <c r="V155" s="2">
        <v>5.1833333333333336</v>
      </c>
      <c r="W155" s="2">
        <v>12.24</v>
      </c>
      <c r="X155" s="2">
        <v>1.08</v>
      </c>
      <c r="Y155" s="2">
        <v>0.27</v>
      </c>
      <c r="Z155" s="2">
        <v>0</v>
      </c>
      <c r="AA155" s="2">
        <v>11.21</v>
      </c>
    </row>
    <row r="156" spans="1:27" s="2" customFormat="1">
      <c r="A156" s="1">
        <v>42925</v>
      </c>
      <c r="B156" s="2">
        <v>11</v>
      </c>
      <c r="C156" s="2">
        <v>28</v>
      </c>
      <c r="D156" s="2">
        <v>11.466666666666667</v>
      </c>
      <c r="E156" s="2">
        <v>5</v>
      </c>
      <c r="F156" s="2">
        <v>29</v>
      </c>
      <c r="H156" s="2">
        <v>5.4833333333333334</v>
      </c>
      <c r="I156" s="2">
        <v>6.0166666666666675</v>
      </c>
      <c r="J156" s="2">
        <v>1.8833333333333333</v>
      </c>
      <c r="K156" s="2">
        <v>1</v>
      </c>
      <c r="L156" s="2">
        <v>53</v>
      </c>
      <c r="M156" s="2">
        <v>7.0666666666666664</v>
      </c>
      <c r="N156" s="2">
        <v>7</v>
      </c>
      <c r="O156" s="2">
        <v>4</v>
      </c>
      <c r="P156" s="2">
        <v>8.3670000000000009</v>
      </c>
      <c r="Q156" s="2">
        <v>5.0419999999999998</v>
      </c>
      <c r="R156" s="2">
        <v>3.3250000000000011</v>
      </c>
      <c r="S156" s="2">
        <v>1.6594605315351054</v>
      </c>
      <c r="T156" s="2">
        <v>455</v>
      </c>
      <c r="U156" s="2">
        <v>28</v>
      </c>
      <c r="V156" s="2">
        <v>7.1166666666666663</v>
      </c>
      <c r="W156" s="2">
        <v>9.56</v>
      </c>
      <c r="X156" s="2">
        <v>0.93</v>
      </c>
      <c r="Y156" s="2">
        <v>1.55</v>
      </c>
      <c r="Z156" s="2">
        <v>0</v>
      </c>
      <c r="AA156" s="2">
        <v>1.69</v>
      </c>
    </row>
    <row r="157" spans="1:27" s="2" customFormat="1">
      <c r="A157" s="1">
        <v>42926</v>
      </c>
      <c r="B157" s="2">
        <v>10</v>
      </c>
      <c r="C157" s="2">
        <v>21</v>
      </c>
      <c r="D157" s="2">
        <v>10.35</v>
      </c>
      <c r="E157" s="2">
        <v>6</v>
      </c>
      <c r="F157" s="2">
        <v>8</v>
      </c>
      <c r="G157" s="2">
        <v>3</v>
      </c>
      <c r="H157" s="2">
        <v>6.1333333333333337</v>
      </c>
      <c r="I157" s="2">
        <v>7.7333333333333334</v>
      </c>
      <c r="J157" s="2">
        <v>2.1666666666666665</v>
      </c>
      <c r="K157" s="2">
        <v>2</v>
      </c>
      <c r="L157" s="2">
        <v>10</v>
      </c>
      <c r="M157" s="2">
        <v>7.8666666666666671</v>
      </c>
      <c r="N157" s="2">
        <v>7</v>
      </c>
      <c r="O157" s="2">
        <v>52</v>
      </c>
      <c r="P157" s="2">
        <v>8.3670000000000009</v>
      </c>
      <c r="Q157" s="2">
        <v>7.1669999999999998</v>
      </c>
      <c r="R157" s="2">
        <v>1.2000000000000011</v>
      </c>
      <c r="S157" s="2">
        <v>1.1674340728338219</v>
      </c>
      <c r="T157" s="2">
        <v>464</v>
      </c>
      <c r="U157" s="2">
        <v>146</v>
      </c>
      <c r="V157" s="2">
        <v>5.3</v>
      </c>
      <c r="W157" s="2">
        <v>2.2599999999999998</v>
      </c>
      <c r="X157" s="2">
        <v>0.63</v>
      </c>
      <c r="Y157" s="2">
        <v>0.34</v>
      </c>
      <c r="Z157" s="2">
        <v>0</v>
      </c>
      <c r="AA157" s="2">
        <v>0.6</v>
      </c>
    </row>
    <row r="158" spans="1:27" s="2" customFormat="1">
      <c r="A158" s="1">
        <v>42927</v>
      </c>
      <c r="B158" s="2">
        <v>11</v>
      </c>
      <c r="C158" s="2">
        <v>11</v>
      </c>
      <c r="D158" s="2">
        <v>11.183333333333334</v>
      </c>
      <c r="E158" s="2">
        <v>7</v>
      </c>
      <c r="F158" s="2">
        <v>16</v>
      </c>
      <c r="H158" s="2">
        <v>7.2666666666666666</v>
      </c>
      <c r="I158" s="2">
        <v>8.0833333333333321</v>
      </c>
      <c r="J158" s="2">
        <v>2.2833333333333332</v>
      </c>
      <c r="K158" s="2">
        <v>2</v>
      </c>
      <c r="L158" s="2">
        <v>17</v>
      </c>
      <c r="M158" s="2">
        <v>8.4166666666666661</v>
      </c>
      <c r="N158" s="2">
        <v>8</v>
      </c>
      <c r="O158" s="2">
        <v>25</v>
      </c>
      <c r="P158" s="2">
        <v>9.9830000000000005</v>
      </c>
      <c r="Q158" s="2">
        <v>7.33</v>
      </c>
      <c r="R158" s="2">
        <v>2.6530000000000005</v>
      </c>
      <c r="S158" s="2">
        <v>1.36193724420191</v>
      </c>
      <c r="T158" s="2">
        <v>445</v>
      </c>
      <c r="U158" s="2">
        <v>150</v>
      </c>
      <c r="V158" s="2">
        <v>4.916666666666667</v>
      </c>
      <c r="W158" s="2">
        <v>2.1800000000000002</v>
      </c>
      <c r="X158" s="2">
        <v>2.19</v>
      </c>
      <c r="Y158" s="2">
        <v>0.44</v>
      </c>
      <c r="Z158" s="2">
        <v>0</v>
      </c>
      <c r="AA158" s="2">
        <v>1.17</v>
      </c>
    </row>
    <row r="159" spans="1:27" s="2" customFormat="1">
      <c r="A159" s="1">
        <v>42928</v>
      </c>
      <c r="B159" s="2">
        <v>10</v>
      </c>
      <c r="C159" s="2">
        <v>59</v>
      </c>
      <c r="D159" s="2">
        <v>10.983333333333333</v>
      </c>
      <c r="E159" s="2">
        <v>5</v>
      </c>
      <c r="F159" s="2">
        <v>30</v>
      </c>
      <c r="H159" s="2">
        <v>5.5</v>
      </c>
      <c r="I159" s="2">
        <v>6.5166666666666675</v>
      </c>
      <c r="J159" s="2">
        <v>1.6666666666666665</v>
      </c>
      <c r="K159" s="2">
        <v>1</v>
      </c>
      <c r="L159" s="2">
        <v>40</v>
      </c>
      <c r="M159" s="2">
        <v>8.7666666666666675</v>
      </c>
      <c r="N159" s="2">
        <v>8</v>
      </c>
      <c r="O159" s="2">
        <v>46</v>
      </c>
      <c r="P159" s="2">
        <v>6.16</v>
      </c>
      <c r="Q159" s="2">
        <v>5.5940000000000003</v>
      </c>
      <c r="R159" s="2">
        <v>0.56599999999999984</v>
      </c>
      <c r="S159" s="2">
        <v>1.1011798355380764</v>
      </c>
      <c r="T159" s="2">
        <v>136</v>
      </c>
      <c r="U159" s="2">
        <v>41</v>
      </c>
      <c r="V159" s="2">
        <v>1.5833333333333333</v>
      </c>
      <c r="W159" s="2">
        <v>3.98</v>
      </c>
      <c r="X159" s="2">
        <v>1.85</v>
      </c>
      <c r="Y159" s="2">
        <v>0.51</v>
      </c>
      <c r="Z159" s="2">
        <v>0</v>
      </c>
      <c r="AA159" s="2">
        <v>0.01</v>
      </c>
    </row>
    <row r="160" spans="1:27" s="2" customFormat="1">
      <c r="A160" s="1">
        <v>42929</v>
      </c>
      <c r="B160" s="2">
        <v>10</v>
      </c>
      <c r="C160" s="2">
        <v>33</v>
      </c>
      <c r="D160" s="2">
        <v>10.55</v>
      </c>
      <c r="E160" s="2">
        <v>6</v>
      </c>
      <c r="F160" s="2">
        <v>31</v>
      </c>
      <c r="H160" s="2">
        <v>6.5166666666666666</v>
      </c>
      <c r="I160" s="2">
        <v>7.966666666666665</v>
      </c>
      <c r="J160" s="2">
        <v>2.6333333333333333</v>
      </c>
      <c r="K160" s="2">
        <v>2</v>
      </c>
      <c r="L160" s="2">
        <v>38</v>
      </c>
      <c r="M160" s="2">
        <v>8.65</v>
      </c>
      <c r="N160" s="2">
        <v>8</v>
      </c>
      <c r="O160" s="2">
        <v>39</v>
      </c>
      <c r="P160" s="2">
        <v>9.0830000000000002</v>
      </c>
      <c r="Q160" s="2">
        <v>7.883</v>
      </c>
      <c r="R160" s="2">
        <v>1.2000000000000002</v>
      </c>
      <c r="S160" s="2">
        <v>1.1522263097805405</v>
      </c>
      <c r="T160" s="2">
        <v>329</v>
      </c>
      <c r="U160" s="2">
        <v>78</v>
      </c>
      <c r="V160" s="2">
        <v>4.1833333333333336</v>
      </c>
      <c r="W160" s="2">
        <v>2.39</v>
      </c>
      <c r="X160" s="2">
        <v>1.59</v>
      </c>
      <c r="Y160" s="2">
        <v>1.1499999999999999</v>
      </c>
      <c r="Z160" s="2">
        <v>0</v>
      </c>
      <c r="AA160" s="2">
        <v>0.4</v>
      </c>
    </row>
    <row r="161" spans="1:27" s="2" customFormat="1">
      <c r="A161" s="1">
        <v>42930</v>
      </c>
      <c r="B161" s="2">
        <v>9</v>
      </c>
      <c r="C161" s="2">
        <v>54</v>
      </c>
      <c r="D161" s="2">
        <v>9.9</v>
      </c>
      <c r="E161" s="2">
        <v>5</v>
      </c>
      <c r="F161" s="2">
        <v>41</v>
      </c>
      <c r="H161" s="2">
        <v>5.6833333333333336</v>
      </c>
      <c r="I161" s="2">
        <v>7.7833333333333332</v>
      </c>
      <c r="J161" s="2">
        <v>2.25</v>
      </c>
      <c r="K161" s="2">
        <v>2</v>
      </c>
      <c r="L161" s="2">
        <v>15</v>
      </c>
      <c r="M161" s="2">
        <v>8.0833333333333339</v>
      </c>
      <c r="N161" s="2">
        <v>8</v>
      </c>
      <c r="O161" s="2">
        <v>5</v>
      </c>
      <c r="P161" s="2">
        <v>8.92</v>
      </c>
      <c r="Q161" s="2">
        <v>8.3170000000000002</v>
      </c>
      <c r="R161" s="2">
        <v>0.60299999999999976</v>
      </c>
      <c r="S161" s="2">
        <v>1.0725021041240832</v>
      </c>
      <c r="T161" s="2">
        <v>283</v>
      </c>
      <c r="U161" s="2">
        <v>68</v>
      </c>
      <c r="V161" s="2">
        <v>3.5833333333333335</v>
      </c>
      <c r="W161" s="2">
        <v>2.6</v>
      </c>
      <c r="X161" s="2">
        <v>0.82</v>
      </c>
      <c r="Y161" s="2">
        <v>0.65</v>
      </c>
      <c r="Z161" s="2">
        <v>0</v>
      </c>
      <c r="AA161" s="2">
        <v>0.19</v>
      </c>
    </row>
    <row r="162" spans="1:27" s="2" customFormat="1">
      <c r="A162" s="1">
        <v>42931</v>
      </c>
      <c r="B162" s="2">
        <v>11</v>
      </c>
      <c r="C162" s="2">
        <v>17</v>
      </c>
      <c r="D162" s="2">
        <v>11.283333333333333</v>
      </c>
      <c r="E162" s="2">
        <v>6</v>
      </c>
      <c r="F162" s="2">
        <v>9</v>
      </c>
      <c r="H162" s="2">
        <v>6.15</v>
      </c>
      <c r="I162" s="2">
        <v>6.8666666666666654</v>
      </c>
      <c r="J162" s="2">
        <v>1.6</v>
      </c>
      <c r="K162" s="2">
        <v>1</v>
      </c>
      <c r="L162" s="2">
        <v>36</v>
      </c>
      <c r="M162" s="2">
        <v>7</v>
      </c>
      <c r="N162" s="2">
        <v>7</v>
      </c>
      <c r="O162" s="2">
        <v>0</v>
      </c>
      <c r="P162" s="2">
        <v>7.45</v>
      </c>
      <c r="Q162" s="2">
        <v>6.85</v>
      </c>
      <c r="R162" s="2">
        <v>0.60000000000000053</v>
      </c>
      <c r="S162" s="2">
        <v>1.0875912408759125</v>
      </c>
      <c r="T162" s="2">
        <v>449</v>
      </c>
      <c r="U162" s="2">
        <v>123</v>
      </c>
      <c r="V162" s="2">
        <v>5.4333333333333336</v>
      </c>
      <c r="W162" s="2">
        <v>3.81</v>
      </c>
      <c r="X162" s="2">
        <v>1.69</v>
      </c>
      <c r="Y162" s="2">
        <v>0.56000000000000005</v>
      </c>
      <c r="Z162" s="2">
        <v>0</v>
      </c>
      <c r="AA162" s="2">
        <v>0.96</v>
      </c>
    </row>
    <row r="163" spans="1:27" s="2" customFormat="1">
      <c r="A163" s="1">
        <v>42932</v>
      </c>
      <c r="B163" s="2">
        <v>11</v>
      </c>
      <c r="C163" s="2">
        <v>43</v>
      </c>
      <c r="D163" s="2">
        <v>11.716666666666667</v>
      </c>
      <c r="E163" s="2">
        <v>6</v>
      </c>
      <c r="F163" s="2">
        <v>17</v>
      </c>
      <c r="H163" s="2">
        <v>6.2833333333333332</v>
      </c>
      <c r="I163" s="2">
        <v>6.5666666666666647</v>
      </c>
      <c r="J163" s="2">
        <v>1.6833333333333333</v>
      </c>
      <c r="K163" s="2">
        <v>1</v>
      </c>
      <c r="L163" s="2">
        <v>41</v>
      </c>
      <c r="M163" s="2">
        <v>7.333333333333333</v>
      </c>
      <c r="N163" s="2">
        <v>7</v>
      </c>
      <c r="O163" s="2">
        <v>20</v>
      </c>
      <c r="P163" s="2">
        <v>10.45</v>
      </c>
      <c r="Q163" s="2">
        <v>9.375</v>
      </c>
      <c r="R163" s="2">
        <v>1.0749999999999993</v>
      </c>
      <c r="S163" s="2">
        <v>1.1146666666666667</v>
      </c>
      <c r="T163" s="2">
        <v>393</v>
      </c>
      <c r="U163" s="2">
        <v>49</v>
      </c>
      <c r="V163" s="2">
        <v>5.7333333333333334</v>
      </c>
      <c r="W163" s="2">
        <v>2.17</v>
      </c>
      <c r="X163" s="2">
        <v>1.28</v>
      </c>
      <c r="Y163" s="2">
        <v>0.06</v>
      </c>
      <c r="Z163" s="2">
        <v>0</v>
      </c>
      <c r="AA163" s="2">
        <v>0.54</v>
      </c>
    </row>
    <row r="164" spans="1:27" s="2" customFormat="1">
      <c r="A164" s="1">
        <v>42933</v>
      </c>
      <c r="B164" s="2">
        <v>11</v>
      </c>
      <c r="C164" s="2">
        <v>57</v>
      </c>
      <c r="D164" s="2">
        <v>11.95</v>
      </c>
      <c r="E164" s="2">
        <v>6</v>
      </c>
      <c r="F164" s="2">
        <v>5</v>
      </c>
      <c r="H164" s="2">
        <v>6.083333333333333</v>
      </c>
      <c r="I164" s="2">
        <v>6.1333333333333329</v>
      </c>
      <c r="J164" s="2">
        <v>1.5</v>
      </c>
      <c r="K164" s="2">
        <v>1</v>
      </c>
      <c r="L164" s="2">
        <v>30</v>
      </c>
      <c r="M164" s="2">
        <v>8.9</v>
      </c>
      <c r="N164" s="2">
        <v>8</v>
      </c>
      <c r="O164" s="2">
        <v>54</v>
      </c>
      <c r="P164" s="2">
        <v>3.5329999999999999</v>
      </c>
      <c r="Q164" s="2">
        <v>3.367</v>
      </c>
      <c r="R164" s="2">
        <v>0.16599999999999993</v>
      </c>
      <c r="S164" s="2">
        <v>1.0493020493020493</v>
      </c>
      <c r="T164" s="2">
        <v>484</v>
      </c>
      <c r="U164" s="2">
        <v>35</v>
      </c>
      <c r="V164" s="2">
        <v>7.4833333333333334</v>
      </c>
      <c r="W164" s="2">
        <v>4.18</v>
      </c>
      <c r="X164" s="2">
        <v>0.53</v>
      </c>
      <c r="Y164" s="2">
        <v>1.97</v>
      </c>
      <c r="Z164" s="2">
        <v>0</v>
      </c>
      <c r="AA164" s="2">
        <v>0.82</v>
      </c>
    </row>
    <row r="165" spans="1:27" s="2" customFormat="1">
      <c r="A165" s="1">
        <v>42934</v>
      </c>
      <c r="B165" s="2">
        <v>11</v>
      </c>
      <c r="C165" s="2">
        <v>52</v>
      </c>
      <c r="D165" s="2">
        <v>11.866666666666667</v>
      </c>
      <c r="E165" s="2">
        <v>5</v>
      </c>
      <c r="F165" s="2">
        <v>44</v>
      </c>
      <c r="H165" s="2">
        <v>5.7333333333333334</v>
      </c>
      <c r="I165" s="2">
        <v>5.8666666666666671</v>
      </c>
      <c r="J165" s="2">
        <v>1.65</v>
      </c>
      <c r="K165" s="2">
        <v>1</v>
      </c>
      <c r="L165" s="2">
        <v>39</v>
      </c>
      <c r="M165" s="2">
        <v>8.3666666666666671</v>
      </c>
      <c r="N165" s="2">
        <v>8</v>
      </c>
      <c r="O165" s="2">
        <v>22</v>
      </c>
      <c r="P165" s="2">
        <v>8.2829999999999995</v>
      </c>
      <c r="Q165" s="2">
        <v>6.867</v>
      </c>
      <c r="R165" s="2">
        <v>1.4159999999999995</v>
      </c>
      <c r="S165" s="2">
        <v>1.2062035823503712</v>
      </c>
      <c r="T165" s="2">
        <v>335</v>
      </c>
      <c r="U165" s="2">
        <v>63</v>
      </c>
      <c r="V165" s="2">
        <v>4.5333333333333332</v>
      </c>
      <c r="W165" s="2">
        <v>2.72</v>
      </c>
      <c r="X165" s="2">
        <v>0.2</v>
      </c>
      <c r="Y165" s="2">
        <v>0.24</v>
      </c>
      <c r="Z165" s="2">
        <v>0</v>
      </c>
      <c r="AA165" s="2">
        <v>0.15</v>
      </c>
    </row>
    <row r="166" spans="1:27" s="2" customFormat="1">
      <c r="A166" s="1">
        <v>42935</v>
      </c>
      <c r="B166" s="2">
        <v>10</v>
      </c>
      <c r="C166" s="2">
        <v>47</v>
      </c>
      <c r="D166" s="2">
        <v>10.783333333333333</v>
      </c>
      <c r="E166" s="2">
        <v>5</v>
      </c>
      <c r="F166" s="2">
        <v>38</v>
      </c>
      <c r="H166" s="2">
        <v>5.6333333333333329</v>
      </c>
      <c r="I166" s="2">
        <v>6.85</v>
      </c>
      <c r="J166" s="2">
        <v>1.75</v>
      </c>
      <c r="K166" s="2">
        <v>1</v>
      </c>
      <c r="L166" s="2">
        <v>45</v>
      </c>
      <c r="M166" s="2">
        <v>7.2333333333333334</v>
      </c>
      <c r="N166" s="2">
        <v>7</v>
      </c>
      <c r="O166" s="2">
        <v>14</v>
      </c>
      <c r="P166" s="2">
        <v>6.867</v>
      </c>
      <c r="Q166" s="2">
        <v>6.2670000000000003</v>
      </c>
      <c r="R166" s="2">
        <v>0.59999999999999964</v>
      </c>
      <c r="S166" s="2">
        <v>1.0957395883197703</v>
      </c>
      <c r="T166" s="2">
        <v>515</v>
      </c>
      <c r="U166" s="2">
        <v>67</v>
      </c>
      <c r="V166" s="2">
        <v>7.4666666666666668</v>
      </c>
      <c r="W166" s="2">
        <v>0.89</v>
      </c>
      <c r="X166" s="2">
        <v>2.85</v>
      </c>
      <c r="Y166" s="2">
        <v>0</v>
      </c>
      <c r="Z166" s="2">
        <v>0</v>
      </c>
      <c r="AA166" s="2">
        <v>0.26</v>
      </c>
    </row>
    <row r="167" spans="1:27" s="2" customFormat="1">
      <c r="A167" s="1">
        <v>42936</v>
      </c>
      <c r="B167" s="2">
        <v>10</v>
      </c>
      <c r="C167" s="2">
        <v>42</v>
      </c>
      <c r="D167" s="2">
        <v>10.7</v>
      </c>
      <c r="E167" s="2">
        <v>6</v>
      </c>
      <c r="F167" s="2">
        <v>30</v>
      </c>
      <c r="H167" s="2">
        <v>6.5</v>
      </c>
      <c r="I167" s="2">
        <v>7.8000000000000007</v>
      </c>
      <c r="J167" s="2">
        <v>2</v>
      </c>
      <c r="K167" s="2">
        <v>2</v>
      </c>
      <c r="L167" s="2">
        <v>0</v>
      </c>
      <c r="M167" s="2">
        <v>8.6166666666666671</v>
      </c>
      <c r="N167" s="2">
        <v>8</v>
      </c>
      <c r="O167" s="2">
        <v>37</v>
      </c>
      <c r="P167" s="2">
        <v>6.883</v>
      </c>
      <c r="Q167" s="2">
        <v>5.9829999999999997</v>
      </c>
      <c r="R167" s="2">
        <v>0.90000000000000036</v>
      </c>
      <c r="S167" s="2">
        <v>1.1504262075881666</v>
      </c>
      <c r="T167" s="2">
        <v>439</v>
      </c>
      <c r="U167" s="2">
        <v>82</v>
      </c>
      <c r="V167" s="2">
        <v>5.95</v>
      </c>
      <c r="W167" s="2">
        <v>2.41</v>
      </c>
      <c r="X167" s="2">
        <v>0.38</v>
      </c>
      <c r="Y167" s="2">
        <v>0</v>
      </c>
      <c r="Z167" s="2">
        <v>0</v>
      </c>
      <c r="AA167" s="2">
        <v>0.01</v>
      </c>
    </row>
    <row r="168" spans="1:27" s="2" customFormat="1">
      <c r="A168" s="1">
        <v>42937</v>
      </c>
      <c r="B168" s="2">
        <v>9</v>
      </c>
      <c r="C168" s="2">
        <v>44</v>
      </c>
      <c r="D168" s="2">
        <v>9.7333333333333325</v>
      </c>
      <c r="E168" s="2">
        <v>5</v>
      </c>
      <c r="F168" s="2">
        <v>2</v>
      </c>
      <c r="H168" s="2">
        <v>5.0333333333333332</v>
      </c>
      <c r="I168" s="2">
        <v>7.2999999999999989</v>
      </c>
      <c r="J168" s="2">
        <v>1.65</v>
      </c>
      <c r="K168" s="2">
        <v>1</v>
      </c>
      <c r="L168" s="2">
        <v>39</v>
      </c>
      <c r="M168" s="2">
        <v>7.4</v>
      </c>
      <c r="N168" s="2">
        <v>7</v>
      </c>
      <c r="O168" s="2">
        <v>24</v>
      </c>
      <c r="P168" s="2">
        <v>11.05</v>
      </c>
      <c r="Q168" s="2">
        <v>9.3919999999999995</v>
      </c>
      <c r="R168" s="2">
        <v>1.6580000000000013</v>
      </c>
      <c r="S168" s="2">
        <v>1.1765332197614993</v>
      </c>
      <c r="T168" s="2">
        <v>427</v>
      </c>
      <c r="U168" s="2">
        <v>100</v>
      </c>
      <c r="V168" s="2">
        <v>5.45</v>
      </c>
      <c r="W168" s="2">
        <v>1.23</v>
      </c>
      <c r="X168" s="2">
        <v>1.44</v>
      </c>
      <c r="Y168" s="2">
        <v>0.06</v>
      </c>
      <c r="Z168" s="2">
        <v>0</v>
      </c>
      <c r="AA168" s="2">
        <v>0</v>
      </c>
    </row>
    <row r="169" spans="1:27" s="2" customFormat="1">
      <c r="A169" s="1">
        <v>42938</v>
      </c>
      <c r="B169" s="2">
        <v>11</v>
      </c>
      <c r="C169" s="2">
        <v>39</v>
      </c>
      <c r="D169" s="2">
        <v>11.65</v>
      </c>
      <c r="E169" s="2">
        <v>7</v>
      </c>
      <c r="F169" s="2">
        <v>6</v>
      </c>
      <c r="H169" s="2">
        <v>7.1</v>
      </c>
      <c r="I169" s="2">
        <v>7.4500000000000011</v>
      </c>
      <c r="J169" s="2">
        <v>2.0499999999999998</v>
      </c>
      <c r="K169" s="2">
        <v>2</v>
      </c>
      <c r="L169" s="2">
        <v>3</v>
      </c>
      <c r="M169" s="2">
        <v>8.1333333333333329</v>
      </c>
      <c r="N169" s="2">
        <v>8</v>
      </c>
      <c r="O169" s="2">
        <v>8</v>
      </c>
      <c r="P169" s="2">
        <v>10.083</v>
      </c>
      <c r="Q169" s="2">
        <v>8.25</v>
      </c>
      <c r="R169" s="2">
        <v>1.8330000000000002</v>
      </c>
      <c r="S169" s="2">
        <v>1.2221818181818183</v>
      </c>
      <c r="T169" s="2">
        <v>185</v>
      </c>
      <c r="U169" s="2">
        <v>30</v>
      </c>
      <c r="V169" s="2">
        <v>2.5833333333333335</v>
      </c>
      <c r="W169" s="2">
        <v>1.28</v>
      </c>
      <c r="X169" s="2">
        <v>0.23</v>
      </c>
      <c r="Y169" s="2">
        <v>0</v>
      </c>
      <c r="Z169" s="2">
        <v>0</v>
      </c>
      <c r="AA169" s="2">
        <v>0.96</v>
      </c>
    </row>
    <row r="170" spans="1:27" s="2" customFormat="1">
      <c r="A170" s="1">
        <v>42939</v>
      </c>
      <c r="B170" s="2">
        <v>9</v>
      </c>
      <c r="C170" s="2">
        <v>18</v>
      </c>
      <c r="D170" s="2">
        <v>9.3000000000000007</v>
      </c>
      <c r="E170" s="2">
        <v>5</v>
      </c>
      <c r="F170" s="2">
        <v>38</v>
      </c>
      <c r="H170" s="2">
        <v>5.6333333333333329</v>
      </c>
      <c r="I170" s="2">
        <v>8.3333333333333321</v>
      </c>
      <c r="J170" s="2">
        <v>2.3666666666666667</v>
      </c>
      <c r="K170" s="2">
        <v>2</v>
      </c>
      <c r="L170" s="2">
        <v>22</v>
      </c>
      <c r="M170" s="2">
        <v>6.3</v>
      </c>
      <c r="N170" s="2">
        <v>6</v>
      </c>
      <c r="O170" s="2">
        <v>18</v>
      </c>
      <c r="P170" s="2">
        <v>2.6</v>
      </c>
      <c r="Q170" s="2">
        <v>1.8</v>
      </c>
      <c r="R170" s="2">
        <v>0.8</v>
      </c>
      <c r="S170" s="2">
        <v>1.4444444444444444</v>
      </c>
      <c r="T170" s="2">
        <v>563</v>
      </c>
      <c r="U170" s="2">
        <v>77</v>
      </c>
      <c r="V170" s="2">
        <v>8.1</v>
      </c>
      <c r="W170" s="2">
        <v>7.08</v>
      </c>
      <c r="X170" s="2">
        <v>2.57</v>
      </c>
      <c r="Y170" s="2">
        <v>1.36</v>
      </c>
      <c r="Z170" s="2">
        <v>0</v>
      </c>
      <c r="AA170" s="2">
        <v>0</v>
      </c>
    </row>
    <row r="171" spans="1:27" s="2" customFormat="1">
      <c r="A171" s="1">
        <v>42940</v>
      </c>
      <c r="B171" s="2">
        <v>9</v>
      </c>
      <c r="C171" s="2">
        <v>40</v>
      </c>
      <c r="D171" s="2">
        <v>9.6666666666666661</v>
      </c>
      <c r="E171" s="2">
        <v>6</v>
      </c>
      <c r="F171" s="2">
        <v>36</v>
      </c>
      <c r="H171" s="2">
        <v>6.6</v>
      </c>
      <c r="I171" s="2">
        <v>8.9333333333333353</v>
      </c>
      <c r="J171" s="2">
        <v>2.1166666666666667</v>
      </c>
      <c r="K171" s="2">
        <v>2</v>
      </c>
      <c r="L171" s="2">
        <v>7</v>
      </c>
      <c r="M171" s="2">
        <v>7.2333333333333334</v>
      </c>
      <c r="N171" s="2">
        <v>7</v>
      </c>
      <c r="O171" s="2">
        <v>14</v>
      </c>
      <c r="P171" s="2">
        <v>8.5329999999999995</v>
      </c>
      <c r="Q171" s="2">
        <v>7.8333000000000004</v>
      </c>
      <c r="R171" s="2">
        <v>0.6996999999999991</v>
      </c>
      <c r="S171" s="2">
        <v>1.0893237843565291</v>
      </c>
      <c r="T171" s="2">
        <v>313</v>
      </c>
      <c r="U171" s="2">
        <v>63</v>
      </c>
      <c r="V171" s="2">
        <v>4.166666666666667</v>
      </c>
      <c r="W171" s="2">
        <v>1.18</v>
      </c>
      <c r="X171" s="2">
        <v>0</v>
      </c>
      <c r="Y171" s="2">
        <v>0</v>
      </c>
      <c r="Z171" s="2">
        <v>0</v>
      </c>
      <c r="AA171" s="2">
        <v>0</v>
      </c>
    </row>
    <row r="172" spans="1:27" s="2" customFormat="1">
      <c r="A172" s="1">
        <v>42941</v>
      </c>
      <c r="B172" s="2">
        <v>11</v>
      </c>
      <c r="C172" s="2">
        <v>12</v>
      </c>
      <c r="D172" s="2">
        <v>11.2</v>
      </c>
      <c r="E172" s="2">
        <v>6</v>
      </c>
      <c r="F172" s="2">
        <v>1</v>
      </c>
      <c r="H172" s="2">
        <v>6.0166666666666666</v>
      </c>
      <c r="I172" s="2">
        <v>6.8166666666666664</v>
      </c>
      <c r="J172" s="2">
        <v>1.9</v>
      </c>
      <c r="K172" s="2">
        <v>1</v>
      </c>
      <c r="L172" s="2">
        <v>54</v>
      </c>
      <c r="M172" s="2">
        <v>7.3666666666666663</v>
      </c>
      <c r="N172" s="2">
        <v>7</v>
      </c>
      <c r="O172" s="2">
        <v>22</v>
      </c>
      <c r="P172" s="2">
        <v>9.9670000000000005</v>
      </c>
      <c r="Q172" s="2">
        <v>8.7667000000000002</v>
      </c>
      <c r="R172" s="2">
        <v>1.2003000000000004</v>
      </c>
      <c r="S172" s="2">
        <v>1.1369158292173795</v>
      </c>
      <c r="T172" s="2">
        <v>388</v>
      </c>
      <c r="U172" s="2">
        <v>95</v>
      </c>
      <c r="V172" s="2">
        <v>4.8833333333333337</v>
      </c>
      <c r="W172" s="2">
        <v>1.05</v>
      </c>
      <c r="X172" s="2">
        <v>0</v>
      </c>
      <c r="Y172" s="2">
        <v>0</v>
      </c>
      <c r="Z172" s="2">
        <v>0</v>
      </c>
      <c r="AA172" s="2">
        <v>0</v>
      </c>
    </row>
    <row r="173" spans="1:27" s="2" customFormat="1">
      <c r="A173" s="1">
        <v>42942</v>
      </c>
      <c r="B173" s="2">
        <v>11</v>
      </c>
      <c r="C173" s="2">
        <v>44</v>
      </c>
      <c r="D173" s="2">
        <v>11.733333333333333</v>
      </c>
      <c r="E173" s="2">
        <v>6</v>
      </c>
      <c r="F173" s="2">
        <v>37</v>
      </c>
      <c r="H173" s="2">
        <v>6.6166666666666671</v>
      </c>
      <c r="I173" s="2">
        <v>6.8833333333333346</v>
      </c>
      <c r="J173" s="2">
        <v>1.8833333333333333</v>
      </c>
      <c r="K173" s="2">
        <v>1</v>
      </c>
      <c r="L173" s="2">
        <v>53</v>
      </c>
      <c r="M173" s="2">
        <v>7.7</v>
      </c>
      <c r="N173" s="2">
        <v>7</v>
      </c>
      <c r="O173" s="2">
        <v>42</v>
      </c>
      <c r="P173" s="2">
        <v>8.1999999999999993</v>
      </c>
      <c r="Q173" s="2">
        <v>7.0880000000000001</v>
      </c>
      <c r="R173" s="2">
        <v>1.1119999999999992</v>
      </c>
      <c r="S173" s="2">
        <v>1.1568848758465011</v>
      </c>
      <c r="T173" s="2">
        <v>324</v>
      </c>
      <c r="U173" s="2">
        <v>64</v>
      </c>
      <c r="V173" s="2">
        <v>4.333333333333333</v>
      </c>
      <c r="W173" s="2">
        <v>0.68</v>
      </c>
      <c r="X173" s="2">
        <v>0.3</v>
      </c>
      <c r="Y173" s="2">
        <v>0</v>
      </c>
      <c r="Z173" s="2">
        <v>0</v>
      </c>
      <c r="AA173" s="2">
        <v>0.05</v>
      </c>
    </row>
    <row r="174" spans="1:27" s="2" customFormat="1">
      <c r="A174" s="1">
        <v>42943</v>
      </c>
      <c r="B174" s="2">
        <v>10</v>
      </c>
      <c r="C174" s="2">
        <v>33</v>
      </c>
      <c r="D174" s="2">
        <v>10.55</v>
      </c>
      <c r="E174" s="2">
        <v>6</v>
      </c>
      <c r="F174" s="2">
        <v>17</v>
      </c>
      <c r="G174" s="2">
        <v>14</v>
      </c>
      <c r="H174" s="2">
        <v>6.2833333333333332</v>
      </c>
      <c r="I174" s="2">
        <v>7.4999999999999973</v>
      </c>
      <c r="J174" s="2">
        <v>2.6166666666666667</v>
      </c>
      <c r="K174" s="2">
        <v>2</v>
      </c>
      <c r="L174" s="2">
        <v>37</v>
      </c>
      <c r="M174" s="2">
        <v>8.0333333333333332</v>
      </c>
      <c r="N174" s="2">
        <v>8</v>
      </c>
      <c r="O174" s="2">
        <v>2</v>
      </c>
      <c r="P174" s="2">
        <v>6.2830000000000004</v>
      </c>
      <c r="Q174" s="2">
        <v>5.5629999999999997</v>
      </c>
      <c r="R174" s="2">
        <v>0.72000000000000064</v>
      </c>
      <c r="S174" s="2">
        <v>1.1294265683983464</v>
      </c>
      <c r="T174" s="2">
        <v>321</v>
      </c>
      <c r="U174" s="2">
        <v>52</v>
      </c>
      <c r="V174" s="2">
        <v>4.4833333333333334</v>
      </c>
      <c r="W174" s="2">
        <v>2.2599999999999998</v>
      </c>
      <c r="X174" s="2">
        <v>0.36</v>
      </c>
      <c r="Y174" s="2">
        <v>0</v>
      </c>
      <c r="Z174" s="2">
        <v>0</v>
      </c>
      <c r="AA174" s="2">
        <v>0</v>
      </c>
    </row>
    <row r="175" spans="1:27" s="2" customFormat="1">
      <c r="A175" s="1">
        <v>42944</v>
      </c>
      <c r="B175" s="2">
        <v>10</v>
      </c>
      <c r="C175" s="2">
        <v>28</v>
      </c>
      <c r="D175" s="2">
        <v>10.466666666666667</v>
      </c>
      <c r="E175" s="2">
        <v>6</v>
      </c>
      <c r="F175" s="2">
        <v>52</v>
      </c>
      <c r="H175" s="2">
        <v>6.8666666666666671</v>
      </c>
      <c r="I175" s="2">
        <v>8.4</v>
      </c>
      <c r="J175" s="2">
        <v>2.6166666666666667</v>
      </c>
      <c r="K175" s="2">
        <v>2</v>
      </c>
      <c r="L175" s="2">
        <v>37</v>
      </c>
      <c r="M175" s="2">
        <v>7.333333333333333</v>
      </c>
      <c r="N175" s="2">
        <v>7</v>
      </c>
      <c r="O175" s="2">
        <v>20</v>
      </c>
      <c r="P175" s="2">
        <v>9.5500000000000007</v>
      </c>
      <c r="Q175" s="2">
        <v>8.2110000000000003</v>
      </c>
      <c r="R175" s="2">
        <v>1.3390000000000004</v>
      </c>
      <c r="S175" s="2">
        <v>1.1630739252222628</v>
      </c>
      <c r="T175" s="2">
        <v>389</v>
      </c>
      <c r="U175" s="2">
        <v>90</v>
      </c>
      <c r="V175" s="2">
        <v>4.9833333333333334</v>
      </c>
      <c r="W175" s="2">
        <v>3</v>
      </c>
      <c r="X175" s="2">
        <v>0.57999999999999996</v>
      </c>
      <c r="Y175" s="2">
        <v>0.51</v>
      </c>
      <c r="Z175" s="2">
        <v>0</v>
      </c>
      <c r="AA175" s="2">
        <v>0</v>
      </c>
    </row>
    <row r="176" spans="1:27" s="2" customFormat="1">
      <c r="A176" s="1">
        <v>42945</v>
      </c>
      <c r="B176" s="2">
        <v>10</v>
      </c>
      <c r="C176" s="2">
        <v>8</v>
      </c>
      <c r="D176" s="2">
        <v>10.133333333333333</v>
      </c>
      <c r="E176" s="2">
        <v>6</v>
      </c>
      <c r="F176" s="2">
        <v>54</v>
      </c>
      <c r="H176" s="2">
        <v>6.9</v>
      </c>
      <c r="I176" s="2">
        <v>8.7666666666666657</v>
      </c>
      <c r="J176" s="2">
        <v>3</v>
      </c>
      <c r="K176" s="2">
        <v>3</v>
      </c>
      <c r="L176" s="2">
        <v>0</v>
      </c>
      <c r="M176" s="2">
        <v>7.75</v>
      </c>
      <c r="N176" s="2">
        <v>7</v>
      </c>
      <c r="O176" s="2">
        <v>45</v>
      </c>
      <c r="P176" s="2">
        <v>9.68</v>
      </c>
      <c r="Q176" s="2">
        <v>8.2829999999999995</v>
      </c>
      <c r="R176" s="2">
        <v>1.3970000000000002</v>
      </c>
      <c r="S176" s="2">
        <v>1.1686586985391767</v>
      </c>
      <c r="T176" s="2">
        <v>287</v>
      </c>
      <c r="U176" s="2">
        <v>39</v>
      </c>
      <c r="V176" s="2">
        <v>4.1333333333333337</v>
      </c>
      <c r="W176" s="2">
        <v>0.64</v>
      </c>
      <c r="X176" s="2">
        <v>0.82</v>
      </c>
      <c r="Y176" s="2">
        <v>0</v>
      </c>
      <c r="Z176" s="2">
        <v>0</v>
      </c>
      <c r="AA176" s="2">
        <v>0</v>
      </c>
    </row>
    <row r="177" spans="1:27" s="2" customFormat="1">
      <c r="A177" s="1">
        <v>42946</v>
      </c>
      <c r="B177" s="2">
        <v>10</v>
      </c>
      <c r="C177" s="2">
        <v>57</v>
      </c>
      <c r="D177" s="2">
        <v>10.95</v>
      </c>
      <c r="E177" s="2">
        <v>6</v>
      </c>
      <c r="F177" s="2">
        <v>2</v>
      </c>
      <c r="H177" s="2">
        <v>6.0333333333333332</v>
      </c>
      <c r="I177" s="2">
        <v>7.0833333333333321</v>
      </c>
      <c r="J177" s="2">
        <v>1.6</v>
      </c>
      <c r="K177" s="2">
        <v>1</v>
      </c>
      <c r="L177" s="2">
        <v>36</v>
      </c>
      <c r="M177" s="2">
        <v>7.6333333333333329</v>
      </c>
      <c r="N177" s="2">
        <v>7</v>
      </c>
      <c r="O177" s="2">
        <v>38</v>
      </c>
      <c r="P177" s="2">
        <v>10.7</v>
      </c>
      <c r="Q177" s="2">
        <v>8.85</v>
      </c>
      <c r="R177" s="2">
        <v>1.8499999999999996</v>
      </c>
      <c r="S177" s="2">
        <v>1.2090395480225988</v>
      </c>
      <c r="T177" s="2">
        <v>319</v>
      </c>
      <c r="U177" s="2">
        <v>27</v>
      </c>
      <c r="V177" s="2">
        <v>4.8666666666666663</v>
      </c>
      <c r="W177" s="2">
        <v>2.84</v>
      </c>
      <c r="X177" s="2">
        <v>0</v>
      </c>
      <c r="Y177" s="2">
        <v>0.04</v>
      </c>
      <c r="Z177" s="2">
        <v>0</v>
      </c>
      <c r="AA177" s="2">
        <v>0.9</v>
      </c>
    </row>
    <row r="178" spans="1:27" s="2" customFormat="1">
      <c r="A178" s="1">
        <v>42947</v>
      </c>
      <c r="B178" s="2">
        <v>11</v>
      </c>
      <c r="C178" s="2">
        <v>56</v>
      </c>
      <c r="D178" s="2">
        <v>11.933333333333334</v>
      </c>
      <c r="E178" s="2">
        <v>6</v>
      </c>
      <c r="F178" s="2">
        <v>42</v>
      </c>
      <c r="H178" s="2">
        <v>6.7</v>
      </c>
      <c r="I178" s="2">
        <v>6.7666666666666657</v>
      </c>
      <c r="J178" s="2">
        <v>1.95</v>
      </c>
      <c r="K178" s="2">
        <v>1</v>
      </c>
      <c r="L178" s="2">
        <v>57</v>
      </c>
      <c r="M178" s="2">
        <v>9.15</v>
      </c>
      <c r="N178" s="2">
        <v>9</v>
      </c>
      <c r="O178" s="2">
        <v>9</v>
      </c>
      <c r="P178" s="2">
        <v>0</v>
      </c>
      <c r="Q178" s="2">
        <v>0</v>
      </c>
      <c r="R178" s="2">
        <v>0</v>
      </c>
      <c r="T178" s="2">
        <v>562</v>
      </c>
      <c r="U178" s="2">
        <v>0</v>
      </c>
      <c r="V178" s="2">
        <v>9.3666666666666671</v>
      </c>
      <c r="W178" s="2">
        <v>6.33</v>
      </c>
      <c r="X178" s="2">
        <v>0.69</v>
      </c>
      <c r="Y178" s="2">
        <v>0.78</v>
      </c>
      <c r="Z178" s="2">
        <v>4.32</v>
      </c>
      <c r="AA178" s="2">
        <v>0</v>
      </c>
    </row>
    <row r="179" spans="1:27" s="2" customFormat="1">
      <c r="A179" s="1">
        <v>42948</v>
      </c>
      <c r="B179" s="2">
        <v>10</v>
      </c>
      <c r="C179" s="2">
        <v>27</v>
      </c>
      <c r="D179" s="2">
        <f t="shared" ref="D179:D182" si="118">B179+C179/60</f>
        <v>10.45</v>
      </c>
      <c r="E179" s="2">
        <v>7</v>
      </c>
      <c r="F179" s="2">
        <v>15</v>
      </c>
      <c r="H179" s="2">
        <f t="shared" ref="H179:H182" si="119">E179+F179/60</f>
        <v>7.25</v>
      </c>
      <c r="I179" s="2">
        <f t="shared" ref="I179:I182" si="120">H179+12-D179-G179/60</f>
        <v>8.8000000000000007</v>
      </c>
      <c r="J179" s="3">
        <f t="shared" ref="J179:J182" si="121">K179+L179/60</f>
        <v>2.2666666666666666</v>
      </c>
      <c r="K179" s="3">
        <v>2</v>
      </c>
      <c r="L179" s="3">
        <v>16</v>
      </c>
      <c r="M179" s="2">
        <f t="shared" ref="M179:M182" si="122">N179+O179/60</f>
        <v>7.5</v>
      </c>
      <c r="N179" s="2">
        <v>7</v>
      </c>
      <c r="O179" s="3">
        <v>30</v>
      </c>
      <c r="P179" s="3">
        <v>10.3</v>
      </c>
      <c r="Q179" s="3">
        <v>8.1519999999999992</v>
      </c>
      <c r="R179" s="2">
        <f t="shared" ref="R179:R182" si="123">P179-Q179</f>
        <v>2.1480000000000015</v>
      </c>
      <c r="S179" s="2">
        <f t="shared" ref="S179:S182" si="124">P179/Q179</f>
        <v>1.2634936211972525</v>
      </c>
      <c r="T179" s="3">
        <v>164</v>
      </c>
      <c r="U179" s="3">
        <v>57</v>
      </c>
      <c r="V179" s="2">
        <f t="shared" ref="V179:V182" si="125">(T179-U179)/60</f>
        <v>1.7833333333333334</v>
      </c>
      <c r="W179" s="2">
        <v>2.7</v>
      </c>
      <c r="X179" s="2">
        <v>0.64</v>
      </c>
      <c r="Y179" s="2">
        <v>0.32</v>
      </c>
      <c r="Z179" s="2">
        <v>0</v>
      </c>
      <c r="AA179" s="2">
        <v>0.53</v>
      </c>
    </row>
    <row r="180" spans="1:27" s="2" customFormat="1">
      <c r="A180" s="1">
        <v>42949</v>
      </c>
      <c r="B180" s="2">
        <v>10</v>
      </c>
      <c r="C180" s="2">
        <v>6</v>
      </c>
      <c r="D180" s="2">
        <f t="shared" si="118"/>
        <v>10.1</v>
      </c>
      <c r="E180" s="2">
        <v>6</v>
      </c>
      <c r="F180" s="2">
        <v>35</v>
      </c>
      <c r="H180" s="2">
        <f t="shared" si="119"/>
        <v>6.583333333333333</v>
      </c>
      <c r="I180" s="2">
        <f t="shared" si="120"/>
        <v>8.4833333333333325</v>
      </c>
      <c r="J180" s="3">
        <f t="shared" si="121"/>
        <v>2.75</v>
      </c>
      <c r="K180" s="3">
        <v>2</v>
      </c>
      <c r="L180" s="3">
        <v>45</v>
      </c>
      <c r="M180" s="2">
        <f t="shared" si="122"/>
        <v>8.25</v>
      </c>
      <c r="N180" s="2">
        <v>8</v>
      </c>
      <c r="O180" s="3">
        <v>15</v>
      </c>
      <c r="P180" s="3">
        <v>9.9830000000000005</v>
      </c>
      <c r="Q180" s="3">
        <v>9.1669999999999998</v>
      </c>
      <c r="R180" s="2">
        <f t="shared" si="123"/>
        <v>0.81600000000000072</v>
      </c>
      <c r="S180" s="2">
        <f t="shared" si="124"/>
        <v>1.0890149449110942</v>
      </c>
      <c r="T180" s="3">
        <v>315</v>
      </c>
      <c r="U180" s="3">
        <v>45</v>
      </c>
      <c r="V180" s="2">
        <f t="shared" si="125"/>
        <v>4.5</v>
      </c>
      <c r="W180" s="2">
        <v>0.67</v>
      </c>
      <c r="X180" s="2">
        <v>0.97</v>
      </c>
      <c r="Y180" s="2">
        <v>0</v>
      </c>
      <c r="Z180" s="2">
        <v>0</v>
      </c>
      <c r="AA180" s="2">
        <v>0</v>
      </c>
    </row>
    <row r="181" spans="1:27" s="2" customFormat="1">
      <c r="A181" s="1">
        <v>42950</v>
      </c>
      <c r="B181" s="2">
        <v>11</v>
      </c>
      <c r="C181" s="2">
        <v>52</v>
      </c>
      <c r="D181" s="2">
        <f t="shared" si="118"/>
        <v>11.866666666666667</v>
      </c>
      <c r="E181" s="2">
        <v>7</v>
      </c>
      <c r="F181" s="2">
        <v>20</v>
      </c>
      <c r="H181" s="2">
        <f t="shared" si="119"/>
        <v>7.333333333333333</v>
      </c>
      <c r="I181" s="2">
        <f t="shared" si="120"/>
        <v>7.466666666666665</v>
      </c>
      <c r="J181" s="3">
        <f t="shared" si="121"/>
        <v>2.1333333333333333</v>
      </c>
      <c r="K181" s="3">
        <v>2</v>
      </c>
      <c r="L181" s="3">
        <v>8</v>
      </c>
      <c r="M181" s="2">
        <f t="shared" si="122"/>
        <v>8.25</v>
      </c>
      <c r="N181" s="2">
        <v>8</v>
      </c>
      <c r="O181" s="3">
        <v>15</v>
      </c>
      <c r="P181" s="3">
        <v>7.867</v>
      </c>
      <c r="Q181" s="3">
        <v>7.1079999999999997</v>
      </c>
      <c r="R181" s="2">
        <f t="shared" si="123"/>
        <v>0.75900000000000034</v>
      </c>
      <c r="S181" s="2">
        <f t="shared" si="124"/>
        <v>1.1067810917276308</v>
      </c>
      <c r="T181" s="3">
        <v>255</v>
      </c>
      <c r="U181" s="3">
        <v>46</v>
      </c>
      <c r="V181" s="2">
        <f t="shared" si="125"/>
        <v>3.4833333333333334</v>
      </c>
      <c r="W181" s="2">
        <v>3.89</v>
      </c>
      <c r="X181" s="2">
        <v>0.54</v>
      </c>
      <c r="Y181" s="2">
        <v>0.12</v>
      </c>
      <c r="Z181" s="2">
        <v>0.45</v>
      </c>
      <c r="AA181" s="2">
        <v>0</v>
      </c>
    </row>
    <row r="182" spans="1:27" s="2" customFormat="1">
      <c r="A182" s="1">
        <v>42951</v>
      </c>
      <c r="B182" s="2">
        <v>10</v>
      </c>
      <c r="C182" s="2">
        <v>42</v>
      </c>
      <c r="D182" s="2">
        <f t="shared" si="118"/>
        <v>10.7</v>
      </c>
      <c r="E182" s="2">
        <v>6</v>
      </c>
      <c r="F182" s="2">
        <v>51</v>
      </c>
      <c r="H182" s="2">
        <f t="shared" si="119"/>
        <v>6.85</v>
      </c>
      <c r="I182" s="2">
        <f t="shared" si="120"/>
        <v>8.1500000000000021</v>
      </c>
      <c r="J182" s="3">
        <f t="shared" si="121"/>
        <v>2.3333333333333335</v>
      </c>
      <c r="K182" s="3">
        <v>2</v>
      </c>
      <c r="L182" s="3">
        <v>20</v>
      </c>
      <c r="M182" s="2">
        <f t="shared" si="122"/>
        <v>8.25</v>
      </c>
      <c r="N182" s="2">
        <v>8</v>
      </c>
      <c r="O182" s="3">
        <v>15</v>
      </c>
      <c r="P182" s="3">
        <v>9.8170000000000002</v>
      </c>
      <c r="Q182" s="3">
        <v>8.1080000000000005</v>
      </c>
      <c r="R182" s="2">
        <f t="shared" si="123"/>
        <v>1.7089999999999996</v>
      </c>
      <c r="S182" s="2">
        <f t="shared" si="124"/>
        <v>1.210779477059694</v>
      </c>
      <c r="T182" s="3">
        <v>300</v>
      </c>
      <c r="U182" s="3">
        <v>24</v>
      </c>
      <c r="V182" s="2">
        <f t="shared" si="125"/>
        <v>4.5999999999999996</v>
      </c>
      <c r="W182" s="2">
        <v>1</v>
      </c>
      <c r="X182" s="2">
        <v>0</v>
      </c>
      <c r="Y182" s="2">
        <v>0</v>
      </c>
      <c r="Z182" s="2">
        <v>0.99</v>
      </c>
      <c r="AA182" s="2">
        <v>0</v>
      </c>
    </row>
    <row r="183" spans="1:27" s="2" customFormat="1">
      <c r="A183" s="1">
        <v>42952</v>
      </c>
      <c r="B183" s="2">
        <v>11</v>
      </c>
      <c r="C183" s="2">
        <v>3</v>
      </c>
      <c r="D183" s="2">
        <v>11.05</v>
      </c>
      <c r="E183" s="2">
        <v>6</v>
      </c>
      <c r="F183" s="2">
        <v>13</v>
      </c>
      <c r="H183" s="2">
        <v>6.2166666666666668</v>
      </c>
      <c r="I183" s="2">
        <v>7.1666666666666679</v>
      </c>
      <c r="J183" s="2">
        <v>2.8833333333333333</v>
      </c>
      <c r="K183" s="2">
        <v>2</v>
      </c>
      <c r="L183" s="2">
        <v>53</v>
      </c>
      <c r="M183" s="2">
        <v>8.3333333333333339</v>
      </c>
      <c r="N183" s="2">
        <v>8</v>
      </c>
      <c r="O183" s="2">
        <v>20</v>
      </c>
      <c r="P183" s="2">
        <v>9.73</v>
      </c>
      <c r="Q183" s="2">
        <v>8.7520000000000007</v>
      </c>
      <c r="R183" s="2">
        <v>0.97799999999999976</v>
      </c>
      <c r="S183" s="2">
        <v>1.1117458866544789</v>
      </c>
      <c r="T183" s="2">
        <v>321</v>
      </c>
      <c r="U183" s="2">
        <v>93</v>
      </c>
      <c r="V183" s="2">
        <v>3.8</v>
      </c>
      <c r="W183" s="2">
        <v>2.1800000000000002</v>
      </c>
      <c r="X183" s="2">
        <v>0</v>
      </c>
      <c r="Y183" s="2">
        <v>0</v>
      </c>
      <c r="Z183" s="2">
        <v>1.19</v>
      </c>
      <c r="AA183" s="2">
        <v>0.85</v>
      </c>
    </row>
    <row r="184" spans="1:27" s="2" customFormat="1">
      <c r="A184" s="1">
        <v>42953</v>
      </c>
      <c r="B184" s="2">
        <v>11</v>
      </c>
      <c r="C184" s="2">
        <v>9</v>
      </c>
      <c r="D184" s="2">
        <v>11.15</v>
      </c>
      <c r="E184" s="2">
        <v>6</v>
      </c>
      <c r="F184" s="2">
        <v>23</v>
      </c>
      <c r="H184" s="2">
        <v>6.3833333333333337</v>
      </c>
      <c r="I184" s="2">
        <v>7.2333333333333325</v>
      </c>
      <c r="J184" s="2">
        <v>1.5166666666666666</v>
      </c>
      <c r="K184" s="2">
        <v>1</v>
      </c>
      <c r="L184" s="2">
        <v>31</v>
      </c>
      <c r="M184" s="2">
        <v>8.1333333333333329</v>
      </c>
      <c r="N184" s="2">
        <v>8</v>
      </c>
      <c r="O184" s="2">
        <v>8</v>
      </c>
      <c r="P184" s="2">
        <v>9.5</v>
      </c>
      <c r="Q184" s="2">
        <v>7.57</v>
      </c>
      <c r="R184" s="2">
        <v>1.9299999999999997</v>
      </c>
      <c r="S184" s="2">
        <v>1.2549537648612945</v>
      </c>
      <c r="T184" s="2">
        <v>259</v>
      </c>
      <c r="U184" s="2">
        <v>33</v>
      </c>
      <c r="V184" s="2">
        <v>3.7666666666666666</v>
      </c>
      <c r="W184" s="2">
        <v>1.3</v>
      </c>
      <c r="X184" s="2">
        <v>0</v>
      </c>
      <c r="Y184" s="2">
        <v>0</v>
      </c>
      <c r="Z184" s="2">
        <v>1.23</v>
      </c>
      <c r="AA184" s="2">
        <v>0</v>
      </c>
    </row>
    <row r="185" spans="1:27" s="2" customFormat="1">
      <c r="A185" s="1">
        <v>42954</v>
      </c>
      <c r="B185" s="2">
        <v>10</v>
      </c>
      <c r="C185" s="2">
        <v>43</v>
      </c>
      <c r="D185" s="2">
        <v>10.716666666666667</v>
      </c>
      <c r="E185" s="2">
        <v>6</v>
      </c>
      <c r="F185" s="2">
        <v>28</v>
      </c>
      <c r="H185" s="2">
        <v>6.4666666666666668</v>
      </c>
      <c r="I185" s="2">
        <v>7.7500000000000018</v>
      </c>
      <c r="J185" s="2">
        <v>2.1666666666666665</v>
      </c>
      <c r="K185" s="2">
        <v>2</v>
      </c>
      <c r="L185" s="2">
        <v>10</v>
      </c>
      <c r="M185" s="2">
        <v>8.0500000000000007</v>
      </c>
      <c r="N185" s="2">
        <v>8</v>
      </c>
      <c r="O185" s="2">
        <v>3</v>
      </c>
      <c r="P185" s="2">
        <v>7.5830000000000002</v>
      </c>
      <c r="Q185" s="2">
        <v>5.5830000000000002</v>
      </c>
      <c r="R185" s="2">
        <v>2</v>
      </c>
      <c r="S185" s="2">
        <v>1.2120882940801689</v>
      </c>
      <c r="T185" s="2">
        <v>348</v>
      </c>
      <c r="U185" s="2">
        <v>44</v>
      </c>
      <c r="V185" s="2">
        <v>5.0666666666666664</v>
      </c>
      <c r="W185" s="2">
        <v>2.69</v>
      </c>
      <c r="X185" s="2">
        <v>0.37</v>
      </c>
      <c r="Y185" s="2">
        <v>0</v>
      </c>
      <c r="Z185" s="2">
        <v>0</v>
      </c>
      <c r="AA185" s="2">
        <v>0</v>
      </c>
    </row>
    <row r="186" spans="1:27" s="2" customFormat="1">
      <c r="A186" s="1">
        <v>42955</v>
      </c>
      <c r="B186" s="2">
        <v>10</v>
      </c>
      <c r="C186" s="2">
        <v>35</v>
      </c>
      <c r="D186" s="2">
        <v>10.583333333333334</v>
      </c>
      <c r="E186" s="2">
        <v>6</v>
      </c>
      <c r="F186" s="2">
        <v>52</v>
      </c>
      <c r="H186" s="2">
        <v>6.8666666666666671</v>
      </c>
      <c r="I186" s="2">
        <v>8.2833333333333332</v>
      </c>
      <c r="J186" s="2">
        <v>2.15</v>
      </c>
      <c r="K186" s="2">
        <v>2</v>
      </c>
      <c r="L186" s="2">
        <v>9</v>
      </c>
      <c r="M186" s="2">
        <v>8.0333333333333332</v>
      </c>
      <c r="N186" s="2">
        <v>8</v>
      </c>
      <c r="O186" s="2">
        <v>2</v>
      </c>
      <c r="P186" s="2">
        <v>9.7170000000000005</v>
      </c>
      <c r="Q186" s="2">
        <v>8.1300000000000008</v>
      </c>
      <c r="R186" s="2">
        <v>1.5869999999999997</v>
      </c>
      <c r="S186" s="2">
        <v>1.1952029520295202</v>
      </c>
      <c r="T186" s="2">
        <v>321</v>
      </c>
      <c r="U186" s="2">
        <v>45</v>
      </c>
      <c r="V186" s="2">
        <v>4.5999999999999996</v>
      </c>
      <c r="W186" s="2">
        <v>1.1100000000000001</v>
      </c>
      <c r="X186" s="2">
        <v>0</v>
      </c>
      <c r="Y186" s="2">
        <v>0</v>
      </c>
      <c r="Z186" s="2">
        <v>0</v>
      </c>
      <c r="AA186" s="2">
        <v>0</v>
      </c>
    </row>
    <row r="187" spans="1:27" s="2" customFormat="1">
      <c r="A187" s="1">
        <v>42956</v>
      </c>
      <c r="B187" s="2">
        <v>10</v>
      </c>
      <c r="C187" s="2">
        <v>57</v>
      </c>
      <c r="D187" s="2">
        <v>10.95</v>
      </c>
      <c r="E187" s="2">
        <v>4</v>
      </c>
      <c r="F187" s="2">
        <v>30</v>
      </c>
      <c r="H187" s="2">
        <v>4.5</v>
      </c>
      <c r="I187" s="2">
        <v>5.5500000000000007</v>
      </c>
      <c r="J187" s="2">
        <v>0.8</v>
      </c>
      <c r="K187" s="2">
        <v>0</v>
      </c>
      <c r="L187" s="2">
        <v>48</v>
      </c>
      <c r="M187" s="2">
        <v>8.1999999999999993</v>
      </c>
      <c r="N187" s="2">
        <v>8</v>
      </c>
      <c r="O187" s="2">
        <v>12</v>
      </c>
      <c r="P187" s="2">
        <v>9.1</v>
      </c>
      <c r="Q187" s="2">
        <v>7.4660000000000002</v>
      </c>
      <c r="R187" s="2">
        <v>1.6339999999999995</v>
      </c>
      <c r="S187" s="2">
        <v>1.2188588266809537</v>
      </c>
      <c r="T187" s="2">
        <v>439</v>
      </c>
      <c r="U187" s="2">
        <v>34</v>
      </c>
      <c r="V187" s="2">
        <v>6.75</v>
      </c>
      <c r="W187" s="2">
        <v>1.36</v>
      </c>
      <c r="X187" s="2">
        <v>0</v>
      </c>
      <c r="Y187" s="2">
        <v>0</v>
      </c>
      <c r="Z187" s="2">
        <v>1.32</v>
      </c>
      <c r="AA187" s="2">
        <v>0</v>
      </c>
    </row>
    <row r="188" spans="1:27" s="2" customFormat="1">
      <c r="A188" s="1">
        <v>42957</v>
      </c>
      <c r="B188" s="2">
        <v>11</v>
      </c>
      <c r="C188" s="2">
        <v>15</v>
      </c>
      <c r="D188" s="2">
        <v>11.25</v>
      </c>
      <c r="E188" s="2">
        <v>6</v>
      </c>
      <c r="F188" s="2">
        <v>59</v>
      </c>
      <c r="H188" s="2">
        <v>6.9833333333333334</v>
      </c>
      <c r="I188" s="2">
        <v>7.7333333333333343</v>
      </c>
      <c r="J188" s="2">
        <v>2.7833333333333332</v>
      </c>
      <c r="K188" s="2">
        <v>2</v>
      </c>
      <c r="L188" s="2">
        <v>47</v>
      </c>
      <c r="M188" s="2">
        <v>8.1999999999999993</v>
      </c>
      <c r="N188" s="2">
        <v>8</v>
      </c>
      <c r="O188" s="2">
        <v>12</v>
      </c>
      <c r="P188" s="2">
        <v>9.1829999999999998</v>
      </c>
      <c r="Q188" s="2">
        <v>7.53</v>
      </c>
      <c r="R188" s="2">
        <v>1.6529999999999996</v>
      </c>
      <c r="S188" s="2">
        <v>1.2195219123505976</v>
      </c>
      <c r="T188" s="2">
        <v>366</v>
      </c>
      <c r="U188" s="2">
        <v>41</v>
      </c>
      <c r="V188" s="2">
        <v>5.416666666666667</v>
      </c>
      <c r="W188" s="2">
        <v>2.72</v>
      </c>
      <c r="X188" s="2">
        <v>0.21</v>
      </c>
      <c r="Y188" s="2">
        <v>0</v>
      </c>
      <c r="Z188" s="2">
        <v>1.08</v>
      </c>
      <c r="AA188" s="2">
        <v>0.12</v>
      </c>
    </row>
    <row r="189" spans="1:27" s="2" customFormat="1">
      <c r="A189" s="1">
        <v>42958</v>
      </c>
      <c r="B189" s="2">
        <v>12</v>
      </c>
      <c r="C189" s="2">
        <v>57</v>
      </c>
      <c r="D189" s="2">
        <v>12.95</v>
      </c>
      <c r="E189" s="2">
        <v>7</v>
      </c>
      <c r="F189" s="2">
        <v>19</v>
      </c>
      <c r="H189" s="2">
        <v>7.3166666666666664</v>
      </c>
      <c r="I189" s="2">
        <v>6.3666666666666671</v>
      </c>
      <c r="J189" s="2">
        <v>1.3</v>
      </c>
      <c r="K189" s="2">
        <v>1</v>
      </c>
      <c r="L189" s="2">
        <v>18</v>
      </c>
      <c r="M189" s="2">
        <v>8.1666666666666661</v>
      </c>
      <c r="N189" s="2">
        <v>8</v>
      </c>
      <c r="O189" s="2">
        <v>10</v>
      </c>
      <c r="P189" s="2">
        <v>12.266999999999999</v>
      </c>
      <c r="Q189" s="2">
        <v>9.6419999999999995</v>
      </c>
      <c r="R189" s="2">
        <v>2.625</v>
      </c>
      <c r="S189" s="2">
        <v>1.2722464219041694</v>
      </c>
      <c r="T189" s="2">
        <v>228</v>
      </c>
      <c r="U189" s="2">
        <v>63</v>
      </c>
      <c r="V189" s="2">
        <v>2.75</v>
      </c>
      <c r="W189" s="2">
        <v>1.01</v>
      </c>
      <c r="X189" s="2">
        <v>0.88</v>
      </c>
      <c r="Y189" s="2">
        <v>0.43</v>
      </c>
      <c r="Z189" s="2">
        <v>0</v>
      </c>
      <c r="AA189" s="2">
        <v>0</v>
      </c>
    </row>
    <row r="190" spans="1:27" s="2" customFormat="1">
      <c r="A190" s="1">
        <v>42959</v>
      </c>
      <c r="B190" s="2">
        <v>11</v>
      </c>
      <c r="C190" s="2">
        <v>32</v>
      </c>
      <c r="D190" s="2">
        <v>11.533333333333333</v>
      </c>
      <c r="E190" s="2">
        <v>7</v>
      </c>
      <c r="F190" s="2">
        <v>34</v>
      </c>
      <c r="H190" s="2">
        <v>7.5666666666666664</v>
      </c>
      <c r="I190" s="2">
        <v>8.0333333333333332</v>
      </c>
      <c r="J190" s="2">
        <v>2.2833333333333332</v>
      </c>
      <c r="K190" s="2">
        <v>2</v>
      </c>
      <c r="L190" s="2">
        <v>17</v>
      </c>
      <c r="M190" s="2">
        <v>8.2166666666666668</v>
      </c>
      <c r="N190" s="2">
        <v>8</v>
      </c>
      <c r="O190" s="2">
        <v>13</v>
      </c>
      <c r="P190" s="2">
        <v>9.5500000000000007</v>
      </c>
      <c r="Q190" s="2">
        <v>7.867</v>
      </c>
      <c r="R190" s="2">
        <v>1.6830000000000007</v>
      </c>
      <c r="S190" s="2">
        <v>1.2139316130672431</v>
      </c>
      <c r="T190" s="2">
        <v>276</v>
      </c>
      <c r="U190" s="2">
        <v>51</v>
      </c>
      <c r="V190" s="2">
        <v>3.75</v>
      </c>
      <c r="W190" s="2">
        <v>1.25</v>
      </c>
      <c r="X190" s="2">
        <v>0.75</v>
      </c>
      <c r="Y190" s="2">
        <v>0</v>
      </c>
      <c r="Z190" s="2">
        <v>0</v>
      </c>
      <c r="AA190" s="2">
        <v>0.54</v>
      </c>
    </row>
    <row r="191" spans="1:27" s="2" customFormat="1">
      <c r="A191" s="1">
        <v>42960</v>
      </c>
      <c r="B191" s="2">
        <v>11</v>
      </c>
      <c r="C191" s="2">
        <v>20</v>
      </c>
      <c r="D191" s="2">
        <v>11.333333333333334</v>
      </c>
      <c r="E191" s="2">
        <v>7</v>
      </c>
      <c r="F191" s="2">
        <v>34</v>
      </c>
      <c r="H191" s="2">
        <v>7.5666666666666664</v>
      </c>
      <c r="I191" s="2">
        <v>8.2333333333333325</v>
      </c>
      <c r="J191" s="2">
        <v>1.1000000000000001</v>
      </c>
      <c r="K191" s="2">
        <v>1</v>
      </c>
      <c r="L191" s="2">
        <v>6</v>
      </c>
      <c r="M191" s="2">
        <v>8.3000000000000007</v>
      </c>
      <c r="N191" s="2">
        <v>8</v>
      </c>
      <c r="O191" s="2">
        <v>18</v>
      </c>
      <c r="P191" s="2">
        <v>3.6829999999999998</v>
      </c>
      <c r="Q191" s="2">
        <v>2.4830000000000001</v>
      </c>
      <c r="R191" s="2">
        <v>1.1999999999999997</v>
      </c>
      <c r="S191" s="2">
        <v>1.4832863471606925</v>
      </c>
      <c r="T191" s="2">
        <v>584</v>
      </c>
      <c r="U191" s="2">
        <v>111</v>
      </c>
      <c r="V191" s="2">
        <v>7.8833333333333337</v>
      </c>
      <c r="W191" s="2">
        <v>3.31</v>
      </c>
      <c r="X191" s="2">
        <v>0.25</v>
      </c>
      <c r="Y191" s="2">
        <v>0</v>
      </c>
      <c r="Z191" s="2">
        <v>1.47</v>
      </c>
      <c r="AA191" s="2">
        <v>0.62</v>
      </c>
    </row>
    <row r="192" spans="1:27" s="2" customFormat="1">
      <c r="A192" s="1">
        <v>42961</v>
      </c>
      <c r="B192" s="2">
        <v>11</v>
      </c>
      <c r="C192" s="2">
        <v>53</v>
      </c>
      <c r="D192" s="2">
        <v>11.883333333333333</v>
      </c>
      <c r="E192" s="2">
        <v>7</v>
      </c>
      <c r="F192" s="2">
        <v>27</v>
      </c>
      <c r="H192" s="2">
        <v>7.45</v>
      </c>
      <c r="I192" s="2">
        <v>7.5666666666666664</v>
      </c>
      <c r="J192" s="2">
        <v>2</v>
      </c>
      <c r="K192" s="2">
        <v>2</v>
      </c>
      <c r="L192" s="2">
        <v>0</v>
      </c>
      <c r="M192" s="2">
        <v>8.2166666666666668</v>
      </c>
      <c r="N192" s="2">
        <v>8</v>
      </c>
      <c r="O192" s="2">
        <v>13</v>
      </c>
      <c r="P192" s="2">
        <v>1</v>
      </c>
      <c r="Q192" s="2">
        <v>0.86699999999999999</v>
      </c>
      <c r="R192" s="2">
        <v>0.13300000000000001</v>
      </c>
      <c r="S192" s="2">
        <v>1.2674799921370388</v>
      </c>
      <c r="T192" s="2">
        <v>455</v>
      </c>
      <c r="U192" s="2">
        <v>36</v>
      </c>
      <c r="V192" s="2">
        <v>6.9833333333333334</v>
      </c>
      <c r="W192" s="2">
        <v>8.7899999999999991</v>
      </c>
      <c r="X192" s="2">
        <v>1.8</v>
      </c>
      <c r="Y192" s="2">
        <v>0.02</v>
      </c>
      <c r="Z192" s="2">
        <v>5.53</v>
      </c>
      <c r="AA192" s="2">
        <v>1.98</v>
      </c>
    </row>
    <row r="193" spans="1:27" s="2" customFormat="1">
      <c r="A193" s="1">
        <v>42962</v>
      </c>
      <c r="B193" s="2">
        <v>11</v>
      </c>
      <c r="C193" s="2">
        <v>42</v>
      </c>
      <c r="D193" s="2">
        <v>11.7</v>
      </c>
      <c r="E193" s="2">
        <v>5</v>
      </c>
      <c r="F193" s="2">
        <v>45</v>
      </c>
      <c r="H193" s="2">
        <v>5.75</v>
      </c>
      <c r="I193" s="2">
        <v>6.0500000000000007</v>
      </c>
      <c r="J193" s="2">
        <v>1.3</v>
      </c>
      <c r="K193" s="2">
        <v>1</v>
      </c>
      <c r="L193" s="2">
        <v>18</v>
      </c>
      <c r="M193" s="2">
        <v>6.666666666666667</v>
      </c>
      <c r="N193" s="2">
        <v>6</v>
      </c>
      <c r="O193" s="2">
        <v>40</v>
      </c>
      <c r="P193" s="2">
        <v>1.9830000000000001</v>
      </c>
      <c r="Q193" s="2">
        <v>1.7749999999999999</v>
      </c>
      <c r="R193" s="2">
        <v>0.20800000000000018</v>
      </c>
      <c r="S193" s="2">
        <v>1.1171830985915494</v>
      </c>
      <c r="T193" s="2">
        <v>613</v>
      </c>
      <c r="U193" s="2">
        <v>30</v>
      </c>
      <c r="V193" s="2">
        <v>9.7166666666666668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</row>
    <row r="194" spans="1:27" s="2" customFormat="1">
      <c r="A194" s="1">
        <v>42963</v>
      </c>
      <c r="B194" s="2">
        <v>10</v>
      </c>
      <c r="C194" s="2">
        <v>25</v>
      </c>
      <c r="D194" s="2">
        <v>10.416666666666666</v>
      </c>
      <c r="E194" s="2">
        <v>6</v>
      </c>
      <c r="F194" s="2">
        <v>24</v>
      </c>
      <c r="H194" s="2">
        <v>6.4</v>
      </c>
      <c r="I194" s="2">
        <v>7.9833333333333325</v>
      </c>
      <c r="J194" s="2">
        <v>1.65</v>
      </c>
      <c r="K194" s="2">
        <v>1</v>
      </c>
      <c r="L194" s="2">
        <v>39</v>
      </c>
      <c r="M194" s="2">
        <v>7.4666666666666668</v>
      </c>
      <c r="N194" s="2">
        <v>7</v>
      </c>
      <c r="O194" s="2">
        <v>28</v>
      </c>
      <c r="P194" s="2">
        <v>3.7</v>
      </c>
      <c r="Q194" s="2">
        <v>3.2669999999999999</v>
      </c>
      <c r="R194" s="2">
        <v>0.43300000000000027</v>
      </c>
      <c r="S194" s="2">
        <v>1.1325374961738599</v>
      </c>
      <c r="T194" s="2">
        <v>390</v>
      </c>
      <c r="U194" s="2">
        <v>32</v>
      </c>
      <c r="V194" s="2">
        <v>5.9666666666666668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</row>
    <row r="195" spans="1:27" s="2" customFormat="1">
      <c r="A195" s="1">
        <v>42964</v>
      </c>
      <c r="B195" s="2">
        <v>11</v>
      </c>
      <c r="C195" s="2">
        <v>36</v>
      </c>
      <c r="D195" s="2">
        <v>11.6</v>
      </c>
      <c r="E195" s="2">
        <v>7</v>
      </c>
      <c r="F195" s="2">
        <v>0</v>
      </c>
      <c r="G195" s="2">
        <v>10</v>
      </c>
      <c r="H195" s="2">
        <v>7</v>
      </c>
      <c r="I195" s="2">
        <v>7.2333333333333334</v>
      </c>
      <c r="M195" s="2">
        <v>8.3333333333333339</v>
      </c>
      <c r="N195" s="2">
        <v>8</v>
      </c>
      <c r="O195" s="2">
        <v>20</v>
      </c>
      <c r="P195" s="2">
        <v>6.5830000000000002</v>
      </c>
      <c r="Q195" s="2">
        <v>4.7670000000000003</v>
      </c>
      <c r="R195" s="2">
        <v>1.8159999999999998</v>
      </c>
      <c r="S195" s="2">
        <v>1.3809523809523809</v>
      </c>
      <c r="T195" s="2">
        <v>422</v>
      </c>
      <c r="U195" s="2">
        <v>26</v>
      </c>
      <c r="V195" s="2">
        <v>6.6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</row>
    <row r="196" spans="1:27" s="2" customFormat="1">
      <c r="A196" s="1">
        <v>42965</v>
      </c>
      <c r="B196" s="2">
        <v>10</v>
      </c>
      <c r="C196" s="2">
        <v>30</v>
      </c>
      <c r="D196" s="2">
        <v>10.5</v>
      </c>
      <c r="E196" s="2">
        <v>6</v>
      </c>
      <c r="F196" s="2">
        <v>23</v>
      </c>
      <c r="H196" s="2">
        <v>6.3833333333333337</v>
      </c>
      <c r="I196" s="2">
        <v>7.8833333333333329</v>
      </c>
      <c r="M196" s="2">
        <v>8.75</v>
      </c>
      <c r="N196" s="2">
        <v>8</v>
      </c>
      <c r="O196" s="2">
        <v>45</v>
      </c>
      <c r="P196" s="2">
        <v>4.7670000000000003</v>
      </c>
      <c r="Q196" s="2">
        <v>3.7330000000000001</v>
      </c>
      <c r="R196" s="2">
        <v>1.0340000000000003</v>
      </c>
      <c r="S196" s="2">
        <v>1.2769890168765068</v>
      </c>
      <c r="T196" s="2">
        <v>478</v>
      </c>
      <c r="U196" s="2">
        <v>8</v>
      </c>
      <c r="V196" s="2">
        <v>7.833333333333333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</row>
    <row r="197" spans="1:27" s="2" customFormat="1">
      <c r="A197" s="1">
        <v>42966</v>
      </c>
      <c r="B197" s="2">
        <v>10</v>
      </c>
      <c r="C197" s="2">
        <v>30</v>
      </c>
      <c r="D197" s="2">
        <v>10.5</v>
      </c>
      <c r="E197" s="2">
        <v>6</v>
      </c>
      <c r="F197" s="2">
        <v>23</v>
      </c>
      <c r="H197" s="2">
        <v>6.3833333333333337</v>
      </c>
      <c r="I197" s="2">
        <v>7.8833333333333329</v>
      </c>
      <c r="P197" s="2">
        <v>0.78300000000000003</v>
      </c>
      <c r="Q197" s="2">
        <v>0.78300000000000003</v>
      </c>
      <c r="R197" s="2">
        <v>0</v>
      </c>
      <c r="S197" s="2">
        <v>1</v>
      </c>
      <c r="T197" s="2">
        <v>560</v>
      </c>
      <c r="U197" s="2">
        <v>49</v>
      </c>
      <c r="V197" s="2">
        <v>8.5166666666666675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</row>
    <row r="198" spans="1:27" s="2" customFormat="1">
      <c r="A198" s="1">
        <v>42967</v>
      </c>
      <c r="B198" s="2">
        <v>9</v>
      </c>
      <c r="C198" s="2">
        <v>40</v>
      </c>
      <c r="D198" s="2">
        <v>9.6666666666666661</v>
      </c>
      <c r="E198" s="2">
        <v>5</v>
      </c>
      <c r="F198" s="2">
        <v>28</v>
      </c>
      <c r="G198" s="2">
        <v>14</v>
      </c>
      <c r="H198" s="2">
        <v>5.4666666666666668</v>
      </c>
      <c r="I198" s="2">
        <v>7.5666666666666691</v>
      </c>
      <c r="J198" s="2">
        <v>2.6166666666666667</v>
      </c>
      <c r="K198" s="2">
        <v>2</v>
      </c>
      <c r="L198" s="2">
        <v>37</v>
      </c>
      <c r="M198" s="2">
        <v>10.883333333333333</v>
      </c>
      <c r="N198" s="2">
        <v>10</v>
      </c>
      <c r="O198" s="2">
        <v>53</v>
      </c>
      <c r="P198" s="2">
        <v>0.33</v>
      </c>
      <c r="Q198" s="2">
        <v>0.33</v>
      </c>
      <c r="R198" s="2">
        <v>0</v>
      </c>
      <c r="S198" s="2">
        <v>1</v>
      </c>
      <c r="T198" s="2">
        <v>553</v>
      </c>
      <c r="U198" s="2">
        <v>20</v>
      </c>
      <c r="V198" s="2">
        <v>8.8833333333333329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</row>
    <row r="199" spans="1:27" s="2" customFormat="1">
      <c r="A199" s="1">
        <v>42968</v>
      </c>
      <c r="B199" s="2">
        <v>9</v>
      </c>
      <c r="C199" s="2">
        <v>23</v>
      </c>
      <c r="D199" s="2">
        <v>9.3833333333333329</v>
      </c>
      <c r="E199" s="2">
        <v>4</v>
      </c>
      <c r="F199" s="2">
        <v>53</v>
      </c>
      <c r="H199" s="2">
        <v>4.8833333333333329</v>
      </c>
      <c r="I199" s="2">
        <v>7.5</v>
      </c>
      <c r="J199" s="2">
        <v>1.6333333333333333</v>
      </c>
      <c r="K199" s="2">
        <v>1</v>
      </c>
      <c r="L199" s="2">
        <v>38</v>
      </c>
      <c r="M199" s="2">
        <v>6.3166666666666664</v>
      </c>
      <c r="N199" s="2">
        <v>6</v>
      </c>
      <c r="O199" s="2">
        <v>19</v>
      </c>
      <c r="P199" s="2">
        <v>3.9329999999999998</v>
      </c>
      <c r="Q199" s="2">
        <v>3</v>
      </c>
      <c r="R199" s="2">
        <v>0.93299999999999983</v>
      </c>
      <c r="S199" s="2">
        <v>1.1133798811650237</v>
      </c>
      <c r="T199" s="2">
        <v>706</v>
      </c>
      <c r="U199" s="2">
        <v>36</v>
      </c>
      <c r="V199" s="2">
        <v>11.166666666666666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</row>
    <row r="200" spans="1:27" s="2" customFormat="1">
      <c r="A200" s="1">
        <v>42969</v>
      </c>
      <c r="B200" s="2">
        <v>11</v>
      </c>
      <c r="C200" s="2">
        <v>16</v>
      </c>
      <c r="D200" s="2">
        <v>11.266666666666667</v>
      </c>
      <c r="E200" s="2">
        <v>5</v>
      </c>
      <c r="F200" s="2">
        <v>50</v>
      </c>
      <c r="H200" s="2">
        <v>5.833333333333333</v>
      </c>
      <c r="I200" s="2">
        <v>6.5666666666666647</v>
      </c>
      <c r="J200" s="2">
        <v>2.25</v>
      </c>
      <c r="K200" s="2">
        <v>2</v>
      </c>
      <c r="L200" s="2">
        <v>15</v>
      </c>
      <c r="M200" s="2">
        <v>7.916666666666667</v>
      </c>
      <c r="N200" s="2">
        <v>7</v>
      </c>
      <c r="O200" s="2">
        <v>55</v>
      </c>
      <c r="P200" s="2">
        <v>8.8000000000000007</v>
      </c>
      <c r="Q200" s="2">
        <v>7.25</v>
      </c>
      <c r="R200" s="2">
        <v>1.5500000000000007</v>
      </c>
      <c r="S200" s="2">
        <v>1.2137931034482761</v>
      </c>
      <c r="T200" s="2">
        <v>370</v>
      </c>
      <c r="U200" s="2">
        <v>24</v>
      </c>
      <c r="V200" s="2">
        <v>5.7666666666666666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</row>
    <row r="201" spans="1:27" s="2" customFormat="1">
      <c r="A201" s="1">
        <v>42970</v>
      </c>
      <c r="B201" s="2">
        <v>10</v>
      </c>
      <c r="C201" s="2">
        <v>51</v>
      </c>
      <c r="D201" s="2">
        <v>10.85</v>
      </c>
      <c r="E201" s="2">
        <v>6</v>
      </c>
      <c r="F201" s="2">
        <v>8</v>
      </c>
      <c r="G201" s="2">
        <v>26</v>
      </c>
      <c r="H201" s="2">
        <v>6.1333333333333337</v>
      </c>
      <c r="I201" s="2">
        <v>6.85</v>
      </c>
      <c r="J201" s="2">
        <v>1.6</v>
      </c>
      <c r="K201" s="2">
        <v>1</v>
      </c>
      <c r="L201" s="2">
        <v>36</v>
      </c>
      <c r="M201" s="2">
        <v>8.25</v>
      </c>
      <c r="N201" s="2">
        <v>8</v>
      </c>
      <c r="O201" s="2">
        <v>15</v>
      </c>
      <c r="P201" s="2">
        <v>9.2829999999999995</v>
      </c>
      <c r="Q201" s="2">
        <v>7.5830000000000002</v>
      </c>
      <c r="R201" s="2">
        <v>1.6999999999999993</v>
      </c>
      <c r="S201" s="2">
        <v>1.2241856784913621</v>
      </c>
      <c r="T201" s="2">
        <v>400</v>
      </c>
      <c r="U201" s="2">
        <v>44</v>
      </c>
      <c r="V201" s="2">
        <v>5.9333333333333336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</row>
    <row r="202" spans="1:27" s="2" customFormat="1">
      <c r="A202" s="1">
        <v>42971</v>
      </c>
      <c r="B202" s="2">
        <v>12</v>
      </c>
      <c r="C202" s="2">
        <v>57</v>
      </c>
      <c r="D202" s="2">
        <v>12.95</v>
      </c>
      <c r="E202" s="2">
        <v>6</v>
      </c>
      <c r="F202" s="2">
        <v>26</v>
      </c>
      <c r="H202" s="2">
        <v>6.4333333333333336</v>
      </c>
      <c r="I202" s="2">
        <v>5.4833333333333343</v>
      </c>
      <c r="J202" s="2">
        <v>1.7</v>
      </c>
      <c r="K202" s="2">
        <v>1</v>
      </c>
      <c r="L202" s="2">
        <v>42</v>
      </c>
      <c r="M202" s="2">
        <v>8.7666666666666675</v>
      </c>
      <c r="N202" s="2">
        <v>8</v>
      </c>
      <c r="O202" s="2">
        <v>46</v>
      </c>
      <c r="P202" s="2">
        <v>9.5419999999999998</v>
      </c>
      <c r="Q202" s="2">
        <v>8.25</v>
      </c>
      <c r="R202" s="2">
        <v>1.2919999999999998</v>
      </c>
      <c r="S202" s="2">
        <v>1.1566060606060606</v>
      </c>
      <c r="T202" s="2">
        <v>351</v>
      </c>
      <c r="U202" s="2">
        <v>52</v>
      </c>
      <c r="V202" s="2">
        <v>4.9833333333333334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</row>
    <row r="203" spans="1:27" s="2" customFormat="1">
      <c r="A203" s="1">
        <v>42972</v>
      </c>
      <c r="B203" s="2">
        <v>10</v>
      </c>
      <c r="C203" s="2">
        <v>34</v>
      </c>
      <c r="D203" s="2">
        <v>10.566666666666666</v>
      </c>
      <c r="E203" s="2">
        <v>6</v>
      </c>
      <c r="F203" s="2">
        <v>59</v>
      </c>
      <c r="H203" s="2">
        <v>6.9833333333333334</v>
      </c>
      <c r="I203" s="2">
        <v>8.4166666666666679</v>
      </c>
      <c r="J203" s="2">
        <v>2.1166666666666667</v>
      </c>
      <c r="K203" s="2">
        <v>2</v>
      </c>
      <c r="L203" s="2">
        <v>7</v>
      </c>
      <c r="M203" s="2">
        <v>8.6333333333333329</v>
      </c>
      <c r="N203" s="2">
        <v>8</v>
      </c>
      <c r="O203" s="2">
        <v>38</v>
      </c>
      <c r="P203" s="2">
        <v>7.8170000000000002</v>
      </c>
      <c r="Q203" s="2">
        <v>7.2</v>
      </c>
      <c r="R203" s="2">
        <v>0.61699999999999999</v>
      </c>
      <c r="S203" s="2">
        <v>1.0856944444444445</v>
      </c>
      <c r="T203" s="2">
        <v>318</v>
      </c>
      <c r="U203" s="2">
        <v>34</v>
      </c>
      <c r="V203" s="2">
        <v>4.7333333333333334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</row>
    <row r="204" spans="1:27" s="2" customFormat="1">
      <c r="A204" s="1">
        <v>42973</v>
      </c>
      <c r="B204" s="2">
        <v>11</v>
      </c>
      <c r="C204" s="2">
        <v>6</v>
      </c>
      <c r="D204" s="2">
        <v>11.1</v>
      </c>
      <c r="E204" s="2">
        <v>6</v>
      </c>
      <c r="F204" s="2">
        <v>5</v>
      </c>
      <c r="H204" s="2">
        <v>6.083333333333333</v>
      </c>
      <c r="I204" s="2">
        <v>6.9833333333333325</v>
      </c>
      <c r="J204" s="2">
        <v>1.7166666666666668</v>
      </c>
      <c r="K204" s="2">
        <v>1</v>
      </c>
      <c r="L204" s="2">
        <v>43</v>
      </c>
      <c r="M204" s="2">
        <v>8.1166666666666671</v>
      </c>
      <c r="N204" s="2">
        <v>8</v>
      </c>
      <c r="O204" s="2">
        <v>7</v>
      </c>
      <c r="P204" s="2">
        <v>5.43</v>
      </c>
      <c r="Q204" s="2">
        <v>4.1186999999999996</v>
      </c>
      <c r="R204" s="2">
        <v>1.3113000000000001</v>
      </c>
      <c r="S204" s="2">
        <v>1.3183771578410663</v>
      </c>
      <c r="T204" s="2">
        <v>427</v>
      </c>
      <c r="U204" s="2">
        <v>27</v>
      </c>
      <c r="V204" s="2">
        <v>6.666666666666667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</row>
    <row r="205" spans="1:27" s="2" customFormat="1">
      <c r="A205" s="1">
        <v>42974</v>
      </c>
      <c r="B205" s="2">
        <v>11</v>
      </c>
      <c r="C205" s="2">
        <v>17</v>
      </c>
      <c r="D205" s="2">
        <v>11.283333333333333</v>
      </c>
      <c r="E205" s="2">
        <v>6</v>
      </c>
      <c r="F205" s="2">
        <v>4</v>
      </c>
      <c r="H205" s="2">
        <v>6.0666666666666664</v>
      </c>
      <c r="I205" s="2">
        <v>6.7833333333333332</v>
      </c>
      <c r="J205" s="2">
        <v>2.5666666666666664</v>
      </c>
      <c r="K205" s="2">
        <v>2</v>
      </c>
      <c r="L205" s="2">
        <v>34</v>
      </c>
      <c r="M205" s="2">
        <v>8.35</v>
      </c>
      <c r="N205" s="2">
        <v>8</v>
      </c>
      <c r="O205" s="2">
        <v>21</v>
      </c>
      <c r="P205" s="2">
        <v>1.7829999999999999</v>
      </c>
      <c r="Q205" s="2">
        <v>1.7829999999999999</v>
      </c>
      <c r="R205" s="2">
        <v>0</v>
      </c>
      <c r="S205" s="2">
        <v>1</v>
      </c>
      <c r="T205" s="2">
        <v>565</v>
      </c>
      <c r="U205" s="2">
        <v>74</v>
      </c>
      <c r="V205" s="2">
        <v>8.1833333333333336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</row>
    <row r="206" spans="1:27" s="2" customFormat="1">
      <c r="A206" s="1">
        <v>42975</v>
      </c>
      <c r="B206" s="2">
        <v>11</v>
      </c>
      <c r="C206" s="2">
        <v>35</v>
      </c>
      <c r="D206" s="2">
        <v>11.583333333333334</v>
      </c>
      <c r="E206" s="2">
        <v>6</v>
      </c>
      <c r="F206" s="2">
        <v>44</v>
      </c>
      <c r="H206" s="2">
        <v>6.7333333333333334</v>
      </c>
      <c r="I206" s="2">
        <v>7.15</v>
      </c>
      <c r="J206" s="2">
        <v>1.9166666666666665</v>
      </c>
      <c r="K206" s="2">
        <v>1</v>
      </c>
      <c r="L206" s="2">
        <v>55</v>
      </c>
      <c r="M206" s="2">
        <v>7.7833333333333332</v>
      </c>
      <c r="N206" s="2">
        <v>7</v>
      </c>
      <c r="O206" s="2">
        <v>47</v>
      </c>
      <c r="P206" s="2">
        <v>10.8</v>
      </c>
      <c r="Q206" s="2">
        <v>9.4580000000000002</v>
      </c>
      <c r="R206" s="2">
        <v>1.3420000000000005</v>
      </c>
      <c r="S206" s="2">
        <v>1.1816946232404277</v>
      </c>
      <c r="T206" s="2">
        <v>275</v>
      </c>
      <c r="U206" s="2">
        <v>31</v>
      </c>
      <c r="V206" s="2">
        <v>4.0666666666666664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</row>
    <row r="207" spans="1:27" s="2" customFormat="1">
      <c r="A207" s="1">
        <v>42976</v>
      </c>
      <c r="B207" s="2">
        <v>11</v>
      </c>
      <c r="C207" s="2">
        <v>14</v>
      </c>
      <c r="D207" s="2">
        <v>11.233333333333333</v>
      </c>
      <c r="E207" s="2">
        <v>6</v>
      </c>
      <c r="F207" s="2">
        <v>38</v>
      </c>
      <c r="H207" s="2">
        <v>6.6333333333333329</v>
      </c>
      <c r="I207" s="2">
        <v>7.4</v>
      </c>
      <c r="J207" s="2">
        <v>3.1833333333333331</v>
      </c>
      <c r="K207" s="2">
        <v>3</v>
      </c>
      <c r="L207" s="2">
        <v>11</v>
      </c>
      <c r="M207" s="2">
        <v>7.5333333333333332</v>
      </c>
      <c r="N207" s="2">
        <v>7</v>
      </c>
      <c r="O207" s="2">
        <v>32</v>
      </c>
      <c r="P207" s="2">
        <v>10.967000000000001</v>
      </c>
      <c r="Q207" s="2">
        <v>8.3829999999999991</v>
      </c>
      <c r="R207" s="2">
        <v>2.5840000000000014</v>
      </c>
      <c r="S207" s="2">
        <v>1.3082428724800192</v>
      </c>
      <c r="T207" s="2">
        <v>313</v>
      </c>
      <c r="U207" s="2">
        <v>19</v>
      </c>
      <c r="V207" s="2">
        <v>4.9000000000000004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</row>
    <row r="208" spans="1:27" s="2" customFormat="1">
      <c r="A208" s="1">
        <v>42977</v>
      </c>
      <c r="B208" s="2">
        <v>11</v>
      </c>
      <c r="C208" s="2">
        <v>42</v>
      </c>
      <c r="D208" s="2">
        <v>11.7</v>
      </c>
      <c r="E208" s="2">
        <v>5</v>
      </c>
      <c r="F208" s="2">
        <v>54</v>
      </c>
      <c r="H208" s="2">
        <v>5.9</v>
      </c>
      <c r="I208" s="2">
        <v>6.1999999999999993</v>
      </c>
      <c r="J208" s="2">
        <v>1.7833333333333332</v>
      </c>
      <c r="K208" s="2">
        <v>1</v>
      </c>
      <c r="L208" s="2">
        <v>47</v>
      </c>
      <c r="M208" s="2">
        <v>7.55</v>
      </c>
      <c r="N208" s="2">
        <v>7</v>
      </c>
      <c r="O208" s="2">
        <v>33</v>
      </c>
      <c r="P208" s="2">
        <v>8.67</v>
      </c>
      <c r="Q208" s="2">
        <v>7.65</v>
      </c>
      <c r="R208" s="2">
        <v>1.0199999999999996</v>
      </c>
      <c r="S208" s="2">
        <v>1.1333333333333333</v>
      </c>
      <c r="T208" s="2">
        <v>511</v>
      </c>
      <c r="U208" s="2">
        <v>20</v>
      </c>
      <c r="V208" s="2">
        <v>8.1833333333333336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</row>
    <row r="209" spans="1:27" s="2" customFormat="1">
      <c r="A209" s="1">
        <v>42978</v>
      </c>
      <c r="B209" s="2">
        <v>11</v>
      </c>
      <c r="C209" s="2">
        <v>45</v>
      </c>
      <c r="D209" s="2">
        <v>11.75</v>
      </c>
      <c r="E209" s="2">
        <v>7</v>
      </c>
      <c r="F209" s="2">
        <v>8</v>
      </c>
      <c r="H209" s="2">
        <v>7.1333333333333337</v>
      </c>
      <c r="I209" s="2">
        <v>7.3833333333333329</v>
      </c>
      <c r="J209" s="2">
        <v>2.1</v>
      </c>
      <c r="K209" s="2">
        <v>2</v>
      </c>
      <c r="L209" s="2">
        <v>6</v>
      </c>
      <c r="M209" s="2">
        <v>7.9</v>
      </c>
      <c r="N209" s="2">
        <v>7</v>
      </c>
      <c r="O209" s="2">
        <v>54</v>
      </c>
      <c r="P209" s="2">
        <v>4.3</v>
      </c>
      <c r="Q209" s="2">
        <v>3.9</v>
      </c>
      <c r="R209" s="2">
        <v>0.39999999999999991</v>
      </c>
      <c r="S209" s="2">
        <v>1.1025641025641026</v>
      </c>
      <c r="T209" s="2">
        <v>620</v>
      </c>
      <c r="U209" s="2">
        <v>4</v>
      </c>
      <c r="V209" s="2">
        <v>10.266666666666667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</row>
    <row r="210" spans="1:27" s="2" customFormat="1">
      <c r="A210" s="1">
        <v>42979</v>
      </c>
      <c r="B210" s="2">
        <v>9</v>
      </c>
      <c r="C210" s="2">
        <v>46</v>
      </c>
      <c r="D210" s="2">
        <v>9.7666666666666675</v>
      </c>
      <c r="E210" s="2">
        <v>6</v>
      </c>
      <c r="F210" s="2">
        <v>1</v>
      </c>
      <c r="H210" s="2">
        <v>6.0166666666666666</v>
      </c>
      <c r="I210" s="2">
        <v>8.2499999999999982</v>
      </c>
      <c r="J210" s="2">
        <v>2</v>
      </c>
      <c r="K210" s="2">
        <v>2</v>
      </c>
      <c r="L210" s="2">
        <v>0</v>
      </c>
      <c r="M210" s="2">
        <v>7.55</v>
      </c>
      <c r="N210" s="2">
        <v>7</v>
      </c>
      <c r="O210" s="2">
        <v>33</v>
      </c>
      <c r="P210" s="2">
        <v>11.233000000000001</v>
      </c>
      <c r="Q210" s="2">
        <v>9.15</v>
      </c>
      <c r="R210" s="2">
        <v>2.0830000000000002</v>
      </c>
      <c r="S210" s="2">
        <v>1.2276502732240437</v>
      </c>
      <c r="T210" s="2">
        <v>579</v>
      </c>
      <c r="U210" s="2">
        <v>241</v>
      </c>
      <c r="V210" s="2">
        <v>5.6333333333333337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</row>
    <row r="211" spans="1:27" s="2" customFormat="1">
      <c r="A211" s="1">
        <v>42980</v>
      </c>
      <c r="B211" s="2">
        <v>11</v>
      </c>
      <c r="C211" s="2">
        <v>19</v>
      </c>
      <c r="D211" s="2">
        <v>11.316666666666666</v>
      </c>
      <c r="E211" s="2">
        <v>6</v>
      </c>
      <c r="F211" s="2">
        <v>1</v>
      </c>
      <c r="H211" s="2">
        <v>6.0166666666666666</v>
      </c>
      <c r="I211" s="2">
        <v>6.6999999999999993</v>
      </c>
      <c r="J211" s="2">
        <v>2.1666666666666665</v>
      </c>
      <c r="K211" s="2">
        <v>2</v>
      </c>
      <c r="L211" s="2">
        <v>10</v>
      </c>
      <c r="M211" s="2">
        <v>7.4333333333333336</v>
      </c>
      <c r="N211" s="2">
        <v>7</v>
      </c>
      <c r="O211" s="2">
        <v>26</v>
      </c>
      <c r="P211" s="2">
        <v>9.35</v>
      </c>
      <c r="Q211" s="2">
        <v>6.9829999999999997</v>
      </c>
      <c r="R211" s="2">
        <v>2.367</v>
      </c>
      <c r="S211" s="2">
        <v>1.3389660604324789</v>
      </c>
      <c r="T211" s="2">
        <v>414</v>
      </c>
      <c r="U211" s="2">
        <v>25</v>
      </c>
      <c r="V211" s="2">
        <v>6.4833333333333334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</row>
    <row r="212" spans="1:27" s="2" customFormat="1">
      <c r="A212" s="1">
        <v>42981</v>
      </c>
      <c r="B212" s="2">
        <v>11</v>
      </c>
      <c r="C212" s="2">
        <v>12</v>
      </c>
      <c r="D212" s="2">
        <v>11.2</v>
      </c>
      <c r="E212" s="2">
        <v>6</v>
      </c>
      <c r="F212" s="2">
        <v>43</v>
      </c>
      <c r="H212" s="2">
        <v>6.7166666666666668</v>
      </c>
      <c r="I212" s="2">
        <v>7.5166666666666693</v>
      </c>
      <c r="J212" s="2">
        <v>1.0833333333333333</v>
      </c>
      <c r="K212" s="2">
        <v>1</v>
      </c>
      <c r="L212" s="2">
        <v>5</v>
      </c>
      <c r="M212" s="2">
        <v>7.55</v>
      </c>
      <c r="N212" s="2">
        <v>7</v>
      </c>
      <c r="O212" s="2">
        <v>33</v>
      </c>
      <c r="P212" s="2">
        <v>7.9</v>
      </c>
      <c r="Q212" s="2">
        <v>6.7080000000000002</v>
      </c>
      <c r="R212" s="2">
        <v>1.1920000000000002</v>
      </c>
      <c r="S212" s="2">
        <v>1.1776982707215267</v>
      </c>
      <c r="T212" s="2">
        <v>147</v>
      </c>
      <c r="U212" s="2">
        <v>7</v>
      </c>
      <c r="V212" s="2">
        <v>2.3333333333333335</v>
      </c>
      <c r="W212" s="2">
        <v>2.7</v>
      </c>
      <c r="X212" s="2">
        <v>0.65</v>
      </c>
      <c r="Y212" s="2">
        <v>0</v>
      </c>
      <c r="Z212" s="2">
        <v>0.01</v>
      </c>
      <c r="AA212" s="2">
        <v>1.32</v>
      </c>
    </row>
    <row r="213" spans="1:27" s="2" customFormat="1">
      <c r="A213" s="1">
        <v>42982</v>
      </c>
      <c r="B213" s="2">
        <v>11</v>
      </c>
      <c r="C213" s="2">
        <v>37</v>
      </c>
      <c r="D213" s="2">
        <v>11.616666666666667</v>
      </c>
      <c r="E213" s="2">
        <v>7</v>
      </c>
      <c r="F213" s="2">
        <v>11</v>
      </c>
      <c r="H213" s="2">
        <v>7.1833333333333336</v>
      </c>
      <c r="I213" s="2">
        <v>7.5666666666666664</v>
      </c>
      <c r="J213" s="2">
        <v>0</v>
      </c>
      <c r="M213" s="2">
        <v>8.1833333333333336</v>
      </c>
      <c r="N213" s="2">
        <v>8</v>
      </c>
      <c r="O213" s="2">
        <v>11</v>
      </c>
      <c r="P213" s="2">
        <v>12.45</v>
      </c>
      <c r="Q213" s="2">
        <v>10.574999999999999</v>
      </c>
      <c r="R213" s="2">
        <v>1.875</v>
      </c>
      <c r="S213" s="2">
        <v>1.1926955443045173</v>
      </c>
      <c r="T213" s="2">
        <v>123</v>
      </c>
      <c r="U213" s="2">
        <v>55</v>
      </c>
      <c r="V213" s="2">
        <v>1.1333333333333333</v>
      </c>
      <c r="W213" s="2">
        <v>1</v>
      </c>
      <c r="X213" s="2">
        <v>0.59</v>
      </c>
      <c r="Y213" s="2">
        <v>0.02</v>
      </c>
      <c r="Z213" s="2">
        <v>0</v>
      </c>
      <c r="AA213" s="2">
        <v>0.03</v>
      </c>
    </row>
    <row r="214" spans="1:27" s="2" customFormat="1">
      <c r="A214" s="1">
        <v>42983</v>
      </c>
      <c r="B214" s="2">
        <v>12</v>
      </c>
      <c r="C214" s="2">
        <v>5</v>
      </c>
      <c r="D214" s="2">
        <v>12.083333333333334</v>
      </c>
      <c r="E214" s="2">
        <v>6</v>
      </c>
      <c r="F214" s="2">
        <v>18</v>
      </c>
      <c r="H214" s="2">
        <v>6.3</v>
      </c>
      <c r="I214" s="2">
        <v>6.2166666666666668</v>
      </c>
      <c r="J214" s="2">
        <v>1.5</v>
      </c>
      <c r="K214" s="2">
        <v>1</v>
      </c>
      <c r="L214" s="2">
        <v>30</v>
      </c>
      <c r="M214" s="2">
        <v>8.1833333333333336</v>
      </c>
      <c r="N214" s="2">
        <v>8</v>
      </c>
      <c r="O214" s="2">
        <v>11</v>
      </c>
      <c r="P214" s="2">
        <v>12.15</v>
      </c>
      <c r="Q214" s="2">
        <v>10.574999999999999</v>
      </c>
      <c r="R214" s="2">
        <v>1.5750000000000011</v>
      </c>
      <c r="S214" s="2">
        <v>1.1489361702127661</v>
      </c>
      <c r="T214" s="2">
        <v>241</v>
      </c>
      <c r="U214" s="2">
        <v>57</v>
      </c>
      <c r="V214" s="2">
        <v>3.0666666666666669</v>
      </c>
      <c r="W214" s="2">
        <v>0.77</v>
      </c>
      <c r="X214" s="2">
        <v>0.18</v>
      </c>
      <c r="Y214" s="2">
        <v>0</v>
      </c>
      <c r="Z214" s="2">
        <v>0</v>
      </c>
      <c r="AA214" s="2">
        <v>0.02</v>
      </c>
    </row>
    <row r="215" spans="1:27" s="2" customFormat="1">
      <c r="A215" s="1">
        <v>42984</v>
      </c>
      <c r="B215" s="2">
        <v>12</v>
      </c>
      <c r="C215" s="2">
        <v>24</v>
      </c>
      <c r="D215" s="2">
        <v>12.4</v>
      </c>
      <c r="E215" s="2">
        <v>7</v>
      </c>
      <c r="F215" s="2">
        <v>21</v>
      </c>
      <c r="H215" s="2">
        <v>7.35</v>
      </c>
      <c r="I215" s="2">
        <v>6.9500000000000011</v>
      </c>
      <c r="J215" s="2">
        <v>2.2833333333333332</v>
      </c>
      <c r="K215" s="2">
        <v>2</v>
      </c>
      <c r="L215" s="2">
        <v>17</v>
      </c>
      <c r="M215" s="2">
        <v>8.3333333333333339</v>
      </c>
      <c r="N215" s="2">
        <v>8</v>
      </c>
      <c r="O215" s="2">
        <v>20</v>
      </c>
      <c r="P215" s="2">
        <v>12.95</v>
      </c>
      <c r="Q215" s="2">
        <v>11.3</v>
      </c>
      <c r="R215" s="2">
        <v>1.6499999999999986</v>
      </c>
      <c r="S215" s="2">
        <v>1.1460176991150441</v>
      </c>
      <c r="T215" s="2">
        <v>123</v>
      </c>
      <c r="U215" s="2">
        <v>35</v>
      </c>
      <c r="V215" s="2">
        <v>1.4666666666666666</v>
      </c>
      <c r="W215" s="2">
        <v>1.56</v>
      </c>
      <c r="X215" s="2">
        <v>0.21</v>
      </c>
      <c r="Y215" s="2">
        <v>0</v>
      </c>
      <c r="Z215" s="2">
        <v>0</v>
      </c>
      <c r="AA215" s="2">
        <v>0.5</v>
      </c>
    </row>
    <row r="216" spans="1:27" s="2" customFormat="1">
      <c r="A216" s="1">
        <v>42985</v>
      </c>
      <c r="B216" s="2">
        <v>12</v>
      </c>
      <c r="C216" s="2">
        <v>36</v>
      </c>
      <c r="D216" s="2">
        <v>12.6</v>
      </c>
      <c r="E216" s="2">
        <v>6</v>
      </c>
      <c r="F216" s="2">
        <v>50</v>
      </c>
      <c r="H216" s="2">
        <v>6.833333333333333</v>
      </c>
      <c r="I216" s="2">
        <v>6.2333333333333325</v>
      </c>
      <c r="J216" s="2">
        <v>1.8166666666666667</v>
      </c>
      <c r="K216" s="2">
        <v>1</v>
      </c>
      <c r="L216" s="2">
        <v>49</v>
      </c>
      <c r="M216" s="2">
        <v>8.0166666666666675</v>
      </c>
      <c r="N216" s="2">
        <v>8</v>
      </c>
      <c r="O216" s="2">
        <v>1</v>
      </c>
      <c r="P216" s="2">
        <v>8.4830000000000005</v>
      </c>
      <c r="Q216" s="2">
        <v>7.5170000000000003</v>
      </c>
      <c r="R216" s="2">
        <v>0.96600000000000019</v>
      </c>
      <c r="S216" s="2">
        <v>1.1285087135825462</v>
      </c>
      <c r="T216" s="2">
        <v>363</v>
      </c>
      <c r="U216" s="2">
        <v>14</v>
      </c>
      <c r="V216" s="2">
        <v>5.8166666666666664</v>
      </c>
      <c r="W216" s="2">
        <v>10.56</v>
      </c>
      <c r="X216" s="2">
        <v>1.32</v>
      </c>
      <c r="Y216" s="2">
        <v>0</v>
      </c>
      <c r="Z216" s="2">
        <v>0</v>
      </c>
      <c r="AA216" s="2">
        <v>3.85</v>
      </c>
    </row>
    <row r="217" spans="1:27" s="2" customFormat="1">
      <c r="A217" s="1">
        <v>42986</v>
      </c>
      <c r="B217" s="2">
        <v>11</v>
      </c>
      <c r="C217" s="2">
        <v>18</v>
      </c>
      <c r="D217" s="2">
        <v>11.3</v>
      </c>
      <c r="E217" s="2">
        <v>6</v>
      </c>
      <c r="F217" s="2">
        <v>34</v>
      </c>
      <c r="H217" s="2">
        <v>6.5666666666666664</v>
      </c>
      <c r="I217" s="2">
        <v>7.2666666666666657</v>
      </c>
      <c r="J217" s="2">
        <v>2</v>
      </c>
      <c r="K217" s="2">
        <v>2</v>
      </c>
      <c r="L217" s="2">
        <v>0</v>
      </c>
      <c r="M217" s="2">
        <v>7.583333333333333</v>
      </c>
      <c r="N217" s="2">
        <v>7</v>
      </c>
      <c r="O217" s="2">
        <v>35</v>
      </c>
      <c r="P217" s="2">
        <v>12.382999999999999</v>
      </c>
      <c r="Q217" s="2">
        <v>10.183</v>
      </c>
      <c r="R217" s="2">
        <v>2.1999999999999993</v>
      </c>
      <c r="S217" s="2">
        <v>1.2160463517627418</v>
      </c>
      <c r="T217" s="2">
        <v>193</v>
      </c>
      <c r="U217" s="2">
        <v>32</v>
      </c>
      <c r="V217" s="2">
        <v>2.6833333333333331</v>
      </c>
      <c r="W217" s="2">
        <v>1.47</v>
      </c>
      <c r="X217" s="2">
        <v>0.78</v>
      </c>
      <c r="Y217" s="2">
        <v>0.01</v>
      </c>
      <c r="Z217" s="2">
        <v>0</v>
      </c>
      <c r="AA217" s="2">
        <v>0.66</v>
      </c>
    </row>
    <row r="218" spans="1:27" s="2" customFormat="1">
      <c r="A218" s="1">
        <v>42987</v>
      </c>
      <c r="B218" s="2">
        <v>13</v>
      </c>
      <c r="C218" s="2">
        <v>6</v>
      </c>
      <c r="D218" s="2">
        <v>13.1</v>
      </c>
      <c r="E218" s="2">
        <v>6</v>
      </c>
      <c r="F218" s="2">
        <v>1</v>
      </c>
      <c r="H218" s="2">
        <v>6.0166666666666666</v>
      </c>
      <c r="I218" s="2">
        <v>4.9166666666666661</v>
      </c>
      <c r="J218" s="2">
        <v>2.0333333333333332</v>
      </c>
      <c r="K218" s="2">
        <v>2</v>
      </c>
      <c r="L218" s="2">
        <v>2</v>
      </c>
      <c r="M218" s="2">
        <v>9.0666666666666664</v>
      </c>
      <c r="N218" s="2">
        <v>9</v>
      </c>
      <c r="O218" s="2">
        <v>4</v>
      </c>
      <c r="P218" s="2">
        <v>6.4</v>
      </c>
      <c r="Q218" s="2">
        <v>5.5</v>
      </c>
      <c r="R218" s="2">
        <v>0.90000000000000036</v>
      </c>
      <c r="S218" s="2">
        <v>1.1636363636363638</v>
      </c>
      <c r="T218" s="2">
        <v>513</v>
      </c>
      <c r="U218" s="2">
        <v>68</v>
      </c>
      <c r="V218" s="2">
        <v>7.416666666666667</v>
      </c>
      <c r="W218" s="2">
        <v>4.8600000000000003</v>
      </c>
      <c r="X218" s="2">
        <v>1.87</v>
      </c>
      <c r="Y218" s="2">
        <v>0</v>
      </c>
      <c r="Z218" s="2">
        <v>0</v>
      </c>
      <c r="AA218" s="2">
        <v>2.91</v>
      </c>
    </row>
    <row r="219" spans="1:27" s="2" customFormat="1">
      <c r="A219" s="1">
        <v>42988</v>
      </c>
      <c r="B219" s="2">
        <v>11</v>
      </c>
      <c r="C219" s="2">
        <v>24</v>
      </c>
      <c r="D219" s="2">
        <v>11.4</v>
      </c>
      <c r="E219" s="2">
        <v>7</v>
      </c>
      <c r="F219" s="2">
        <v>28</v>
      </c>
      <c r="H219" s="2">
        <v>7.4666666666666668</v>
      </c>
      <c r="I219" s="2">
        <v>8.0666666666666682</v>
      </c>
      <c r="J219" s="2">
        <v>2.3833333333333333</v>
      </c>
      <c r="K219" s="2">
        <v>2</v>
      </c>
      <c r="L219" s="2">
        <v>23</v>
      </c>
      <c r="M219" s="2">
        <v>8.6</v>
      </c>
      <c r="N219" s="2">
        <v>8</v>
      </c>
      <c r="O219" s="2">
        <v>36</v>
      </c>
      <c r="P219" s="2">
        <v>11.617000000000001</v>
      </c>
      <c r="Q219" s="2">
        <v>9.3829999999999991</v>
      </c>
      <c r="R219" s="2">
        <v>2.2340000000000018</v>
      </c>
      <c r="S219" s="2">
        <v>1.238090163060855</v>
      </c>
      <c r="T219" s="2">
        <v>312</v>
      </c>
      <c r="U219" s="2">
        <v>93</v>
      </c>
      <c r="V219" s="2">
        <v>3.65</v>
      </c>
      <c r="W219" s="2">
        <v>2.02</v>
      </c>
      <c r="X219" s="2">
        <v>0.5</v>
      </c>
      <c r="Y219" s="2">
        <v>0</v>
      </c>
      <c r="Z219" s="2">
        <v>0</v>
      </c>
      <c r="AA219" s="2">
        <v>1.22</v>
      </c>
    </row>
    <row r="220" spans="1:27" s="2" customFormat="1">
      <c r="A220" s="1">
        <v>42989</v>
      </c>
      <c r="B220" s="2">
        <v>11</v>
      </c>
      <c r="C220" s="2">
        <v>14</v>
      </c>
      <c r="D220" s="2">
        <v>11.233333333333333</v>
      </c>
      <c r="E220" s="2">
        <v>6</v>
      </c>
      <c r="F220" s="2">
        <v>49</v>
      </c>
      <c r="H220" s="2">
        <v>6.8166666666666664</v>
      </c>
      <c r="I220" s="2">
        <v>7.5833333333333339</v>
      </c>
      <c r="J220" s="2">
        <v>2.1833333333333331</v>
      </c>
      <c r="K220" s="2">
        <v>2</v>
      </c>
      <c r="L220" s="2">
        <v>11</v>
      </c>
      <c r="M220" s="2">
        <v>7.7166666666666668</v>
      </c>
      <c r="N220" s="2">
        <v>7</v>
      </c>
      <c r="O220" s="2">
        <v>43</v>
      </c>
      <c r="P220" s="2">
        <v>12.632999999999999</v>
      </c>
      <c r="Q220" s="2">
        <v>10.817</v>
      </c>
      <c r="R220" s="2">
        <v>1.8159999999999989</v>
      </c>
      <c r="S220" s="2">
        <v>1.1900729819047886</v>
      </c>
      <c r="T220" s="2">
        <v>175</v>
      </c>
      <c r="U220" s="2">
        <v>32</v>
      </c>
      <c r="V220" s="2">
        <v>2.3833333333333333</v>
      </c>
      <c r="W220" s="2">
        <v>0.55000000000000004</v>
      </c>
      <c r="X220" s="2">
        <v>0.41</v>
      </c>
      <c r="Y220" s="2">
        <v>0</v>
      </c>
      <c r="Z220" s="2">
        <v>0</v>
      </c>
      <c r="AA220" s="2">
        <v>0.02</v>
      </c>
    </row>
    <row r="221" spans="1:27" s="2" customFormat="1">
      <c r="A221" s="1">
        <v>42990</v>
      </c>
      <c r="B221" s="2">
        <v>11</v>
      </c>
      <c r="C221" s="2">
        <v>46</v>
      </c>
      <c r="D221" s="2">
        <v>11.766666666666667</v>
      </c>
      <c r="E221" s="2">
        <v>6</v>
      </c>
      <c r="F221" s="2">
        <v>23</v>
      </c>
      <c r="H221" s="2">
        <v>6.3833333333333337</v>
      </c>
      <c r="I221" s="2">
        <v>6.6166666666666654</v>
      </c>
      <c r="J221" s="2">
        <v>1.4</v>
      </c>
      <c r="K221" s="2">
        <v>1</v>
      </c>
      <c r="L221" s="2">
        <v>24</v>
      </c>
      <c r="M221" s="2">
        <v>7.5166666666666666</v>
      </c>
      <c r="N221" s="2">
        <v>7</v>
      </c>
      <c r="O221" s="2">
        <v>31</v>
      </c>
      <c r="P221" s="2">
        <v>12.8</v>
      </c>
      <c r="Q221" s="2">
        <v>9.6579999999999995</v>
      </c>
      <c r="R221" s="2">
        <v>3.1420000000000012</v>
      </c>
      <c r="S221" s="2">
        <v>1.3253261544833301</v>
      </c>
      <c r="T221" s="2">
        <v>250</v>
      </c>
      <c r="U221" s="2">
        <v>63</v>
      </c>
      <c r="V221" s="2">
        <v>3.1166666666666667</v>
      </c>
      <c r="W221" s="2">
        <v>0.41</v>
      </c>
      <c r="X221" s="2">
        <v>0.28000000000000003</v>
      </c>
      <c r="Y221" s="2">
        <v>0</v>
      </c>
      <c r="Z221" s="2">
        <v>0</v>
      </c>
      <c r="AA221" s="2">
        <v>0.06</v>
      </c>
    </row>
    <row r="222" spans="1:27" s="2" customFormat="1">
      <c r="A222" s="1">
        <v>42991</v>
      </c>
      <c r="B222" s="2">
        <v>11</v>
      </c>
      <c r="C222" s="2">
        <v>25</v>
      </c>
      <c r="D222" s="2">
        <v>11.416666666666666</v>
      </c>
      <c r="E222" s="2">
        <v>6</v>
      </c>
      <c r="F222" s="2">
        <v>18</v>
      </c>
      <c r="H222" s="2">
        <v>6.3</v>
      </c>
      <c r="I222" s="2">
        <v>6.8833333333333346</v>
      </c>
      <c r="J222" s="2">
        <v>0</v>
      </c>
      <c r="M222" s="2">
        <v>7.416666666666667</v>
      </c>
      <c r="N222" s="2">
        <v>7</v>
      </c>
      <c r="O222" s="2">
        <v>25</v>
      </c>
      <c r="P222" s="2">
        <v>10.317</v>
      </c>
      <c r="Q222" s="2">
        <v>9.0579999999999998</v>
      </c>
      <c r="R222" s="2">
        <v>1.2590000000000003</v>
      </c>
      <c r="S222" s="2">
        <v>1.1389931552219033</v>
      </c>
      <c r="T222" s="2">
        <v>241</v>
      </c>
      <c r="U222" s="2">
        <v>66</v>
      </c>
      <c r="V222" s="2">
        <v>2.9166666666666665</v>
      </c>
      <c r="W222" s="2">
        <v>2.71</v>
      </c>
      <c r="X222" s="2">
        <v>0.54</v>
      </c>
      <c r="Y222" s="2">
        <v>0.15</v>
      </c>
      <c r="Z222" s="2">
        <v>0</v>
      </c>
      <c r="AA222" s="2">
        <v>0.02</v>
      </c>
    </row>
    <row r="223" spans="1:27" s="2" customFormat="1">
      <c r="A223" s="1">
        <v>42992</v>
      </c>
      <c r="B223" s="2">
        <v>11</v>
      </c>
      <c r="C223" s="2">
        <v>18</v>
      </c>
      <c r="D223" s="2">
        <v>11.3</v>
      </c>
      <c r="E223" s="2">
        <v>4</v>
      </c>
      <c r="F223" s="2">
        <v>39</v>
      </c>
      <c r="G223" s="2">
        <v>36</v>
      </c>
      <c r="H223" s="2">
        <v>4.6500000000000004</v>
      </c>
      <c r="I223" s="2">
        <v>4.7499999999999982</v>
      </c>
      <c r="J223" s="2">
        <v>1.65</v>
      </c>
      <c r="K223" s="2">
        <v>1</v>
      </c>
      <c r="L223" s="2">
        <v>39</v>
      </c>
      <c r="M223" s="2">
        <v>7.35</v>
      </c>
      <c r="N223" s="2">
        <v>7</v>
      </c>
      <c r="O223" s="2">
        <v>21</v>
      </c>
      <c r="P223" s="2">
        <v>11.717000000000001</v>
      </c>
      <c r="Q223" s="2">
        <v>10.83</v>
      </c>
      <c r="R223" s="2">
        <v>0.88700000000000045</v>
      </c>
      <c r="S223" s="2">
        <v>1.0819021237303785</v>
      </c>
      <c r="T223" s="2">
        <v>115</v>
      </c>
      <c r="U223" s="2">
        <v>40</v>
      </c>
      <c r="V223" s="2">
        <v>1.25</v>
      </c>
      <c r="W223" s="2">
        <v>0.84</v>
      </c>
      <c r="X223" s="2">
        <v>0.2</v>
      </c>
      <c r="Y223" s="2">
        <v>0</v>
      </c>
      <c r="Z223" s="2">
        <v>0</v>
      </c>
      <c r="AA223" s="2">
        <v>0.21</v>
      </c>
    </row>
    <row r="224" spans="1:27" s="2" customFormat="1">
      <c r="A224" s="1">
        <v>42993</v>
      </c>
      <c r="B224" s="2">
        <v>11</v>
      </c>
      <c r="C224" s="2">
        <v>51</v>
      </c>
      <c r="D224" s="2">
        <v>11.85</v>
      </c>
      <c r="E224" s="2">
        <v>4</v>
      </c>
      <c r="F224" s="2">
        <v>31</v>
      </c>
      <c r="G224" s="2">
        <v>2</v>
      </c>
      <c r="H224" s="2">
        <v>4.5166666666666666</v>
      </c>
      <c r="I224" s="2">
        <v>4.6333333333333329</v>
      </c>
      <c r="J224" s="2">
        <v>0.8</v>
      </c>
      <c r="K224" s="2">
        <v>0</v>
      </c>
      <c r="L224" s="2">
        <v>48</v>
      </c>
      <c r="M224" s="2">
        <v>7.7</v>
      </c>
      <c r="N224" s="2">
        <v>7</v>
      </c>
      <c r="O224" s="2">
        <v>42</v>
      </c>
      <c r="P224" s="2">
        <v>10.067</v>
      </c>
      <c r="Q224" s="2">
        <v>8.4420000000000002</v>
      </c>
      <c r="R224" s="2">
        <v>1.625</v>
      </c>
      <c r="S224" s="2">
        <v>1.1924899312959014</v>
      </c>
      <c r="T224" s="2">
        <v>146</v>
      </c>
      <c r="U224" s="2">
        <v>0</v>
      </c>
      <c r="V224" s="2">
        <v>2.4333333333333331</v>
      </c>
      <c r="W224" s="2">
        <v>1.01</v>
      </c>
      <c r="X224" s="2">
        <v>0.17</v>
      </c>
      <c r="Y224" s="2">
        <v>0</v>
      </c>
      <c r="Z224" s="2">
        <v>0</v>
      </c>
      <c r="AA224" s="2">
        <v>0.03</v>
      </c>
    </row>
    <row r="225" spans="1:27" s="2" customFormat="1">
      <c r="A225" s="1">
        <v>42994</v>
      </c>
      <c r="B225" s="2">
        <v>11</v>
      </c>
      <c r="C225" s="2">
        <v>23</v>
      </c>
      <c r="D225" s="2">
        <v>11.383333333333333</v>
      </c>
      <c r="E225" s="2">
        <v>6</v>
      </c>
      <c r="F225" s="2">
        <v>7</v>
      </c>
      <c r="H225" s="2">
        <v>6.1166666666666663</v>
      </c>
      <c r="I225" s="2">
        <v>6.7333333333333343</v>
      </c>
      <c r="J225" s="2">
        <v>0</v>
      </c>
      <c r="M225" s="2">
        <v>8.5833333333333339</v>
      </c>
      <c r="N225" s="2">
        <v>8</v>
      </c>
      <c r="O225" s="2">
        <v>35</v>
      </c>
      <c r="P225" s="2">
        <v>8.4</v>
      </c>
      <c r="Q225" s="2">
        <v>6.4669999999999996</v>
      </c>
      <c r="R225" s="2">
        <v>1.9330000000000007</v>
      </c>
      <c r="S225" s="2">
        <v>1.2989021184475029</v>
      </c>
      <c r="T225" s="2">
        <v>422</v>
      </c>
      <c r="U225" s="2">
        <v>23</v>
      </c>
      <c r="V225" s="2">
        <v>6.65</v>
      </c>
      <c r="W225" s="2">
        <v>2.79</v>
      </c>
      <c r="X225" s="2">
        <v>0.21</v>
      </c>
      <c r="Y225" s="2">
        <v>0</v>
      </c>
      <c r="Z225" s="2">
        <v>0</v>
      </c>
      <c r="AA225" s="2">
        <v>0.45</v>
      </c>
    </row>
    <row r="226" spans="1:27" s="2" customFormat="1">
      <c r="A226" s="1">
        <v>42995</v>
      </c>
      <c r="B226" s="2">
        <v>12</v>
      </c>
      <c r="C226" s="2">
        <v>0</v>
      </c>
      <c r="D226" s="2">
        <v>12</v>
      </c>
      <c r="E226" s="2">
        <v>6</v>
      </c>
      <c r="F226" s="2">
        <v>59</v>
      </c>
      <c r="H226" s="2">
        <v>6.9833333333333334</v>
      </c>
      <c r="I226" s="2">
        <v>6.9833333333333343</v>
      </c>
      <c r="J226" s="2">
        <v>1.3666666666666667</v>
      </c>
      <c r="K226" s="2">
        <v>1</v>
      </c>
      <c r="L226" s="2">
        <v>22</v>
      </c>
      <c r="M226" s="2">
        <v>8.7666666666666675</v>
      </c>
      <c r="N226" s="2">
        <v>8</v>
      </c>
      <c r="O226" s="2">
        <v>46</v>
      </c>
      <c r="P226" s="2">
        <v>10.516999999999999</v>
      </c>
      <c r="Q226" s="2">
        <v>7.2</v>
      </c>
      <c r="R226" s="2">
        <v>3.3169999999999993</v>
      </c>
      <c r="S226" s="2">
        <v>1.4606944444444443</v>
      </c>
      <c r="T226" s="2">
        <v>328</v>
      </c>
      <c r="U226" s="2">
        <v>23</v>
      </c>
      <c r="V226" s="2">
        <v>5.083333333333333</v>
      </c>
      <c r="W226" s="2">
        <v>2.4700000000000002</v>
      </c>
      <c r="X226" s="2">
        <v>1.53</v>
      </c>
      <c r="Y226" s="2">
        <v>0</v>
      </c>
      <c r="Z226" s="2">
        <v>0</v>
      </c>
      <c r="AA226" s="2">
        <v>0.42</v>
      </c>
    </row>
    <row r="227" spans="1:27" s="2" customFormat="1">
      <c r="A227" s="1">
        <v>42996</v>
      </c>
      <c r="B227" s="2">
        <v>10</v>
      </c>
      <c r="C227" s="2">
        <v>22</v>
      </c>
      <c r="D227" s="2">
        <v>10.366666666666667</v>
      </c>
      <c r="E227" s="2">
        <v>6</v>
      </c>
      <c r="F227" s="2">
        <v>35</v>
      </c>
      <c r="H227" s="2">
        <v>6.583333333333333</v>
      </c>
      <c r="I227" s="2">
        <v>8.216666666666665</v>
      </c>
      <c r="J227" s="2">
        <v>3.2666666666666666</v>
      </c>
      <c r="K227" s="2">
        <v>3</v>
      </c>
      <c r="L227" s="2">
        <v>16</v>
      </c>
      <c r="M227" s="2">
        <v>6.7833333333333332</v>
      </c>
      <c r="N227" s="2">
        <v>6</v>
      </c>
      <c r="O227" s="2">
        <v>47</v>
      </c>
      <c r="P227" s="2">
        <v>14.55</v>
      </c>
      <c r="Q227" s="2">
        <v>11.55</v>
      </c>
      <c r="R227" s="2">
        <v>3</v>
      </c>
      <c r="S227" s="2">
        <v>1.2597402597402598</v>
      </c>
      <c r="T227" s="2">
        <v>151</v>
      </c>
      <c r="U227" s="2">
        <v>61</v>
      </c>
      <c r="V227" s="2">
        <v>1.5</v>
      </c>
      <c r="W227" s="2">
        <v>1.43</v>
      </c>
      <c r="X227" s="2">
        <v>0.3</v>
      </c>
      <c r="Y227" s="2">
        <v>0.06</v>
      </c>
      <c r="Z227" s="2">
        <v>0</v>
      </c>
      <c r="AA227" s="2">
        <v>0.01</v>
      </c>
    </row>
    <row r="228" spans="1:27" s="2" customFormat="1">
      <c r="A228" s="1">
        <v>42997</v>
      </c>
      <c r="B228" s="2">
        <v>11</v>
      </c>
      <c r="C228" s="2">
        <v>44</v>
      </c>
      <c r="D228" s="2">
        <v>11.733333333333333</v>
      </c>
      <c r="E228" s="2">
        <v>7</v>
      </c>
      <c r="F228" s="2">
        <v>19</v>
      </c>
      <c r="H228" s="2">
        <v>7.3166666666666664</v>
      </c>
      <c r="I228" s="2">
        <v>7.5833333333333339</v>
      </c>
      <c r="J228" s="2">
        <v>2.0499999999999998</v>
      </c>
      <c r="K228" s="2">
        <v>2</v>
      </c>
      <c r="L228" s="2">
        <v>3</v>
      </c>
      <c r="M228" s="2">
        <v>8.1</v>
      </c>
      <c r="N228" s="2">
        <v>8</v>
      </c>
      <c r="O228" s="2">
        <v>6</v>
      </c>
      <c r="P228" s="2">
        <v>13.03</v>
      </c>
      <c r="Q228" s="2">
        <v>11.324999999999999</v>
      </c>
      <c r="R228" s="2">
        <v>1.7050000000000001</v>
      </c>
      <c r="S228" s="2">
        <v>1.1505518763796909</v>
      </c>
      <c r="T228" s="2">
        <v>160</v>
      </c>
      <c r="U228" s="2">
        <v>63</v>
      </c>
      <c r="V228" s="2">
        <v>1.6166666666666667</v>
      </c>
      <c r="W228" s="2">
        <v>1.48</v>
      </c>
      <c r="X228" s="2">
        <v>0.18</v>
      </c>
      <c r="Y228" s="2">
        <v>0</v>
      </c>
      <c r="Z228" s="2">
        <v>0</v>
      </c>
      <c r="AA228" s="2">
        <v>0</v>
      </c>
    </row>
    <row r="229" spans="1:27" s="2" customFormat="1">
      <c r="A229" s="1">
        <v>42998</v>
      </c>
      <c r="B229" s="2">
        <v>12</v>
      </c>
      <c r="C229" s="2">
        <v>9</v>
      </c>
      <c r="D229" s="2">
        <v>12.15</v>
      </c>
      <c r="E229" s="2">
        <v>6</v>
      </c>
      <c r="F229" s="2">
        <v>24</v>
      </c>
      <c r="H229" s="2">
        <v>6.4</v>
      </c>
      <c r="I229" s="2">
        <v>6.2499999999999982</v>
      </c>
      <c r="J229" s="2">
        <v>1.35</v>
      </c>
      <c r="K229" s="2">
        <v>1</v>
      </c>
      <c r="L229" s="2">
        <v>21</v>
      </c>
      <c r="M229" s="2">
        <v>7.5666666666666664</v>
      </c>
      <c r="N229" s="2">
        <v>7</v>
      </c>
      <c r="O229" s="2">
        <v>34</v>
      </c>
      <c r="P229" s="2">
        <v>13.233000000000001</v>
      </c>
      <c r="Q229" s="2">
        <v>11.05</v>
      </c>
      <c r="R229" s="2">
        <v>2.1829999999999998</v>
      </c>
      <c r="S229" s="2">
        <v>1.1975565610859729</v>
      </c>
      <c r="T229" s="2">
        <v>122</v>
      </c>
      <c r="U229" s="2">
        <v>36</v>
      </c>
      <c r="V229" s="2">
        <v>1.4333333333333333</v>
      </c>
      <c r="W229" s="2">
        <v>1.58</v>
      </c>
      <c r="X229" s="2">
        <v>0.18</v>
      </c>
      <c r="Y229" s="2">
        <v>0</v>
      </c>
      <c r="Z229" s="2">
        <v>0</v>
      </c>
      <c r="AA229" s="2">
        <v>0.01</v>
      </c>
    </row>
    <row r="230" spans="1:27" s="2" customFormat="1">
      <c r="A230" s="1">
        <v>42999</v>
      </c>
      <c r="B230" s="2">
        <v>11</v>
      </c>
      <c r="C230" s="2">
        <v>13</v>
      </c>
      <c r="D230" s="2">
        <v>11.216666666666667</v>
      </c>
      <c r="E230" s="2">
        <v>6</v>
      </c>
      <c r="F230" s="2">
        <v>49</v>
      </c>
      <c r="H230" s="2">
        <v>6.8166666666666664</v>
      </c>
      <c r="I230" s="2">
        <v>7.6</v>
      </c>
      <c r="J230" s="2">
        <v>2.1166666666666667</v>
      </c>
      <c r="K230" s="2">
        <v>2</v>
      </c>
      <c r="L230" s="2">
        <v>7</v>
      </c>
      <c r="M230" s="2">
        <v>7.666666666666667</v>
      </c>
      <c r="N230" s="2">
        <v>7</v>
      </c>
      <c r="O230" s="2">
        <v>40</v>
      </c>
      <c r="P230" s="2">
        <v>8.4580000000000002</v>
      </c>
      <c r="Q230" s="2">
        <v>6.65</v>
      </c>
      <c r="R230" s="2">
        <v>1.8079999999999998</v>
      </c>
      <c r="S230" s="2">
        <v>1.2718796992481203</v>
      </c>
      <c r="T230" s="2">
        <v>347</v>
      </c>
      <c r="U230" s="2">
        <v>32</v>
      </c>
      <c r="V230" s="2">
        <v>5.25</v>
      </c>
      <c r="W230" s="2">
        <v>4.8099999999999996</v>
      </c>
      <c r="X230" s="2">
        <v>0.44</v>
      </c>
      <c r="Y230" s="2">
        <v>0.45</v>
      </c>
      <c r="Z230" s="2">
        <v>0</v>
      </c>
      <c r="AA230" s="2">
        <v>0.25</v>
      </c>
    </row>
    <row r="231" spans="1:27" s="2" customFormat="1">
      <c r="A231" s="1">
        <v>43000</v>
      </c>
      <c r="B231" s="2">
        <v>11</v>
      </c>
      <c r="C231" s="2">
        <v>25</v>
      </c>
      <c r="D231" s="2">
        <v>11.416666666666666</v>
      </c>
      <c r="E231" s="2">
        <v>6</v>
      </c>
      <c r="F231" s="2">
        <v>39</v>
      </c>
      <c r="H231" s="2">
        <v>6.65</v>
      </c>
      <c r="I231" s="2">
        <v>7.2333333333333325</v>
      </c>
      <c r="J231" s="2">
        <v>2.6666666666666665</v>
      </c>
      <c r="K231" s="2">
        <v>2</v>
      </c>
      <c r="L231" s="2">
        <v>40</v>
      </c>
      <c r="M231" s="2">
        <v>7.75</v>
      </c>
      <c r="N231" s="2">
        <v>7</v>
      </c>
      <c r="O231" s="2">
        <v>45</v>
      </c>
      <c r="P231" s="2">
        <v>12.45</v>
      </c>
      <c r="Q231" s="2">
        <v>10.867000000000001</v>
      </c>
      <c r="R231" s="2">
        <v>1.5829999999999984</v>
      </c>
      <c r="S231" s="2">
        <v>1.1456703782092572</v>
      </c>
      <c r="T231" s="2">
        <v>199</v>
      </c>
      <c r="U231" s="2">
        <v>37</v>
      </c>
      <c r="V231" s="2">
        <v>2.7</v>
      </c>
      <c r="W231" s="2">
        <v>1.04</v>
      </c>
      <c r="X231" s="2">
        <v>0.19</v>
      </c>
      <c r="Y231" s="2">
        <v>0</v>
      </c>
      <c r="Z231" s="2">
        <v>0</v>
      </c>
      <c r="AA231" s="2">
        <v>0</v>
      </c>
    </row>
    <row r="232" spans="1:27" s="2" customFormat="1">
      <c r="A232" s="1">
        <v>43001</v>
      </c>
      <c r="B232" s="2">
        <v>12</v>
      </c>
      <c r="C232" s="2">
        <v>48</v>
      </c>
      <c r="D232" s="2">
        <v>12.8</v>
      </c>
      <c r="E232" s="2">
        <v>6</v>
      </c>
      <c r="F232" s="2">
        <v>44</v>
      </c>
      <c r="H232" s="2">
        <v>6.7333333333333334</v>
      </c>
      <c r="I232" s="2">
        <v>5.9333333333333336</v>
      </c>
      <c r="J232" s="2">
        <v>1.1166666666666667</v>
      </c>
      <c r="K232" s="2">
        <v>1</v>
      </c>
      <c r="L232" s="2">
        <v>7</v>
      </c>
      <c r="M232" s="2">
        <v>7.85</v>
      </c>
      <c r="N232" s="2">
        <v>7</v>
      </c>
      <c r="O232" s="2">
        <v>51</v>
      </c>
      <c r="P232" s="2">
        <v>13.032999999999999</v>
      </c>
      <c r="Q232" s="2">
        <v>10.632999999999999</v>
      </c>
      <c r="R232" s="2">
        <v>2.4000000000000004</v>
      </c>
      <c r="S232" s="2">
        <v>1.2257124047775794</v>
      </c>
      <c r="T232" s="2">
        <v>193</v>
      </c>
      <c r="U232" s="2">
        <v>35</v>
      </c>
      <c r="V232" s="2">
        <v>2.6333333333333333</v>
      </c>
      <c r="W232" s="2">
        <v>0.56999999999999995</v>
      </c>
      <c r="X232" s="2">
        <v>0.23</v>
      </c>
      <c r="Y232" s="2">
        <v>0</v>
      </c>
      <c r="Z232" s="2">
        <v>0</v>
      </c>
      <c r="AA232" s="2">
        <v>0.06</v>
      </c>
    </row>
    <row r="233" spans="1:27" s="2" customFormat="1">
      <c r="A233" s="1">
        <v>43002</v>
      </c>
      <c r="B233" s="2">
        <v>11</v>
      </c>
      <c r="C233" s="2">
        <v>51</v>
      </c>
      <c r="D233" s="2">
        <v>11.85</v>
      </c>
      <c r="E233" s="2">
        <v>6</v>
      </c>
      <c r="F233" s="2">
        <v>36</v>
      </c>
      <c r="G233" s="2">
        <v>2</v>
      </c>
      <c r="H233" s="2">
        <v>6.6</v>
      </c>
      <c r="I233" s="2">
        <v>6.7166666666666686</v>
      </c>
      <c r="J233" s="2">
        <v>1.2666666666666666</v>
      </c>
      <c r="K233" s="2">
        <v>1</v>
      </c>
      <c r="L233" s="2">
        <v>16</v>
      </c>
      <c r="M233" s="2">
        <v>8.2166666666666668</v>
      </c>
      <c r="N233" s="2">
        <v>8</v>
      </c>
      <c r="O233" s="2">
        <v>13</v>
      </c>
      <c r="P233" s="2">
        <v>10.35</v>
      </c>
      <c r="Q233" s="2">
        <v>7.93</v>
      </c>
      <c r="R233" s="2">
        <v>2.42</v>
      </c>
      <c r="S233" s="2">
        <v>1.3051702395964691</v>
      </c>
      <c r="T233" s="2">
        <v>415</v>
      </c>
      <c r="U233" s="2">
        <v>46</v>
      </c>
      <c r="V233" s="2">
        <v>6.15</v>
      </c>
      <c r="W233" s="2">
        <v>2.97</v>
      </c>
      <c r="X233" s="2">
        <v>0.81</v>
      </c>
      <c r="Y233" s="2">
        <v>0</v>
      </c>
      <c r="Z233" s="2">
        <v>0.91</v>
      </c>
      <c r="AA233" s="2">
        <v>0.85</v>
      </c>
    </row>
    <row r="234" spans="1:27" s="2" customFormat="1">
      <c r="A234" s="1">
        <v>43003</v>
      </c>
      <c r="B234" s="2">
        <v>11</v>
      </c>
      <c r="C234" s="2">
        <v>25</v>
      </c>
      <c r="D234" s="2">
        <v>11.416666666666666</v>
      </c>
      <c r="E234" s="2">
        <v>7</v>
      </c>
      <c r="F234" s="2">
        <v>9</v>
      </c>
      <c r="H234" s="2">
        <v>7.15</v>
      </c>
      <c r="I234" s="2">
        <v>7.7333333333333325</v>
      </c>
      <c r="J234" s="2">
        <v>0</v>
      </c>
      <c r="M234" s="2">
        <v>8.3166666666666664</v>
      </c>
      <c r="N234" s="2">
        <v>8</v>
      </c>
      <c r="O234" s="2">
        <v>19</v>
      </c>
      <c r="P234" s="2">
        <v>12.032999999999999</v>
      </c>
      <c r="Q234" s="2">
        <v>11.1</v>
      </c>
      <c r="R234" s="2">
        <v>0.93299999999999983</v>
      </c>
      <c r="S234" s="2">
        <v>1.084054054054054</v>
      </c>
      <c r="T234" s="2">
        <v>246</v>
      </c>
      <c r="U234" s="2">
        <v>76</v>
      </c>
      <c r="V234" s="2">
        <v>2.8333333333333335</v>
      </c>
      <c r="W234" s="2">
        <v>1.17</v>
      </c>
      <c r="X234" s="2">
        <v>1.01</v>
      </c>
      <c r="Y234" s="2">
        <v>0.16</v>
      </c>
      <c r="Z234" s="2">
        <v>0</v>
      </c>
      <c r="AA234" s="2">
        <v>0.05</v>
      </c>
    </row>
    <row r="235" spans="1:27" s="2" customFormat="1">
      <c r="A235" s="1">
        <v>43004</v>
      </c>
      <c r="B235" s="2">
        <v>12</v>
      </c>
      <c r="C235" s="2">
        <v>31</v>
      </c>
      <c r="D235" s="2">
        <v>12.516666666666667</v>
      </c>
      <c r="E235" s="2">
        <v>6</v>
      </c>
      <c r="F235" s="2">
        <v>47</v>
      </c>
      <c r="H235" s="2">
        <v>6.7833333333333332</v>
      </c>
      <c r="I235" s="2">
        <v>6.2666666666666639</v>
      </c>
      <c r="J235" s="2">
        <v>2.1666666666666665</v>
      </c>
      <c r="K235" s="2">
        <v>2</v>
      </c>
      <c r="L235" s="2">
        <v>10</v>
      </c>
      <c r="M235" s="2">
        <v>7.5166666666666666</v>
      </c>
      <c r="N235" s="2">
        <v>7</v>
      </c>
      <c r="O235" s="2">
        <v>31</v>
      </c>
      <c r="P235" s="2">
        <v>12.583</v>
      </c>
      <c r="Q235" s="2">
        <v>10.3</v>
      </c>
      <c r="R235" s="2">
        <v>2.2829999999999995</v>
      </c>
      <c r="S235" s="2">
        <v>1.221650485436893</v>
      </c>
      <c r="T235" s="2">
        <v>175</v>
      </c>
      <c r="U235" s="2">
        <v>56</v>
      </c>
      <c r="V235" s="2">
        <v>1.9833333333333334</v>
      </c>
      <c r="W235" s="2">
        <v>2.21</v>
      </c>
      <c r="X235" s="2">
        <v>0.65</v>
      </c>
      <c r="Y235" s="2">
        <v>0.01</v>
      </c>
      <c r="Z235" s="2">
        <v>0</v>
      </c>
      <c r="AA235" s="2">
        <v>0.31</v>
      </c>
    </row>
    <row r="236" spans="1:27" s="2" customFormat="1">
      <c r="A236" s="1">
        <v>43005</v>
      </c>
      <c r="B236" s="2">
        <v>11</v>
      </c>
      <c r="C236" s="2">
        <v>40</v>
      </c>
      <c r="D236" s="2">
        <v>11.666666666666666</v>
      </c>
      <c r="E236" s="2">
        <v>6</v>
      </c>
      <c r="F236" s="2">
        <v>43</v>
      </c>
      <c r="H236" s="2">
        <v>6.7166666666666668</v>
      </c>
      <c r="I236" s="2">
        <v>7.0500000000000025</v>
      </c>
      <c r="J236" s="2">
        <v>1.6666666666666665</v>
      </c>
      <c r="K236" s="2">
        <v>1</v>
      </c>
      <c r="L236" s="2">
        <v>40</v>
      </c>
      <c r="M236" s="2">
        <v>7.8833333333333329</v>
      </c>
      <c r="N236" s="2">
        <v>7</v>
      </c>
      <c r="O236" s="2">
        <v>53</v>
      </c>
      <c r="P236" s="2">
        <v>10.367000000000001</v>
      </c>
      <c r="Q236" s="2">
        <v>9.0169999999999995</v>
      </c>
      <c r="R236" s="2">
        <v>1.3500000000000014</v>
      </c>
      <c r="S236" s="2">
        <v>1.1497172008428524</v>
      </c>
      <c r="T236" s="2">
        <v>215</v>
      </c>
      <c r="U236" s="2">
        <v>39</v>
      </c>
      <c r="V236" s="2">
        <v>2.9333333333333331</v>
      </c>
      <c r="W236" s="2">
        <v>2.91</v>
      </c>
      <c r="X236" s="2">
        <v>0.42</v>
      </c>
      <c r="Y236" s="2">
        <v>0</v>
      </c>
      <c r="Z236" s="2">
        <v>2.16</v>
      </c>
      <c r="AA236" s="2">
        <v>0.03</v>
      </c>
    </row>
    <row r="237" spans="1:27" s="2" customFormat="1">
      <c r="A237" s="1">
        <v>43006</v>
      </c>
      <c r="B237" s="2">
        <v>12</v>
      </c>
      <c r="C237" s="2">
        <v>49</v>
      </c>
      <c r="D237" s="2">
        <v>12.816666666666666</v>
      </c>
      <c r="E237" s="2">
        <v>7</v>
      </c>
      <c r="F237" s="2">
        <v>22</v>
      </c>
      <c r="G237" s="2">
        <v>28</v>
      </c>
      <c r="H237" s="2">
        <v>7.3666666666666663</v>
      </c>
      <c r="I237" s="2">
        <v>6.0833333333333339</v>
      </c>
      <c r="J237" s="2">
        <v>1.4666666666666668</v>
      </c>
      <c r="K237" s="2">
        <v>1</v>
      </c>
      <c r="L237" s="2">
        <v>28</v>
      </c>
      <c r="M237" s="2">
        <v>8.7666666666666675</v>
      </c>
      <c r="N237" s="2">
        <v>8</v>
      </c>
      <c r="O237" s="2">
        <v>46</v>
      </c>
      <c r="P237" s="2">
        <v>11.766999999999999</v>
      </c>
      <c r="Q237" s="2">
        <v>10.492000000000001</v>
      </c>
      <c r="R237" s="2">
        <v>1.2749999999999986</v>
      </c>
      <c r="S237" s="2">
        <v>1.121521158978269</v>
      </c>
      <c r="T237" s="2">
        <v>99</v>
      </c>
      <c r="U237" s="2">
        <v>28</v>
      </c>
      <c r="V237" s="2">
        <v>1.1833333333333333</v>
      </c>
      <c r="W237" s="2">
        <v>0.1</v>
      </c>
      <c r="X237" s="2">
        <v>0.23</v>
      </c>
      <c r="Y237" s="2">
        <v>0</v>
      </c>
      <c r="Z237" s="2">
        <v>0</v>
      </c>
      <c r="AA237" s="2">
        <v>0.03</v>
      </c>
    </row>
    <row r="238" spans="1:27" s="2" customFormat="1">
      <c r="A238" s="1">
        <v>43007</v>
      </c>
      <c r="B238" s="2">
        <v>12</v>
      </c>
      <c r="C238" s="2">
        <v>27</v>
      </c>
      <c r="D238" s="2">
        <v>12.45</v>
      </c>
      <c r="E238" s="2">
        <v>6</v>
      </c>
      <c r="F238" s="2">
        <v>55</v>
      </c>
      <c r="H238" s="2">
        <v>6.916666666666667</v>
      </c>
      <c r="I238" s="2">
        <v>6.4666666666666686</v>
      </c>
      <c r="J238" s="2">
        <v>2.6666666666666665</v>
      </c>
      <c r="K238" s="2">
        <v>2</v>
      </c>
      <c r="L238" s="2">
        <v>40</v>
      </c>
      <c r="M238" s="2">
        <v>8.1</v>
      </c>
      <c r="N238" s="2">
        <v>8</v>
      </c>
      <c r="O238" s="2">
        <v>6</v>
      </c>
      <c r="P238" s="2">
        <v>11.132999999999999</v>
      </c>
      <c r="Q238" s="2">
        <v>9.2330000000000005</v>
      </c>
      <c r="R238" s="2">
        <v>1.8999999999999986</v>
      </c>
      <c r="S238" s="2">
        <v>1.2057836022961117</v>
      </c>
      <c r="T238" s="2">
        <v>203</v>
      </c>
      <c r="U238" s="2">
        <v>1</v>
      </c>
      <c r="V238" s="2">
        <v>3.3666666666666667</v>
      </c>
      <c r="W238" s="2">
        <v>0.75</v>
      </c>
      <c r="X238" s="2">
        <v>1.34</v>
      </c>
      <c r="Y238" s="2">
        <v>0</v>
      </c>
      <c r="Z238" s="2">
        <v>0</v>
      </c>
      <c r="AA238" s="2">
        <v>0.03</v>
      </c>
    </row>
    <row r="239" spans="1:27" s="2" customFormat="1">
      <c r="A239" s="1">
        <v>43008</v>
      </c>
      <c r="B239" s="2">
        <v>12</v>
      </c>
      <c r="C239" s="2">
        <v>2</v>
      </c>
      <c r="D239" s="2">
        <f t="shared" ref="D239:D245" si="126">B239+C239/60</f>
        <v>12.033333333333333</v>
      </c>
      <c r="E239" s="2">
        <v>6</v>
      </c>
      <c r="F239" s="2">
        <v>58</v>
      </c>
      <c r="H239" s="2">
        <f t="shared" ref="H239:H245" si="127">E239+F239/60</f>
        <v>6.9666666666666668</v>
      </c>
      <c r="I239" s="2">
        <f t="shared" ref="I239:I245" si="128">H239+12-D239-G239/60</f>
        <v>6.9333333333333353</v>
      </c>
      <c r="J239" s="3">
        <f t="shared" ref="J239:J245" si="129">K239+L239/60</f>
        <v>2.0666666666666669</v>
      </c>
      <c r="K239" s="2">
        <v>2</v>
      </c>
      <c r="L239" s="2">
        <v>4</v>
      </c>
      <c r="M239" s="2">
        <f t="shared" ref="M239:M245" si="130">N239+O239/60</f>
        <v>7.8166666666666664</v>
      </c>
      <c r="N239" s="2">
        <v>7</v>
      </c>
      <c r="O239" s="2">
        <v>49</v>
      </c>
      <c r="P239" s="2">
        <v>6.617</v>
      </c>
      <c r="Q239" s="2">
        <v>6.0419999999999998</v>
      </c>
      <c r="R239" s="2">
        <f>P239-Q239</f>
        <v>0.57500000000000018</v>
      </c>
      <c r="S239" s="2">
        <f t="shared" ref="S239:S245" si="131">P239/Q239</f>
        <v>1.0951671631909965</v>
      </c>
      <c r="T239" s="2">
        <v>215</v>
      </c>
      <c r="U239" s="2">
        <v>0</v>
      </c>
      <c r="V239" s="3">
        <f t="shared" ref="V239:V245" si="132">(T239-U239)/60</f>
        <v>3.5833333333333335</v>
      </c>
      <c r="W239" s="2">
        <v>0.15</v>
      </c>
      <c r="X239" s="2">
        <v>0</v>
      </c>
      <c r="Y239" s="2">
        <v>0</v>
      </c>
      <c r="Z239" s="2">
        <v>0.14000000000000001</v>
      </c>
      <c r="AA239" s="2">
        <v>0</v>
      </c>
    </row>
    <row r="240" spans="1:27" s="2" customFormat="1">
      <c r="A240" s="1">
        <v>43009</v>
      </c>
      <c r="B240" s="2">
        <v>14</v>
      </c>
      <c r="C240" s="2">
        <v>15</v>
      </c>
      <c r="D240" s="2">
        <f t="shared" si="126"/>
        <v>14.25</v>
      </c>
      <c r="E240" s="2">
        <v>8</v>
      </c>
      <c r="F240" s="2">
        <v>48</v>
      </c>
      <c r="H240" s="2">
        <f t="shared" si="127"/>
        <v>8.8000000000000007</v>
      </c>
      <c r="I240" s="2">
        <f t="shared" si="128"/>
        <v>6.5500000000000007</v>
      </c>
      <c r="J240" s="3">
        <f t="shared" si="129"/>
        <v>2</v>
      </c>
      <c r="K240" s="2">
        <v>2</v>
      </c>
      <c r="L240" s="2">
        <v>0</v>
      </c>
      <c r="M240" s="2">
        <f t="shared" si="130"/>
        <v>11.266666666666667</v>
      </c>
      <c r="N240" s="2">
        <v>11</v>
      </c>
      <c r="O240" s="2">
        <v>16</v>
      </c>
      <c r="P240" s="2">
        <v>1.5</v>
      </c>
      <c r="Q240" s="2">
        <v>1.383</v>
      </c>
      <c r="R240" s="2">
        <f>P240-Q240</f>
        <v>0.11699999999999999</v>
      </c>
      <c r="S240" s="2">
        <f t="shared" si="131"/>
        <v>1.0845986984815619</v>
      </c>
      <c r="T240" s="2">
        <v>387</v>
      </c>
      <c r="U240" s="2">
        <v>34</v>
      </c>
      <c r="V240" s="3">
        <f t="shared" si="132"/>
        <v>5.8833333333333337</v>
      </c>
      <c r="W240" s="2">
        <v>7.8</v>
      </c>
      <c r="X240" s="2">
        <v>2</v>
      </c>
      <c r="Y240" s="2">
        <v>0</v>
      </c>
      <c r="Z240" s="2">
        <v>3.99</v>
      </c>
      <c r="AA240" s="2">
        <v>1.65</v>
      </c>
    </row>
    <row r="241" spans="1:27" s="2" customFormat="1">
      <c r="A241" s="1">
        <v>43010</v>
      </c>
      <c r="B241" s="2">
        <v>11</v>
      </c>
      <c r="C241" s="2">
        <v>34</v>
      </c>
      <c r="D241" s="2">
        <f t="shared" si="126"/>
        <v>11.566666666666666</v>
      </c>
      <c r="E241" s="2">
        <v>7</v>
      </c>
      <c r="F241" s="2">
        <v>12</v>
      </c>
      <c r="G241" s="2">
        <v>50</v>
      </c>
      <c r="H241" s="2">
        <f t="shared" si="127"/>
        <v>7.2</v>
      </c>
      <c r="I241" s="2">
        <f t="shared" si="128"/>
        <v>6.8</v>
      </c>
      <c r="J241" s="3">
        <f t="shared" si="129"/>
        <v>0.51666666666666672</v>
      </c>
      <c r="K241" s="2">
        <v>0</v>
      </c>
      <c r="L241" s="2">
        <v>31</v>
      </c>
      <c r="M241" s="2">
        <f t="shared" si="130"/>
        <v>8.3166666666666664</v>
      </c>
      <c r="N241" s="2">
        <v>8</v>
      </c>
      <c r="O241" s="2">
        <v>19</v>
      </c>
      <c r="P241" s="2">
        <v>10.817</v>
      </c>
      <c r="Q241" s="2">
        <v>9.3000000000000007</v>
      </c>
      <c r="R241" s="2">
        <f t="shared" ref="R241:R245" si="133">P241-Q241</f>
        <v>1.5169999999999995</v>
      </c>
      <c r="S241" s="2">
        <f t="shared" si="131"/>
        <v>1.1631182795698924</v>
      </c>
      <c r="T241" s="2">
        <v>242</v>
      </c>
      <c r="U241" s="2">
        <v>86</v>
      </c>
      <c r="V241" s="3">
        <f t="shared" si="132"/>
        <v>2.6</v>
      </c>
      <c r="W241" s="2">
        <v>0.79</v>
      </c>
      <c r="X241" s="2">
        <v>0</v>
      </c>
      <c r="Y241" s="2">
        <v>0</v>
      </c>
      <c r="Z241" s="2">
        <v>0</v>
      </c>
      <c r="AA241" s="2">
        <v>0.01</v>
      </c>
    </row>
    <row r="242" spans="1:27" s="2" customFormat="1">
      <c r="A242" s="1">
        <v>43011</v>
      </c>
      <c r="B242" s="2">
        <v>11</v>
      </c>
      <c r="C242" s="2">
        <v>34</v>
      </c>
      <c r="D242" s="2">
        <f t="shared" si="126"/>
        <v>11.566666666666666</v>
      </c>
      <c r="E242" s="2">
        <v>7</v>
      </c>
      <c r="F242" s="2">
        <v>40</v>
      </c>
      <c r="G242" s="2">
        <v>11</v>
      </c>
      <c r="H242" s="2">
        <f t="shared" si="127"/>
        <v>7.666666666666667</v>
      </c>
      <c r="I242" s="2">
        <f t="shared" si="128"/>
        <v>7.9166666666666679</v>
      </c>
      <c r="J242" s="3">
        <f t="shared" si="129"/>
        <v>1.7</v>
      </c>
      <c r="K242" s="2">
        <v>1</v>
      </c>
      <c r="L242" s="2">
        <v>42</v>
      </c>
      <c r="M242" s="2">
        <f t="shared" si="130"/>
        <v>7.9</v>
      </c>
      <c r="N242" s="2">
        <v>7</v>
      </c>
      <c r="O242" s="2">
        <v>54</v>
      </c>
      <c r="P242" s="2">
        <v>9.2170000000000005</v>
      </c>
      <c r="Q242" s="2">
        <v>7.9</v>
      </c>
      <c r="R242" s="2">
        <f t="shared" si="133"/>
        <v>1.3170000000000002</v>
      </c>
      <c r="S242" s="2">
        <f t="shared" si="131"/>
        <v>1.1667088607594938</v>
      </c>
      <c r="T242" s="2">
        <v>353</v>
      </c>
      <c r="U242" s="2">
        <v>104</v>
      </c>
      <c r="V242" s="3">
        <f t="shared" si="132"/>
        <v>4.1500000000000004</v>
      </c>
      <c r="W242" s="2">
        <v>3.34</v>
      </c>
      <c r="X242" s="2">
        <v>0</v>
      </c>
      <c r="Y242" s="2">
        <v>0</v>
      </c>
      <c r="Z242" s="2">
        <v>2.3199999999999998</v>
      </c>
      <c r="AA242" s="2">
        <v>0.02</v>
      </c>
    </row>
    <row r="243" spans="1:27" s="2" customFormat="1">
      <c r="A243" s="1">
        <v>43012</v>
      </c>
      <c r="B243" s="2">
        <v>13</v>
      </c>
      <c r="C243" s="2">
        <v>1</v>
      </c>
      <c r="D243" s="2">
        <f t="shared" si="126"/>
        <v>13.016666666666667</v>
      </c>
      <c r="E243" s="2">
        <v>7</v>
      </c>
      <c r="F243" s="2">
        <v>16</v>
      </c>
      <c r="G243" s="2">
        <v>54</v>
      </c>
      <c r="H243" s="2">
        <f t="shared" si="127"/>
        <v>7.2666666666666666</v>
      </c>
      <c r="I243" s="2">
        <f t="shared" si="128"/>
        <v>5.3499999999999979</v>
      </c>
      <c r="J243" s="3">
        <f t="shared" si="129"/>
        <v>1.3666666666666667</v>
      </c>
      <c r="K243" s="2">
        <v>1</v>
      </c>
      <c r="L243" s="2">
        <v>22</v>
      </c>
      <c r="M243" s="2">
        <f t="shared" si="130"/>
        <v>8.7166666666666668</v>
      </c>
      <c r="N243" s="2">
        <v>8</v>
      </c>
      <c r="O243" s="2">
        <v>43</v>
      </c>
      <c r="P243" s="2">
        <v>7.6829999999999998</v>
      </c>
      <c r="Q243" s="2">
        <v>5.93</v>
      </c>
      <c r="R243" s="2">
        <f t="shared" si="133"/>
        <v>1.7530000000000001</v>
      </c>
      <c r="S243" s="2">
        <f t="shared" si="131"/>
        <v>1.2956155143338954</v>
      </c>
      <c r="T243" s="2">
        <v>493</v>
      </c>
      <c r="U243" s="2">
        <v>105</v>
      </c>
      <c r="V243" s="3">
        <f t="shared" si="132"/>
        <v>6.4666666666666668</v>
      </c>
      <c r="W243" s="2">
        <v>5.05</v>
      </c>
      <c r="X243" s="2">
        <v>1.9</v>
      </c>
      <c r="Y243" s="2">
        <v>0</v>
      </c>
      <c r="Z243" s="2">
        <v>2.73</v>
      </c>
      <c r="AA243" s="2">
        <v>0.27</v>
      </c>
    </row>
    <row r="244" spans="1:27" s="2" customFormat="1">
      <c r="A244" s="1">
        <v>43013</v>
      </c>
      <c r="B244" s="2">
        <v>12</v>
      </c>
      <c r="C244" s="2">
        <v>19</v>
      </c>
      <c r="D244" s="2">
        <f t="shared" si="126"/>
        <v>12.316666666666666</v>
      </c>
      <c r="E244" s="2">
        <v>7</v>
      </c>
      <c r="F244" s="2">
        <v>1</v>
      </c>
      <c r="H244" s="2">
        <f t="shared" si="127"/>
        <v>7.0166666666666666</v>
      </c>
      <c r="I244" s="2">
        <f t="shared" si="128"/>
        <v>6.6999999999999993</v>
      </c>
      <c r="J244" s="3">
        <f t="shared" si="129"/>
        <v>2.2666666666666666</v>
      </c>
      <c r="K244" s="2">
        <v>2</v>
      </c>
      <c r="L244" s="2">
        <v>16</v>
      </c>
      <c r="M244" s="2">
        <f t="shared" si="130"/>
        <v>7.916666666666667</v>
      </c>
      <c r="N244" s="2">
        <v>7</v>
      </c>
      <c r="O244" s="2">
        <v>55</v>
      </c>
      <c r="P244" s="2">
        <v>7.4329999999999998</v>
      </c>
      <c r="Q244" s="2">
        <v>6.35</v>
      </c>
      <c r="R244" s="2">
        <f t="shared" si="133"/>
        <v>1.0830000000000002</v>
      </c>
      <c r="S244" s="2">
        <f t="shared" si="131"/>
        <v>1.1705511811023623</v>
      </c>
      <c r="T244" s="2">
        <v>540</v>
      </c>
      <c r="U244" s="2">
        <v>79</v>
      </c>
      <c r="V244" s="3">
        <f t="shared" si="132"/>
        <v>7.6833333333333336</v>
      </c>
      <c r="W244" s="2">
        <v>0.11</v>
      </c>
      <c r="X244" s="2">
        <v>0</v>
      </c>
      <c r="Y244" s="2">
        <v>0</v>
      </c>
      <c r="Z244" s="2">
        <v>0</v>
      </c>
      <c r="AA244" s="2">
        <v>0</v>
      </c>
    </row>
    <row r="245" spans="1:27" s="2" customFormat="1">
      <c r="A245" s="1">
        <v>43014</v>
      </c>
      <c r="B245" s="2">
        <v>11</v>
      </c>
      <c r="C245" s="2">
        <v>15</v>
      </c>
      <c r="D245" s="2">
        <f t="shared" si="126"/>
        <v>11.25</v>
      </c>
      <c r="E245" s="2">
        <v>7</v>
      </c>
      <c r="F245" s="2">
        <v>0</v>
      </c>
      <c r="H245" s="2">
        <f t="shared" si="127"/>
        <v>7</v>
      </c>
      <c r="I245" s="2">
        <f t="shared" si="128"/>
        <v>7.75</v>
      </c>
      <c r="J245" s="3">
        <f t="shared" si="129"/>
        <v>2.9</v>
      </c>
      <c r="K245" s="2">
        <v>2</v>
      </c>
      <c r="L245" s="2">
        <v>54</v>
      </c>
      <c r="M245" s="2">
        <f t="shared" si="130"/>
        <v>8.1333333333333329</v>
      </c>
      <c r="N245" s="2">
        <v>8</v>
      </c>
      <c r="O245" s="2">
        <v>8</v>
      </c>
      <c r="P245" s="2">
        <v>11.016999999999999</v>
      </c>
      <c r="Q245" s="2">
        <v>9.1170000000000009</v>
      </c>
      <c r="R245" s="2">
        <f t="shared" si="133"/>
        <v>1.8999999999999986</v>
      </c>
      <c r="S245" s="2">
        <f t="shared" si="131"/>
        <v>1.2084018865854995</v>
      </c>
      <c r="T245" s="2">
        <v>320</v>
      </c>
      <c r="U245" s="2">
        <v>68</v>
      </c>
      <c r="V245" s="3">
        <f t="shared" si="132"/>
        <v>4.2</v>
      </c>
      <c r="W245" s="2">
        <v>1.28</v>
      </c>
      <c r="X245" s="2">
        <v>0.28000000000000003</v>
      </c>
      <c r="Y245" s="2">
        <v>0</v>
      </c>
      <c r="Z245" s="2">
        <v>0</v>
      </c>
      <c r="AA245" s="2">
        <v>0.77</v>
      </c>
    </row>
    <row r="246" spans="1:27" s="2" customFormat="1">
      <c r="A246" s="1">
        <v>43015</v>
      </c>
      <c r="B246" s="2">
        <v>12</v>
      </c>
      <c r="C246" s="2">
        <v>6</v>
      </c>
      <c r="D246" s="2">
        <v>12.1</v>
      </c>
      <c r="E246" s="2">
        <v>6</v>
      </c>
      <c r="F246" s="2">
        <v>34</v>
      </c>
      <c r="H246" s="2">
        <v>6.5666666666666664</v>
      </c>
      <c r="I246" s="2">
        <v>6.4666666666666668</v>
      </c>
      <c r="J246" s="2">
        <v>1.85</v>
      </c>
      <c r="K246" s="2">
        <v>1</v>
      </c>
      <c r="L246" s="2">
        <v>51</v>
      </c>
      <c r="M246" s="2">
        <v>8.3333333333333339</v>
      </c>
      <c r="N246" s="2">
        <v>8</v>
      </c>
      <c r="O246" s="2">
        <v>20</v>
      </c>
      <c r="P246" s="2">
        <v>8.15</v>
      </c>
      <c r="Q246" s="2">
        <v>6.95</v>
      </c>
      <c r="R246" s="2">
        <v>1.2000000000000002</v>
      </c>
      <c r="S246" s="2">
        <v>1.1726618705035972</v>
      </c>
      <c r="T246" s="2">
        <v>435</v>
      </c>
      <c r="U246" s="2">
        <v>65</v>
      </c>
      <c r="V246" s="2">
        <v>6.166666666666667</v>
      </c>
      <c r="W246" s="2">
        <v>2.2000000000000002</v>
      </c>
      <c r="X246" s="2">
        <v>1.82</v>
      </c>
      <c r="Y246" s="2">
        <v>0</v>
      </c>
      <c r="Z246" s="2">
        <v>0</v>
      </c>
      <c r="AA246" s="2">
        <v>0.75</v>
      </c>
    </row>
    <row r="247" spans="1:27" s="2" customFormat="1">
      <c r="A247" s="1">
        <v>43016</v>
      </c>
      <c r="B247" s="2">
        <v>10</v>
      </c>
      <c r="C247" s="2">
        <v>59</v>
      </c>
      <c r="D247" s="2">
        <v>10.983333333333333</v>
      </c>
      <c r="E247" s="2">
        <v>6</v>
      </c>
      <c r="F247" s="2">
        <v>52</v>
      </c>
      <c r="H247" s="2">
        <v>6.8666666666666671</v>
      </c>
      <c r="I247" s="2">
        <v>7.8833333333333346</v>
      </c>
      <c r="J247" s="2">
        <v>1.4833333333333334</v>
      </c>
      <c r="K247" s="2">
        <v>1</v>
      </c>
      <c r="L247" s="2">
        <v>29</v>
      </c>
      <c r="M247" s="2">
        <v>8.1166666666666671</v>
      </c>
      <c r="N247" s="2">
        <v>8</v>
      </c>
      <c r="O247" s="2">
        <v>7</v>
      </c>
      <c r="P247" s="2">
        <v>8.0167000000000002</v>
      </c>
      <c r="Q247" s="2">
        <v>7.383</v>
      </c>
      <c r="R247" s="2">
        <v>0.63370000000000015</v>
      </c>
      <c r="S247" s="2">
        <v>1.0858323174861169</v>
      </c>
      <c r="T247" s="2">
        <v>161</v>
      </c>
      <c r="U247" s="2">
        <v>3</v>
      </c>
      <c r="V247" s="2">
        <v>2.6333333333333333</v>
      </c>
      <c r="W247" s="2">
        <v>2.57</v>
      </c>
      <c r="X247" s="2">
        <v>0.19</v>
      </c>
      <c r="Y247" s="2">
        <v>0</v>
      </c>
      <c r="Z247" s="2">
        <v>2</v>
      </c>
      <c r="AA247" s="2">
        <v>0.11</v>
      </c>
    </row>
    <row r="248" spans="1:27" s="2" customFormat="1">
      <c r="A248" s="1">
        <v>43017</v>
      </c>
      <c r="B248" s="2">
        <v>10</v>
      </c>
      <c r="C248" s="2">
        <v>49</v>
      </c>
      <c r="D248" s="2">
        <v>10.816666666666666</v>
      </c>
      <c r="E248" s="2">
        <v>6</v>
      </c>
      <c r="F248" s="2">
        <v>58</v>
      </c>
      <c r="H248" s="2">
        <v>6.9666666666666668</v>
      </c>
      <c r="I248" s="2">
        <v>8.1500000000000021</v>
      </c>
      <c r="J248" s="2">
        <v>2.2333333333333334</v>
      </c>
      <c r="K248" s="2">
        <v>2</v>
      </c>
      <c r="L248" s="2">
        <v>14</v>
      </c>
      <c r="M248" s="2">
        <v>8</v>
      </c>
      <c r="N248" s="2">
        <v>8</v>
      </c>
      <c r="O248" s="2">
        <v>0</v>
      </c>
      <c r="P248" s="2">
        <v>10.67</v>
      </c>
      <c r="Q248" s="2">
        <v>7.45</v>
      </c>
      <c r="R248" s="2">
        <v>3.2199999999999998</v>
      </c>
      <c r="S248" s="2">
        <v>1.4322147651006711</v>
      </c>
      <c r="T248" s="2">
        <v>386</v>
      </c>
      <c r="U248" s="2">
        <v>56</v>
      </c>
      <c r="V248" s="2">
        <v>5.5</v>
      </c>
      <c r="W248" s="2">
        <v>2.3199999999999998</v>
      </c>
      <c r="X248" s="2">
        <v>0.72</v>
      </c>
      <c r="Y248" s="2">
        <v>0</v>
      </c>
      <c r="Z248" s="2">
        <v>0</v>
      </c>
      <c r="AA248" s="2">
        <v>0.57999999999999996</v>
      </c>
    </row>
    <row r="249" spans="1:27" s="2" customFormat="1">
      <c r="A249" s="1">
        <v>43018</v>
      </c>
      <c r="B249" s="2">
        <v>16</v>
      </c>
      <c r="C249" s="2">
        <v>39</v>
      </c>
      <c r="D249" s="2">
        <v>16.649999999999999</v>
      </c>
      <c r="E249" s="2">
        <v>7</v>
      </c>
      <c r="F249" s="2">
        <v>26</v>
      </c>
      <c r="H249" s="2">
        <v>7.4333333333333336</v>
      </c>
      <c r="I249" s="2">
        <v>2.783333333333335</v>
      </c>
      <c r="J249" s="2">
        <v>0.6</v>
      </c>
      <c r="K249" s="2">
        <v>0</v>
      </c>
      <c r="L249" s="2">
        <v>36</v>
      </c>
      <c r="M249" s="2">
        <v>10.683333333333334</v>
      </c>
      <c r="N249" s="2">
        <v>10</v>
      </c>
      <c r="O249" s="2">
        <v>41</v>
      </c>
      <c r="P249" s="2">
        <v>5.95</v>
      </c>
      <c r="Q249" s="2">
        <v>4.9669999999999996</v>
      </c>
      <c r="R249" s="2">
        <v>0.98300000000000054</v>
      </c>
      <c r="S249" s="2">
        <v>1.1979061807932354</v>
      </c>
      <c r="T249" s="2">
        <v>917</v>
      </c>
      <c r="U249" s="2">
        <v>81</v>
      </c>
      <c r="V249" s="2">
        <v>13.933333333333334</v>
      </c>
      <c r="W249" s="2">
        <v>3.56</v>
      </c>
      <c r="X249" s="2">
        <v>1.01</v>
      </c>
      <c r="Y249" s="2">
        <v>0</v>
      </c>
      <c r="Z249" s="2">
        <v>0.87</v>
      </c>
      <c r="AA249" s="2">
        <v>0.81</v>
      </c>
    </row>
    <row r="250" spans="1:27" s="2" customFormat="1">
      <c r="A250" s="1">
        <v>43019</v>
      </c>
      <c r="B250" s="2">
        <v>11</v>
      </c>
      <c r="C250" s="2">
        <v>16</v>
      </c>
      <c r="D250" s="2">
        <v>11.266666666666667</v>
      </c>
      <c r="E250" s="2">
        <v>6</v>
      </c>
      <c r="F250" s="2">
        <v>59</v>
      </c>
      <c r="H250" s="2">
        <v>6.9833333333333334</v>
      </c>
      <c r="I250" s="2">
        <v>7.7166666666666668</v>
      </c>
      <c r="J250" s="2">
        <v>1.5166666666666666</v>
      </c>
      <c r="K250" s="2">
        <v>1</v>
      </c>
      <c r="L250" s="2">
        <v>31</v>
      </c>
      <c r="M250" s="2">
        <v>8.0500000000000007</v>
      </c>
      <c r="N250" s="2">
        <v>8</v>
      </c>
      <c r="O250" s="2">
        <v>3</v>
      </c>
      <c r="P250" s="2">
        <v>12.917</v>
      </c>
      <c r="Q250" s="2">
        <v>10.933</v>
      </c>
      <c r="R250" s="2">
        <v>1.984</v>
      </c>
      <c r="S250" s="2">
        <v>1.1814689472240008</v>
      </c>
      <c r="T250" s="2">
        <v>101</v>
      </c>
      <c r="U250" s="2">
        <v>3</v>
      </c>
      <c r="V250" s="2">
        <v>1.6333333333333333</v>
      </c>
      <c r="W250" s="2">
        <v>0.42</v>
      </c>
      <c r="X250" s="2">
        <v>0.42</v>
      </c>
      <c r="Y250" s="2">
        <v>0</v>
      </c>
      <c r="Z250" s="2">
        <v>0</v>
      </c>
      <c r="AA250" s="2">
        <v>0.08</v>
      </c>
    </row>
    <row r="251" spans="1:27" s="2" customFormat="1">
      <c r="A251" s="1">
        <v>43020</v>
      </c>
      <c r="B251" s="2">
        <v>11</v>
      </c>
      <c r="C251" s="2">
        <v>7</v>
      </c>
      <c r="D251" s="2">
        <v>11.116666666666667</v>
      </c>
      <c r="E251" s="2">
        <v>7</v>
      </c>
      <c r="F251" s="2">
        <v>0</v>
      </c>
      <c r="H251" s="2">
        <v>7</v>
      </c>
      <c r="I251" s="2">
        <v>7.8833333333333329</v>
      </c>
      <c r="J251" s="2">
        <v>0.46666666666666667</v>
      </c>
      <c r="K251" s="2">
        <v>0</v>
      </c>
      <c r="L251" s="2">
        <v>28</v>
      </c>
      <c r="M251" s="2">
        <v>7.95</v>
      </c>
      <c r="N251" s="2">
        <v>7</v>
      </c>
      <c r="O251" s="2">
        <v>57</v>
      </c>
      <c r="P251" s="2">
        <v>11.583</v>
      </c>
      <c r="Q251" s="2">
        <v>9.8580000000000005</v>
      </c>
      <c r="R251" s="2">
        <v>1.7249999999999996</v>
      </c>
      <c r="S251" s="2">
        <v>1.1749847839318319</v>
      </c>
      <c r="T251" s="2">
        <v>218</v>
      </c>
      <c r="U251" s="2">
        <v>44</v>
      </c>
      <c r="V251" s="2">
        <v>2.9</v>
      </c>
      <c r="W251" s="2">
        <v>0.59</v>
      </c>
      <c r="X251" s="2">
        <v>0</v>
      </c>
      <c r="Y251" s="2">
        <v>0</v>
      </c>
      <c r="Z251" s="2">
        <v>0</v>
      </c>
      <c r="AA251" s="2">
        <v>0.03</v>
      </c>
    </row>
    <row r="252" spans="1:27" s="2" customFormat="1">
      <c r="A252" s="1">
        <v>43021</v>
      </c>
      <c r="B252" s="2">
        <v>11</v>
      </c>
      <c r="C252" s="2">
        <v>48</v>
      </c>
      <c r="D252" s="2">
        <v>11.8</v>
      </c>
      <c r="E252" s="2">
        <v>6</v>
      </c>
      <c r="F252" s="2">
        <v>56</v>
      </c>
      <c r="H252" s="2">
        <v>6.9333333333333336</v>
      </c>
      <c r="I252" s="2">
        <v>7.1333333333333329</v>
      </c>
      <c r="J252" s="2">
        <v>1.85</v>
      </c>
      <c r="K252" s="2">
        <v>1</v>
      </c>
      <c r="L252" s="2">
        <v>51</v>
      </c>
      <c r="M252" s="2">
        <v>7.7666666666666666</v>
      </c>
      <c r="N252" s="2">
        <v>7</v>
      </c>
      <c r="O252" s="2">
        <v>46</v>
      </c>
      <c r="P252" s="2">
        <v>13.183</v>
      </c>
      <c r="Q252" s="2">
        <v>10.75</v>
      </c>
      <c r="R252" s="2">
        <v>2.4329999999999998</v>
      </c>
      <c r="S252" s="2">
        <v>1.2263255813953489</v>
      </c>
      <c r="T252" s="2">
        <v>133</v>
      </c>
      <c r="U252" s="2">
        <v>49</v>
      </c>
      <c r="V252" s="2">
        <v>1.4</v>
      </c>
      <c r="W252" s="2">
        <v>0.74</v>
      </c>
      <c r="X252" s="2">
        <v>0</v>
      </c>
      <c r="Y252" s="2">
        <v>0</v>
      </c>
      <c r="Z252" s="2">
        <v>0.68</v>
      </c>
      <c r="AA252" s="2">
        <v>0.01</v>
      </c>
    </row>
    <row r="253" spans="1:27" s="2" customFormat="1">
      <c r="A253" s="1">
        <v>43022</v>
      </c>
      <c r="B253" s="2">
        <v>11</v>
      </c>
      <c r="C253" s="2">
        <v>52</v>
      </c>
      <c r="D253" s="2">
        <f t="shared" ref="D253:D273" si="134">B253+C253/60</f>
        <v>11.866666666666667</v>
      </c>
      <c r="E253" s="2">
        <v>7</v>
      </c>
      <c r="F253" s="2">
        <v>2</v>
      </c>
      <c r="H253" s="2">
        <f t="shared" ref="H253:H273" si="135">E253+F253/60</f>
        <v>7.0333333333333332</v>
      </c>
      <c r="I253" s="2">
        <f t="shared" ref="I253:I273" si="136">H253+12-D253-G253/60</f>
        <v>7.1666666666666643</v>
      </c>
      <c r="J253" s="3">
        <f t="shared" ref="J253:J273" si="137">K253+L253/60</f>
        <v>2.0666666666666669</v>
      </c>
      <c r="K253" s="2">
        <v>2</v>
      </c>
      <c r="L253" s="2">
        <v>4</v>
      </c>
      <c r="M253" s="2">
        <f t="shared" ref="M253:M273" si="138">N253+O253/60</f>
        <v>8.6999999999999993</v>
      </c>
      <c r="N253" s="2">
        <v>8</v>
      </c>
      <c r="O253" s="2">
        <v>42</v>
      </c>
      <c r="P253" s="2">
        <v>11.917</v>
      </c>
      <c r="Q253" s="2">
        <v>9.4420000000000002</v>
      </c>
      <c r="R253" s="2">
        <f>P253-Q253</f>
        <v>2.4749999999999996</v>
      </c>
      <c r="S253" s="2">
        <f t="shared" ref="S253:S259" si="139">P253/Q253</f>
        <v>1.2621266680787968</v>
      </c>
      <c r="T253" s="2">
        <v>217</v>
      </c>
      <c r="U253" s="2">
        <v>34</v>
      </c>
      <c r="V253" s="3">
        <f t="shared" ref="V253:V273" si="140">(T253-U253)/60</f>
        <v>3.05</v>
      </c>
      <c r="W253" s="2">
        <v>1.1000000000000001</v>
      </c>
      <c r="X253" s="2">
        <v>0</v>
      </c>
      <c r="Y253" s="2">
        <v>0</v>
      </c>
      <c r="Z253" s="2">
        <v>0</v>
      </c>
      <c r="AA253" s="2">
        <v>0.01</v>
      </c>
    </row>
    <row r="254" spans="1:27" s="2" customFormat="1">
      <c r="A254" s="1">
        <v>43023</v>
      </c>
      <c r="B254" s="2">
        <v>11</v>
      </c>
      <c r="C254" s="2">
        <v>51</v>
      </c>
      <c r="D254" s="2">
        <f t="shared" si="134"/>
        <v>11.85</v>
      </c>
      <c r="E254" s="2">
        <v>7</v>
      </c>
      <c r="F254" s="2">
        <v>2</v>
      </c>
      <c r="H254" s="2">
        <f t="shared" si="135"/>
        <v>7.0333333333333332</v>
      </c>
      <c r="I254" s="2">
        <f t="shared" si="136"/>
        <v>7.1833333333333318</v>
      </c>
      <c r="J254" s="3">
        <f t="shared" si="137"/>
        <v>2.7</v>
      </c>
      <c r="K254" s="2">
        <v>2</v>
      </c>
      <c r="L254" s="2">
        <v>42</v>
      </c>
      <c r="M254" s="2">
        <f t="shared" si="138"/>
        <v>7.9666666666666668</v>
      </c>
      <c r="N254" s="2">
        <v>7</v>
      </c>
      <c r="O254" s="2">
        <v>58</v>
      </c>
      <c r="P254" s="2">
        <v>11.083</v>
      </c>
      <c r="Q254" s="2">
        <v>9.93</v>
      </c>
      <c r="R254" s="2">
        <f>P254-Q254</f>
        <v>1.1530000000000005</v>
      </c>
      <c r="S254" s="2">
        <f t="shared" si="139"/>
        <v>1.1161127895266869</v>
      </c>
      <c r="T254" s="2">
        <v>225</v>
      </c>
      <c r="U254" s="2">
        <v>69</v>
      </c>
      <c r="V254" s="3">
        <f t="shared" si="140"/>
        <v>2.6</v>
      </c>
      <c r="W254" s="2">
        <v>1.1599999999999999</v>
      </c>
      <c r="X254" s="2">
        <v>0</v>
      </c>
      <c r="Y254" s="2">
        <v>0</v>
      </c>
      <c r="Z254" s="2">
        <v>0</v>
      </c>
      <c r="AA254" s="2">
        <v>0.77</v>
      </c>
    </row>
    <row r="255" spans="1:27" s="2" customFormat="1">
      <c r="A255" s="1">
        <v>43024</v>
      </c>
      <c r="B255" s="2">
        <v>11</v>
      </c>
      <c r="C255" s="2">
        <v>16</v>
      </c>
      <c r="D255" s="2">
        <f t="shared" si="134"/>
        <v>11.266666666666667</v>
      </c>
      <c r="E255" s="2">
        <v>7</v>
      </c>
      <c r="F255" s="2">
        <v>0</v>
      </c>
      <c r="H255" s="2">
        <f t="shared" si="135"/>
        <v>7</v>
      </c>
      <c r="I255" s="2">
        <f t="shared" si="136"/>
        <v>7.7333333333333325</v>
      </c>
      <c r="J255" s="3">
        <f t="shared" si="137"/>
        <v>3</v>
      </c>
      <c r="K255" s="2">
        <v>3</v>
      </c>
      <c r="L255" s="2">
        <v>0</v>
      </c>
      <c r="M255" s="2">
        <f t="shared" si="138"/>
        <v>8.1</v>
      </c>
      <c r="N255" s="2">
        <v>8</v>
      </c>
      <c r="O255" s="2">
        <v>6</v>
      </c>
      <c r="P255" s="2">
        <v>12.282999999999999</v>
      </c>
      <c r="Q255" s="2">
        <v>10.25</v>
      </c>
      <c r="R255" s="2">
        <f t="shared" ref="R255:R266" si="141">P255-Q255</f>
        <v>2.0329999999999995</v>
      </c>
      <c r="S255" s="2">
        <f t="shared" si="139"/>
        <v>1.1983414634146341</v>
      </c>
      <c r="T255" s="2">
        <v>196</v>
      </c>
      <c r="U255" s="2">
        <v>69</v>
      </c>
      <c r="V255" s="3">
        <f t="shared" si="140"/>
        <v>2.1166666666666667</v>
      </c>
      <c r="W255" s="2">
        <v>0.37</v>
      </c>
      <c r="X255" s="2">
        <v>0.28000000000000003</v>
      </c>
      <c r="Y255" s="2">
        <v>0</v>
      </c>
      <c r="Z255" s="2">
        <v>0</v>
      </c>
      <c r="AA255" s="2">
        <v>0.13</v>
      </c>
    </row>
    <row r="256" spans="1:27" s="2" customFormat="1">
      <c r="A256" s="1">
        <v>43025</v>
      </c>
      <c r="B256" s="2">
        <v>11</v>
      </c>
      <c r="C256" s="2">
        <v>57</v>
      </c>
      <c r="D256" s="2">
        <f t="shared" si="134"/>
        <v>11.95</v>
      </c>
      <c r="E256" s="2">
        <v>7</v>
      </c>
      <c r="F256" s="2">
        <v>10</v>
      </c>
      <c r="H256" s="2">
        <f t="shared" si="135"/>
        <v>7.166666666666667</v>
      </c>
      <c r="I256" s="2">
        <f t="shared" si="136"/>
        <v>7.2166666666666686</v>
      </c>
      <c r="J256" s="3">
        <f t="shared" si="137"/>
        <v>1.5666666666666667</v>
      </c>
      <c r="K256" s="2">
        <v>1</v>
      </c>
      <c r="L256" s="2">
        <v>34</v>
      </c>
      <c r="M256" s="2">
        <f t="shared" si="138"/>
        <v>8.2166666666666668</v>
      </c>
      <c r="N256" s="2">
        <v>8</v>
      </c>
      <c r="O256" s="2">
        <v>13</v>
      </c>
      <c r="P256" s="2">
        <v>7.75</v>
      </c>
      <c r="Q256" s="2">
        <v>6.45</v>
      </c>
      <c r="R256" s="2">
        <f t="shared" si="141"/>
        <v>1.2999999999999998</v>
      </c>
      <c r="S256" s="2">
        <f t="shared" si="139"/>
        <v>1.2015503875968991</v>
      </c>
      <c r="T256" s="2">
        <v>241</v>
      </c>
      <c r="U256" s="2">
        <v>0</v>
      </c>
      <c r="V256" s="3">
        <f t="shared" si="140"/>
        <v>4.0166666666666666</v>
      </c>
      <c r="W256" s="2">
        <v>4.6100000000000003</v>
      </c>
      <c r="X256" s="2">
        <v>0.31</v>
      </c>
      <c r="Y256" s="2">
        <v>0</v>
      </c>
      <c r="Z256" s="2">
        <v>1.52</v>
      </c>
      <c r="AA256" s="2">
        <v>0.12</v>
      </c>
    </row>
    <row r="257" spans="1:27" s="2" customFormat="1">
      <c r="A257" s="1">
        <v>43026</v>
      </c>
      <c r="B257" s="2">
        <v>9</v>
      </c>
      <c r="C257" s="2">
        <v>49</v>
      </c>
      <c r="D257" s="2">
        <f t="shared" si="134"/>
        <v>9.8166666666666664</v>
      </c>
      <c r="E257" s="2">
        <v>6</v>
      </c>
      <c r="F257" s="2">
        <v>49</v>
      </c>
      <c r="H257" s="2">
        <f t="shared" si="135"/>
        <v>6.8166666666666664</v>
      </c>
      <c r="I257" s="2">
        <f t="shared" si="136"/>
        <v>9</v>
      </c>
      <c r="J257" s="3">
        <f t="shared" si="137"/>
        <v>2.8833333333333333</v>
      </c>
      <c r="K257" s="2">
        <v>2</v>
      </c>
      <c r="L257" s="2">
        <v>53</v>
      </c>
      <c r="M257" s="2">
        <f t="shared" si="138"/>
        <v>7.666666666666667</v>
      </c>
      <c r="N257" s="2">
        <v>7</v>
      </c>
      <c r="O257" s="2">
        <v>40</v>
      </c>
      <c r="P257" s="2">
        <v>12.467000000000001</v>
      </c>
      <c r="Q257" s="2">
        <v>10.525</v>
      </c>
      <c r="R257" s="2">
        <f t="shared" si="141"/>
        <v>1.9420000000000002</v>
      </c>
      <c r="S257" s="2">
        <f t="shared" si="139"/>
        <v>1.1845130641330166</v>
      </c>
      <c r="T257" s="2">
        <v>143</v>
      </c>
      <c r="U257" s="2">
        <v>59</v>
      </c>
      <c r="V257" s="3">
        <f t="shared" si="140"/>
        <v>1.4</v>
      </c>
      <c r="W257" s="2">
        <v>0.49</v>
      </c>
      <c r="X257" s="2">
        <v>0.21</v>
      </c>
      <c r="Y257" s="2">
        <v>0</v>
      </c>
      <c r="Z257" s="2">
        <v>0</v>
      </c>
      <c r="AA257" s="2">
        <v>0.01</v>
      </c>
    </row>
    <row r="258" spans="1:27" s="2" customFormat="1">
      <c r="A258" s="1">
        <v>43027</v>
      </c>
      <c r="B258" s="2">
        <v>11</v>
      </c>
      <c r="C258" s="2">
        <v>49</v>
      </c>
      <c r="D258" s="2">
        <f t="shared" si="134"/>
        <v>11.816666666666666</v>
      </c>
      <c r="E258" s="2">
        <v>7</v>
      </c>
      <c r="F258" s="2">
        <v>2</v>
      </c>
      <c r="H258" s="2">
        <f t="shared" si="135"/>
        <v>7.0333333333333332</v>
      </c>
      <c r="I258" s="2">
        <f t="shared" si="136"/>
        <v>7.216666666666665</v>
      </c>
      <c r="J258" s="3">
        <f t="shared" si="137"/>
        <v>2.2333333333333334</v>
      </c>
      <c r="K258" s="2">
        <v>2</v>
      </c>
      <c r="L258" s="2">
        <v>14</v>
      </c>
      <c r="M258" s="2">
        <f t="shared" si="138"/>
        <v>7.95</v>
      </c>
      <c r="N258" s="2">
        <v>7</v>
      </c>
      <c r="O258" s="2">
        <v>57</v>
      </c>
      <c r="P258" s="2">
        <v>11.583</v>
      </c>
      <c r="Q258" s="2">
        <v>10.558</v>
      </c>
      <c r="R258" s="2">
        <f t="shared" si="141"/>
        <v>1.0250000000000004</v>
      </c>
      <c r="S258" s="2">
        <f t="shared" si="139"/>
        <v>1.0970827808297026</v>
      </c>
      <c r="T258" s="2">
        <v>228</v>
      </c>
      <c r="U258" s="2">
        <v>73</v>
      </c>
      <c r="V258" s="3">
        <f t="shared" si="140"/>
        <v>2.5833333333333335</v>
      </c>
      <c r="W258" s="2">
        <v>0.45</v>
      </c>
      <c r="X258" s="2">
        <v>0.36</v>
      </c>
      <c r="Y258" s="2">
        <v>0</v>
      </c>
      <c r="Z258" s="2">
        <v>0</v>
      </c>
      <c r="AA258" s="2">
        <v>0.01</v>
      </c>
    </row>
    <row r="259" spans="1:27" s="2" customFormat="1">
      <c r="A259" s="1">
        <v>43028</v>
      </c>
      <c r="B259" s="2">
        <v>11</v>
      </c>
      <c r="C259" s="2">
        <v>21</v>
      </c>
      <c r="D259" s="2">
        <f t="shared" si="134"/>
        <v>11.35</v>
      </c>
      <c r="E259" s="2">
        <v>6</v>
      </c>
      <c r="F259" s="2">
        <v>42</v>
      </c>
      <c r="H259" s="2">
        <f t="shared" si="135"/>
        <v>6.7</v>
      </c>
      <c r="I259" s="2">
        <f t="shared" si="136"/>
        <v>7.35</v>
      </c>
      <c r="J259" s="3">
        <f t="shared" si="137"/>
        <v>2.4</v>
      </c>
      <c r="K259" s="2">
        <v>2</v>
      </c>
      <c r="L259" s="2">
        <v>24</v>
      </c>
      <c r="M259" s="2">
        <f t="shared" si="138"/>
        <v>7.5666666666666664</v>
      </c>
      <c r="N259" s="2">
        <v>7</v>
      </c>
      <c r="O259" s="2">
        <v>34</v>
      </c>
      <c r="P259" s="2">
        <v>12.766999999999999</v>
      </c>
      <c r="Q259" s="2">
        <v>10.1</v>
      </c>
      <c r="R259" s="2">
        <f t="shared" si="141"/>
        <v>2.6669999999999998</v>
      </c>
      <c r="S259" s="2">
        <f t="shared" si="139"/>
        <v>1.2640594059405941</v>
      </c>
      <c r="T259" s="2">
        <v>248</v>
      </c>
      <c r="U259" s="2">
        <v>64</v>
      </c>
      <c r="V259" s="3">
        <f t="shared" si="140"/>
        <v>3.0666666666666669</v>
      </c>
      <c r="W259" s="2">
        <v>1.08</v>
      </c>
      <c r="X259" s="2">
        <v>0</v>
      </c>
      <c r="Y259" s="2">
        <v>0</v>
      </c>
      <c r="Z259" s="2">
        <v>0.42</v>
      </c>
      <c r="AA259" s="2">
        <v>0</v>
      </c>
    </row>
    <row r="260" spans="1:27" s="2" customFormat="1">
      <c r="A260" s="1">
        <v>43029</v>
      </c>
      <c r="B260" s="2">
        <v>12</v>
      </c>
      <c r="C260" s="2">
        <v>55</v>
      </c>
      <c r="D260" s="2">
        <f t="shared" si="134"/>
        <v>12.916666666666666</v>
      </c>
      <c r="E260" s="2">
        <v>8</v>
      </c>
      <c r="F260" s="2">
        <v>22</v>
      </c>
      <c r="H260" s="2">
        <f t="shared" si="135"/>
        <v>8.3666666666666671</v>
      </c>
      <c r="I260" s="2">
        <f t="shared" si="136"/>
        <v>7.4500000000000011</v>
      </c>
      <c r="J260" s="3">
        <f t="shared" si="137"/>
        <v>2.4</v>
      </c>
      <c r="K260" s="2">
        <v>2</v>
      </c>
      <c r="L260" s="2">
        <v>24</v>
      </c>
      <c r="M260" s="2">
        <f t="shared" si="138"/>
        <v>12.516666666666667</v>
      </c>
      <c r="N260" s="2">
        <v>12</v>
      </c>
      <c r="O260" s="2">
        <v>31</v>
      </c>
      <c r="P260" s="2">
        <v>3.65</v>
      </c>
      <c r="Q260" s="2">
        <v>3.65</v>
      </c>
      <c r="R260" s="2">
        <f t="shared" si="141"/>
        <v>0</v>
      </c>
      <c r="S260" s="2">
        <f t="shared" ref="S260:S266" si="142">T260/U260</f>
        <v>22.75</v>
      </c>
      <c r="T260" s="2">
        <v>546</v>
      </c>
      <c r="U260" s="2">
        <v>24</v>
      </c>
      <c r="V260" s="3">
        <f t="shared" si="140"/>
        <v>8.6999999999999993</v>
      </c>
      <c r="W260" s="2">
        <v>4</v>
      </c>
      <c r="X260" s="2">
        <v>0.47</v>
      </c>
      <c r="Y260" s="2">
        <v>0</v>
      </c>
      <c r="Z260" s="2">
        <v>3.01</v>
      </c>
      <c r="AA260" s="2">
        <v>0.76</v>
      </c>
    </row>
    <row r="261" spans="1:27" s="2" customFormat="1">
      <c r="A261" s="1">
        <v>43030</v>
      </c>
      <c r="B261" s="2">
        <v>11</v>
      </c>
      <c r="C261" s="2">
        <v>15</v>
      </c>
      <c r="D261" s="2">
        <f t="shared" si="134"/>
        <v>11.25</v>
      </c>
      <c r="E261" s="2">
        <v>6</v>
      </c>
      <c r="F261" s="2">
        <v>55</v>
      </c>
      <c r="H261" s="2">
        <f t="shared" si="135"/>
        <v>6.916666666666667</v>
      </c>
      <c r="I261" s="2">
        <f t="shared" si="136"/>
        <v>7.6666666666666679</v>
      </c>
      <c r="J261" s="3">
        <f t="shared" si="137"/>
        <v>1.8833333333333333</v>
      </c>
      <c r="K261" s="2">
        <v>1</v>
      </c>
      <c r="L261" s="2">
        <v>53</v>
      </c>
      <c r="M261" s="2">
        <f t="shared" si="138"/>
        <v>8.0833333333333339</v>
      </c>
      <c r="N261" s="2">
        <v>8</v>
      </c>
      <c r="O261" s="2">
        <v>5</v>
      </c>
      <c r="P261" s="2">
        <v>7.35</v>
      </c>
      <c r="Q261" s="2">
        <v>4.4329999999999998</v>
      </c>
      <c r="R261" s="2">
        <f t="shared" si="141"/>
        <v>2.9169999999999998</v>
      </c>
      <c r="S261" s="2">
        <f t="shared" si="142"/>
        <v>4.5058823529411764</v>
      </c>
      <c r="T261" s="2">
        <v>383</v>
      </c>
      <c r="U261" s="2">
        <v>85</v>
      </c>
      <c r="V261" s="3">
        <f t="shared" si="140"/>
        <v>4.9666666666666668</v>
      </c>
      <c r="W261" s="2">
        <v>3.1</v>
      </c>
      <c r="X261" s="2">
        <v>0.17</v>
      </c>
      <c r="Y261" s="2">
        <v>0</v>
      </c>
      <c r="Z261" s="2">
        <v>3.02</v>
      </c>
      <c r="AA261" s="2">
        <v>0</v>
      </c>
    </row>
    <row r="262" spans="1:27" s="2" customFormat="1">
      <c r="A262" s="1">
        <v>43031</v>
      </c>
      <c r="B262" s="2">
        <v>10</v>
      </c>
      <c r="C262" s="2">
        <v>7</v>
      </c>
      <c r="D262" s="2">
        <f t="shared" si="134"/>
        <v>10.116666666666667</v>
      </c>
      <c r="E262" s="2">
        <v>7</v>
      </c>
      <c r="F262" s="2">
        <v>5</v>
      </c>
      <c r="G262" s="2">
        <v>25</v>
      </c>
      <c r="H262" s="2">
        <f t="shared" si="135"/>
        <v>7.083333333333333</v>
      </c>
      <c r="I262" s="2">
        <f t="shared" si="136"/>
        <v>8.5499999999999989</v>
      </c>
      <c r="J262" s="3">
        <f t="shared" si="137"/>
        <v>2.5666666666666664</v>
      </c>
      <c r="K262" s="2">
        <v>2</v>
      </c>
      <c r="L262" s="2">
        <v>34</v>
      </c>
      <c r="M262" s="2">
        <f t="shared" si="138"/>
        <v>8.0166666666666675</v>
      </c>
      <c r="N262" s="2">
        <v>8</v>
      </c>
      <c r="O262" s="2">
        <v>1</v>
      </c>
      <c r="P262" s="2">
        <v>11.382999999999999</v>
      </c>
      <c r="Q262" s="2">
        <v>9.5579999999999998</v>
      </c>
      <c r="R262" s="2">
        <f t="shared" si="141"/>
        <v>1.8249999999999993</v>
      </c>
      <c r="S262" s="2">
        <f t="shared" si="142"/>
        <v>3.0694444444444446</v>
      </c>
      <c r="T262" s="2">
        <v>221</v>
      </c>
      <c r="U262" s="2">
        <v>72</v>
      </c>
      <c r="V262" s="3">
        <f t="shared" si="140"/>
        <v>2.4833333333333334</v>
      </c>
      <c r="W262" s="2">
        <v>0.28999999999999998</v>
      </c>
      <c r="X262" s="2">
        <v>0.17</v>
      </c>
      <c r="Y262" s="2">
        <v>0</v>
      </c>
      <c r="Z262" s="2">
        <v>0</v>
      </c>
      <c r="AA262" s="2">
        <v>0.01</v>
      </c>
    </row>
    <row r="263" spans="1:27" s="2" customFormat="1">
      <c r="A263" s="1">
        <v>43032</v>
      </c>
      <c r="B263" s="2">
        <v>11</v>
      </c>
      <c r="C263" s="2">
        <v>56</v>
      </c>
      <c r="D263" s="2">
        <f t="shared" si="134"/>
        <v>11.933333333333334</v>
      </c>
      <c r="E263" s="2">
        <v>6</v>
      </c>
      <c r="F263" s="2">
        <v>59</v>
      </c>
      <c r="H263" s="2">
        <f t="shared" si="135"/>
        <v>6.9833333333333334</v>
      </c>
      <c r="I263" s="2">
        <f t="shared" si="136"/>
        <v>7.0500000000000007</v>
      </c>
      <c r="J263" s="3">
        <f t="shared" si="137"/>
        <v>2.6666666666666665</v>
      </c>
      <c r="K263" s="2">
        <v>2</v>
      </c>
      <c r="L263" s="2">
        <v>40</v>
      </c>
      <c r="M263" s="2">
        <f t="shared" si="138"/>
        <v>8.2833333333333332</v>
      </c>
      <c r="N263" s="2">
        <v>8</v>
      </c>
      <c r="O263" s="2">
        <v>17</v>
      </c>
      <c r="P263" s="2">
        <v>11.65</v>
      </c>
      <c r="Q263" s="2">
        <v>8.0830000000000002</v>
      </c>
      <c r="R263" s="2">
        <f t="shared" si="141"/>
        <v>3.5670000000000002</v>
      </c>
      <c r="S263" s="2">
        <f t="shared" si="142"/>
        <v>46</v>
      </c>
      <c r="T263" s="2">
        <v>46</v>
      </c>
      <c r="U263" s="2">
        <v>1</v>
      </c>
      <c r="V263" s="3">
        <f t="shared" si="140"/>
        <v>0.75</v>
      </c>
      <c r="W263" s="2">
        <v>0.63</v>
      </c>
      <c r="X263" s="2">
        <v>0</v>
      </c>
      <c r="Y263" s="2">
        <v>0</v>
      </c>
      <c r="Z263" s="2">
        <v>0</v>
      </c>
      <c r="AA263" s="2">
        <v>0.11</v>
      </c>
    </row>
    <row r="264" spans="1:27" s="2" customFormat="1">
      <c r="A264" s="1">
        <v>43033</v>
      </c>
      <c r="B264" s="2">
        <v>11</v>
      </c>
      <c r="C264" s="2">
        <v>15</v>
      </c>
      <c r="D264" s="2">
        <f t="shared" si="134"/>
        <v>11.25</v>
      </c>
      <c r="E264" s="2">
        <v>6</v>
      </c>
      <c r="F264" s="2">
        <v>16</v>
      </c>
      <c r="H264" s="2">
        <f t="shared" si="135"/>
        <v>6.2666666666666666</v>
      </c>
      <c r="I264" s="2">
        <f t="shared" si="136"/>
        <v>7.0166666666666657</v>
      </c>
      <c r="J264" s="3">
        <f t="shared" si="137"/>
        <v>1.9333333333333333</v>
      </c>
      <c r="K264" s="2">
        <v>1</v>
      </c>
      <c r="L264" s="2">
        <v>56</v>
      </c>
      <c r="M264" s="2">
        <f t="shared" si="138"/>
        <v>7.6333333333333329</v>
      </c>
      <c r="N264" s="2">
        <v>7</v>
      </c>
      <c r="O264" s="2">
        <v>38</v>
      </c>
      <c r="P264" s="2">
        <v>11.983000000000001</v>
      </c>
      <c r="Q264" s="2">
        <v>10.025</v>
      </c>
      <c r="R264" s="2">
        <f t="shared" si="141"/>
        <v>1.9580000000000002</v>
      </c>
      <c r="S264" s="2">
        <f t="shared" si="142"/>
        <v>3.7272727272727271</v>
      </c>
      <c r="T264" s="2">
        <v>328</v>
      </c>
      <c r="U264" s="2">
        <v>88</v>
      </c>
      <c r="V264" s="3">
        <f t="shared" si="140"/>
        <v>4</v>
      </c>
      <c r="W264" s="2">
        <v>2.95</v>
      </c>
      <c r="X264" s="2">
        <v>0.67</v>
      </c>
      <c r="Y264" s="2">
        <v>0</v>
      </c>
      <c r="Z264" s="2">
        <v>0</v>
      </c>
      <c r="AA264" s="2">
        <v>0.15</v>
      </c>
    </row>
    <row r="265" spans="1:27" s="2" customFormat="1">
      <c r="A265" s="1">
        <v>43034</v>
      </c>
      <c r="B265" s="2">
        <v>11</v>
      </c>
      <c r="C265" s="2">
        <v>10</v>
      </c>
      <c r="D265" s="2">
        <f t="shared" si="134"/>
        <v>11.166666666666666</v>
      </c>
      <c r="E265" s="2">
        <v>6</v>
      </c>
      <c r="F265" s="2">
        <v>40</v>
      </c>
      <c r="H265" s="2">
        <f t="shared" si="135"/>
        <v>6.666666666666667</v>
      </c>
      <c r="I265" s="2">
        <f t="shared" si="136"/>
        <v>7.5000000000000018</v>
      </c>
      <c r="J265" s="3">
        <f t="shared" si="137"/>
        <v>2.65</v>
      </c>
      <c r="K265" s="2">
        <v>2</v>
      </c>
      <c r="L265" s="2">
        <v>39</v>
      </c>
      <c r="M265" s="2">
        <f t="shared" si="138"/>
        <v>7.6</v>
      </c>
      <c r="N265" s="2">
        <v>7</v>
      </c>
      <c r="O265" s="2">
        <v>36</v>
      </c>
      <c r="P265" s="2">
        <v>13.677</v>
      </c>
      <c r="Q265" s="2">
        <v>11.067</v>
      </c>
      <c r="R265" s="2">
        <f t="shared" si="141"/>
        <v>2.6099999999999994</v>
      </c>
      <c r="S265" s="2">
        <f t="shared" si="142"/>
        <v>2.2096774193548385</v>
      </c>
      <c r="T265" s="2">
        <v>274</v>
      </c>
      <c r="U265" s="2">
        <v>124</v>
      </c>
      <c r="V265" s="3">
        <f t="shared" si="140"/>
        <v>2.5</v>
      </c>
      <c r="W265" s="2">
        <v>0.65</v>
      </c>
      <c r="X265" s="2">
        <v>0.24</v>
      </c>
      <c r="Y265" s="2">
        <v>0</v>
      </c>
      <c r="Z265" s="2">
        <v>0</v>
      </c>
      <c r="AA265" s="2">
        <v>0.03</v>
      </c>
    </row>
    <row r="266" spans="1:27" s="2" customFormat="1">
      <c r="A266" s="1">
        <v>43035</v>
      </c>
      <c r="B266" s="2">
        <v>11</v>
      </c>
      <c r="C266" s="2">
        <v>52</v>
      </c>
      <c r="D266" s="2">
        <f t="shared" si="134"/>
        <v>11.866666666666667</v>
      </c>
      <c r="E266" s="2">
        <v>6</v>
      </c>
      <c r="F266" s="2">
        <v>36</v>
      </c>
      <c r="H266" s="2">
        <f t="shared" si="135"/>
        <v>6.6</v>
      </c>
      <c r="I266" s="2">
        <f t="shared" si="136"/>
        <v>6.7333333333333343</v>
      </c>
      <c r="J266" s="3">
        <f t="shared" si="137"/>
        <v>1.95</v>
      </c>
      <c r="K266" s="2">
        <v>1</v>
      </c>
      <c r="L266" s="2">
        <v>57</v>
      </c>
      <c r="M266" s="2">
        <f t="shared" si="138"/>
        <v>7.5333333333333332</v>
      </c>
      <c r="N266" s="2">
        <v>7</v>
      </c>
      <c r="O266" s="2">
        <v>32</v>
      </c>
      <c r="P266" s="2">
        <v>12.766999999999999</v>
      </c>
      <c r="Q266" s="2">
        <v>10.433</v>
      </c>
      <c r="R266" s="2">
        <f t="shared" si="141"/>
        <v>2.3339999999999996</v>
      </c>
      <c r="S266" s="2">
        <f t="shared" si="142"/>
        <v>4.8157894736842106</v>
      </c>
      <c r="T266" s="2">
        <v>183</v>
      </c>
      <c r="U266" s="2">
        <v>38</v>
      </c>
      <c r="V266" s="3">
        <f t="shared" si="140"/>
        <v>2.4166666666666665</v>
      </c>
      <c r="W266" s="2">
        <v>0.46</v>
      </c>
      <c r="X266" s="2">
        <v>0.49</v>
      </c>
      <c r="Y266" s="2">
        <v>0</v>
      </c>
      <c r="Z266" s="2">
        <v>0</v>
      </c>
      <c r="AA266" s="2">
        <v>0.01</v>
      </c>
    </row>
    <row r="267" spans="1:27" s="2" customFormat="1">
      <c r="A267" s="1">
        <v>43036</v>
      </c>
      <c r="B267" s="2">
        <v>11</v>
      </c>
      <c r="C267" s="2">
        <v>29</v>
      </c>
      <c r="D267" s="2">
        <f t="shared" si="134"/>
        <v>11.483333333333333</v>
      </c>
      <c r="E267" s="2">
        <v>6</v>
      </c>
      <c r="F267" s="2">
        <v>50</v>
      </c>
      <c r="H267" s="2">
        <f t="shared" si="135"/>
        <v>6.833333333333333</v>
      </c>
      <c r="I267" s="2">
        <f t="shared" si="136"/>
        <v>7.35</v>
      </c>
      <c r="J267" s="3">
        <f t="shared" si="137"/>
        <v>1.45</v>
      </c>
      <c r="K267" s="2">
        <v>1</v>
      </c>
      <c r="L267" s="2">
        <v>27</v>
      </c>
      <c r="M267" s="2">
        <f t="shared" si="138"/>
        <v>7.7166666666666668</v>
      </c>
      <c r="N267" s="2">
        <v>7</v>
      </c>
      <c r="O267" s="2">
        <v>43</v>
      </c>
      <c r="P267" s="2">
        <v>5.03</v>
      </c>
      <c r="Q267" s="2">
        <v>4.8170000000000002</v>
      </c>
      <c r="R267" s="2">
        <f>P267-Q267</f>
        <v>0.21300000000000008</v>
      </c>
      <c r="S267" s="2">
        <f>P267/Q267</f>
        <v>1.0442183931907827</v>
      </c>
      <c r="T267" s="2">
        <v>707</v>
      </c>
      <c r="U267" s="2">
        <v>52</v>
      </c>
      <c r="V267" s="3">
        <f t="shared" si="140"/>
        <v>10.916666666666666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</row>
    <row r="268" spans="1:27" s="2" customFormat="1">
      <c r="A268" s="1">
        <v>43037</v>
      </c>
      <c r="B268" s="2">
        <v>14</v>
      </c>
      <c r="C268" s="2">
        <v>20</v>
      </c>
      <c r="D268" s="2">
        <f t="shared" si="134"/>
        <v>14.333333333333334</v>
      </c>
      <c r="E268" s="2">
        <v>8</v>
      </c>
      <c r="F268" s="2">
        <v>14</v>
      </c>
      <c r="G268" s="2">
        <v>22</v>
      </c>
      <c r="H268" s="2">
        <f t="shared" si="135"/>
        <v>8.2333333333333325</v>
      </c>
      <c r="I268" s="2">
        <f t="shared" si="136"/>
        <v>5.5333333333333341</v>
      </c>
      <c r="J268" s="3">
        <f t="shared" si="137"/>
        <v>0.58333333333333337</v>
      </c>
      <c r="K268" s="2">
        <v>0</v>
      </c>
      <c r="L268" s="2">
        <v>35</v>
      </c>
      <c r="M268" s="2">
        <f t="shared" si="138"/>
        <v>15.916666666666666</v>
      </c>
      <c r="N268" s="2">
        <v>15</v>
      </c>
      <c r="O268" s="2">
        <v>55</v>
      </c>
      <c r="P268" s="2">
        <v>5.4669999999999996</v>
      </c>
      <c r="Q268" s="2">
        <v>4.9329999999999998</v>
      </c>
      <c r="R268" s="2">
        <f t="shared" ref="R268:R273" si="143">P268-Q268</f>
        <v>0.53399999999999981</v>
      </c>
      <c r="S268" s="2">
        <f t="shared" ref="S268:S273" si="144">P268/Q268</f>
        <v>1.1082505574700994</v>
      </c>
      <c r="T268" s="2">
        <v>811</v>
      </c>
      <c r="U268" s="2">
        <v>59</v>
      </c>
      <c r="V268" s="3">
        <f t="shared" si="140"/>
        <v>12.533333333333333</v>
      </c>
      <c r="W268" s="2">
        <v>0.34</v>
      </c>
      <c r="X268" s="2">
        <v>0</v>
      </c>
      <c r="Y268" s="2">
        <v>0</v>
      </c>
      <c r="Z268" s="2">
        <v>0</v>
      </c>
      <c r="AA268" s="2">
        <v>0.19</v>
      </c>
    </row>
    <row r="269" spans="1:27" s="2" customFormat="1">
      <c r="A269" s="1">
        <v>43038</v>
      </c>
      <c r="B269" s="2">
        <v>11</v>
      </c>
      <c r="C269" s="2">
        <v>30</v>
      </c>
      <c r="D269" s="2">
        <f t="shared" si="134"/>
        <v>11.5</v>
      </c>
      <c r="E269" s="2">
        <v>6</v>
      </c>
      <c r="F269" s="2">
        <v>34</v>
      </c>
      <c r="H269" s="2">
        <f t="shared" si="135"/>
        <v>6.5666666666666664</v>
      </c>
      <c r="I269" s="2">
        <f t="shared" si="136"/>
        <v>7.0666666666666664</v>
      </c>
      <c r="J269" s="3">
        <f t="shared" si="137"/>
        <v>2.35</v>
      </c>
      <c r="K269" s="2">
        <v>2</v>
      </c>
      <c r="L269" s="2">
        <v>21</v>
      </c>
      <c r="M269" s="2">
        <f t="shared" si="138"/>
        <v>7.6166666666666671</v>
      </c>
      <c r="N269" s="2">
        <v>7</v>
      </c>
      <c r="O269" s="2">
        <v>37</v>
      </c>
      <c r="P269" s="2">
        <v>13.183</v>
      </c>
      <c r="Q269" s="2">
        <v>9.7420000000000009</v>
      </c>
      <c r="R269" s="2">
        <f t="shared" si="143"/>
        <v>3.4409999999999989</v>
      </c>
      <c r="S269" s="2">
        <f t="shared" si="144"/>
        <v>1.3532128926298499</v>
      </c>
      <c r="T269" s="2">
        <v>384</v>
      </c>
      <c r="U269" s="2">
        <v>103</v>
      </c>
      <c r="V269" s="3">
        <f t="shared" si="140"/>
        <v>4.6833333333333336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</row>
    <row r="270" spans="1:27" s="2" customFormat="1">
      <c r="A270" s="1">
        <v>43039</v>
      </c>
      <c r="B270" s="2">
        <v>16</v>
      </c>
      <c r="C270" s="2">
        <v>12</v>
      </c>
      <c r="D270" s="2">
        <f t="shared" si="134"/>
        <v>16.2</v>
      </c>
      <c r="E270" s="2">
        <v>6</v>
      </c>
      <c r="F270" s="2">
        <v>52</v>
      </c>
      <c r="H270" s="2">
        <f t="shared" si="135"/>
        <v>6.8666666666666671</v>
      </c>
      <c r="I270" s="2">
        <f t="shared" si="136"/>
        <v>2.6666666666666679</v>
      </c>
      <c r="J270" s="3">
        <f t="shared" si="137"/>
        <v>0.55000000000000004</v>
      </c>
      <c r="K270" s="2">
        <v>0</v>
      </c>
      <c r="L270" s="2">
        <v>33</v>
      </c>
      <c r="M270" s="2">
        <f t="shared" si="138"/>
        <v>8</v>
      </c>
      <c r="N270" s="2">
        <v>8</v>
      </c>
      <c r="O270" s="2">
        <v>0</v>
      </c>
      <c r="P270" s="2">
        <v>10.35</v>
      </c>
      <c r="Q270" s="2">
        <v>8.7420000000000009</v>
      </c>
      <c r="R270" s="2">
        <f t="shared" si="143"/>
        <v>1.6079999999999988</v>
      </c>
      <c r="S270" s="2">
        <f t="shared" si="144"/>
        <v>1.183939601921757</v>
      </c>
      <c r="T270" s="2">
        <v>571</v>
      </c>
      <c r="U270" s="2">
        <v>83</v>
      </c>
      <c r="V270" s="3">
        <f t="shared" si="140"/>
        <v>8.1333333333333329</v>
      </c>
      <c r="W270" s="2">
        <v>0.39</v>
      </c>
      <c r="X270" s="2">
        <v>0</v>
      </c>
      <c r="Y270" s="2">
        <v>0</v>
      </c>
      <c r="Z270" s="2">
        <v>0</v>
      </c>
      <c r="AA270" s="2">
        <v>0</v>
      </c>
    </row>
    <row r="271" spans="1:27" s="2" customFormat="1">
      <c r="A271" s="1">
        <v>43040</v>
      </c>
      <c r="B271" s="2">
        <v>11</v>
      </c>
      <c r="C271" s="2">
        <v>1</v>
      </c>
      <c r="D271" s="2">
        <f t="shared" si="134"/>
        <v>11.016666666666667</v>
      </c>
      <c r="E271" s="2">
        <v>6</v>
      </c>
      <c r="F271" s="2">
        <v>41</v>
      </c>
      <c r="H271" s="2">
        <f t="shared" si="135"/>
        <v>6.6833333333333336</v>
      </c>
      <c r="I271" s="2">
        <f t="shared" si="136"/>
        <v>7.6666666666666661</v>
      </c>
      <c r="J271" s="3">
        <f t="shared" si="137"/>
        <v>2.5499999999999998</v>
      </c>
      <c r="K271" s="2">
        <v>2</v>
      </c>
      <c r="L271" s="2">
        <v>33</v>
      </c>
      <c r="M271" s="2">
        <f t="shared" si="138"/>
        <v>7.4666666666666668</v>
      </c>
      <c r="N271" s="2">
        <v>7</v>
      </c>
      <c r="O271" s="2">
        <v>28</v>
      </c>
      <c r="P271" s="2">
        <v>12.6</v>
      </c>
      <c r="Q271" s="2">
        <v>10.108000000000001</v>
      </c>
      <c r="R271" s="2">
        <f t="shared" si="143"/>
        <v>2.4919999999999991</v>
      </c>
      <c r="S271" s="2">
        <f t="shared" si="144"/>
        <v>1.2465373961218835</v>
      </c>
      <c r="T271" s="2">
        <v>225</v>
      </c>
      <c r="U271" s="2">
        <v>76</v>
      </c>
      <c r="V271" s="3">
        <f t="shared" si="140"/>
        <v>2.4833333333333334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</row>
    <row r="272" spans="1:27" s="2" customFormat="1">
      <c r="A272" s="1">
        <v>43041</v>
      </c>
      <c r="B272" s="2">
        <v>11</v>
      </c>
      <c r="C272" s="2">
        <v>45</v>
      </c>
      <c r="D272" s="2">
        <f t="shared" si="134"/>
        <v>11.75</v>
      </c>
      <c r="E272" s="2">
        <v>6</v>
      </c>
      <c r="F272" s="2">
        <v>48</v>
      </c>
      <c r="H272" s="2">
        <f t="shared" si="135"/>
        <v>6.8</v>
      </c>
      <c r="I272" s="2">
        <f t="shared" si="136"/>
        <v>7.0500000000000007</v>
      </c>
      <c r="J272" s="3">
        <f t="shared" si="137"/>
        <v>2.2666666666666666</v>
      </c>
      <c r="K272" s="2">
        <v>2</v>
      </c>
      <c r="L272" s="2">
        <v>16</v>
      </c>
      <c r="M272" s="2">
        <f t="shared" si="138"/>
        <v>7.95</v>
      </c>
      <c r="N272" s="2">
        <v>7</v>
      </c>
      <c r="O272" s="2">
        <v>57</v>
      </c>
      <c r="P272" s="2">
        <v>11.75</v>
      </c>
      <c r="Q272" s="2">
        <v>10.483000000000001</v>
      </c>
      <c r="R272" s="2">
        <f t="shared" si="143"/>
        <v>1.2669999999999995</v>
      </c>
      <c r="S272" s="2">
        <f t="shared" si="144"/>
        <v>1.1208623485643423</v>
      </c>
      <c r="T272" s="2">
        <v>217</v>
      </c>
      <c r="U272" s="2">
        <v>96</v>
      </c>
      <c r="V272" s="3">
        <f t="shared" si="140"/>
        <v>2.0166666666666666</v>
      </c>
      <c r="W272" s="2">
        <v>1.07</v>
      </c>
      <c r="X272" s="2">
        <v>0.34</v>
      </c>
      <c r="Y272" s="2">
        <v>0</v>
      </c>
      <c r="Z272" s="2">
        <v>0</v>
      </c>
      <c r="AA272" s="2">
        <v>0.65</v>
      </c>
    </row>
    <row r="273" spans="1:27" s="2" customFormat="1">
      <c r="A273" s="1">
        <v>43042</v>
      </c>
      <c r="B273" s="2">
        <v>11</v>
      </c>
      <c r="C273" s="2">
        <v>35</v>
      </c>
      <c r="D273" s="2">
        <f t="shared" si="134"/>
        <v>11.583333333333334</v>
      </c>
      <c r="E273" s="2">
        <v>6</v>
      </c>
      <c r="F273" s="2">
        <v>54</v>
      </c>
      <c r="H273" s="2">
        <f t="shared" si="135"/>
        <v>6.9</v>
      </c>
      <c r="I273" s="2">
        <f t="shared" si="136"/>
        <v>7.3166666666666647</v>
      </c>
      <c r="J273" s="3">
        <f t="shared" si="137"/>
        <v>2.85</v>
      </c>
      <c r="K273" s="2">
        <v>2</v>
      </c>
      <c r="L273" s="2">
        <v>51</v>
      </c>
      <c r="M273" s="2">
        <f t="shared" si="138"/>
        <v>7.583333333333333</v>
      </c>
      <c r="N273" s="2">
        <v>7</v>
      </c>
      <c r="O273" s="2">
        <v>35</v>
      </c>
      <c r="P273" s="2">
        <v>6.4329999999999998</v>
      </c>
      <c r="Q273" s="2">
        <v>4.883</v>
      </c>
      <c r="R273" s="2">
        <f t="shared" si="143"/>
        <v>1.5499999999999998</v>
      </c>
      <c r="S273" s="2">
        <f t="shared" si="144"/>
        <v>1.3174278107720663</v>
      </c>
      <c r="T273" s="2">
        <v>591</v>
      </c>
      <c r="U273" s="2">
        <v>116</v>
      </c>
      <c r="V273" s="3">
        <f t="shared" si="140"/>
        <v>7.916666666666667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</row>
    <row r="274" spans="1:27" s="2" customFormat="1">
      <c r="A274" s="1">
        <v>43043</v>
      </c>
      <c r="B274" s="2">
        <v>13</v>
      </c>
      <c r="C274" s="2">
        <v>37</v>
      </c>
      <c r="D274" s="2">
        <f>B274+C274/60</f>
        <v>13.616666666666667</v>
      </c>
      <c r="E274" s="2">
        <v>7</v>
      </c>
      <c r="F274" s="2">
        <v>33</v>
      </c>
      <c r="H274" s="2">
        <f>E274+F274/60</f>
        <v>7.55</v>
      </c>
      <c r="I274" s="2">
        <f>H274+12-D274-G274/60</f>
        <v>5.9333333333333336</v>
      </c>
      <c r="J274" s="3">
        <f>K274+L274/60</f>
        <v>1.7666666666666666</v>
      </c>
      <c r="K274" s="2">
        <v>1</v>
      </c>
      <c r="L274" s="2">
        <v>46</v>
      </c>
      <c r="M274" s="2">
        <f>N274+O274/60</f>
        <v>13.05</v>
      </c>
      <c r="N274" s="2">
        <v>13</v>
      </c>
      <c r="O274" s="2">
        <v>3</v>
      </c>
      <c r="P274" s="2">
        <v>8.0329999999999995</v>
      </c>
      <c r="Q274" s="2">
        <v>6.7249999999999996</v>
      </c>
      <c r="R274" s="2">
        <f>P274-Q274</f>
        <v>1.3079999999999998</v>
      </c>
      <c r="S274" s="2">
        <f>P274/Q274</f>
        <v>1.1944981412639406</v>
      </c>
      <c r="T274" s="2">
        <v>589</v>
      </c>
      <c r="U274" s="2">
        <v>81</v>
      </c>
      <c r="V274" s="3">
        <f>(T274-U274)/60</f>
        <v>8.4666666666666668</v>
      </c>
      <c r="W274" s="2">
        <v>0.6</v>
      </c>
      <c r="X274" s="2">
        <v>0.5</v>
      </c>
      <c r="Y274" s="2">
        <v>0</v>
      </c>
      <c r="Z274" s="2">
        <v>0</v>
      </c>
      <c r="AA274" s="2">
        <v>0.16</v>
      </c>
    </row>
    <row r="275" spans="1:27" s="2" customFormat="1">
      <c r="A275" s="1">
        <v>43044</v>
      </c>
      <c r="B275" s="2">
        <v>12</v>
      </c>
      <c r="C275" s="2">
        <v>46</v>
      </c>
      <c r="D275" s="2">
        <f>B275+C275/60</f>
        <v>12.766666666666667</v>
      </c>
      <c r="E275" s="2">
        <v>7</v>
      </c>
      <c r="F275" s="2">
        <v>19</v>
      </c>
      <c r="H275" s="2">
        <f>E275+F275/60</f>
        <v>7.3166666666666664</v>
      </c>
      <c r="I275" s="2">
        <f>H275+12-D275-G275/60</f>
        <v>6.5499999999999989</v>
      </c>
      <c r="J275" s="3">
        <f>K275+L275/60</f>
        <v>1.2833333333333332</v>
      </c>
      <c r="K275" s="2">
        <v>1</v>
      </c>
      <c r="L275" s="2">
        <v>17</v>
      </c>
      <c r="M275" s="2">
        <f>N275+O275/60</f>
        <v>8.1666666666666661</v>
      </c>
      <c r="N275" s="2">
        <v>8</v>
      </c>
      <c r="O275" s="2">
        <v>10</v>
      </c>
      <c r="P275" s="2">
        <v>10.467000000000001</v>
      </c>
      <c r="Q275" s="2">
        <v>7.6420000000000003</v>
      </c>
      <c r="R275" s="2">
        <f>P275-Q275</f>
        <v>2.8250000000000002</v>
      </c>
      <c r="S275" s="2">
        <f>P275/Q275</f>
        <v>1.369667626275844</v>
      </c>
      <c r="T275" s="2">
        <v>450</v>
      </c>
      <c r="U275" s="2">
        <v>97</v>
      </c>
      <c r="V275" s="3">
        <f>(T275-U275)/60</f>
        <v>5.8833333333333337</v>
      </c>
      <c r="W275" s="2">
        <v>0.82</v>
      </c>
      <c r="X275" s="2">
        <v>0.96</v>
      </c>
      <c r="Y275" s="2">
        <v>0</v>
      </c>
      <c r="Z275" s="2">
        <v>0</v>
      </c>
      <c r="AA275" s="2">
        <v>0.53</v>
      </c>
    </row>
    <row r="276" spans="1:27" s="2" customFormat="1">
      <c r="A276" s="1">
        <v>43045</v>
      </c>
      <c r="B276" s="2">
        <v>10</v>
      </c>
      <c r="C276" s="2">
        <v>57</v>
      </c>
      <c r="D276" s="2">
        <f>B276+C276/60</f>
        <v>10.95</v>
      </c>
      <c r="E276" s="2">
        <v>6</v>
      </c>
      <c r="F276" s="2">
        <v>57</v>
      </c>
      <c r="H276" s="2">
        <f>E276+F276/60</f>
        <v>6.95</v>
      </c>
      <c r="I276" s="2">
        <f>H276+12-D276-G276/60</f>
        <v>8</v>
      </c>
      <c r="J276" s="3">
        <f>K276+L276/60</f>
        <v>2.8</v>
      </c>
      <c r="K276" s="2">
        <v>2</v>
      </c>
      <c r="L276" s="2">
        <v>48</v>
      </c>
      <c r="M276" s="2">
        <f>N276+O276/60</f>
        <v>7.8166666666666664</v>
      </c>
      <c r="N276" s="2">
        <v>7</v>
      </c>
      <c r="O276" s="2">
        <v>49</v>
      </c>
      <c r="P276" s="2">
        <v>11.167</v>
      </c>
      <c r="Q276" s="2">
        <v>10.583</v>
      </c>
      <c r="R276" s="2">
        <f>P276-Q276</f>
        <v>0.58399999999999963</v>
      </c>
      <c r="S276" s="2">
        <f>P276/Q276</f>
        <v>1.0551828404044221</v>
      </c>
      <c r="T276" s="2">
        <v>148</v>
      </c>
      <c r="U276" s="2">
        <v>48</v>
      </c>
      <c r="V276" s="3">
        <f>(T276-U276)/60</f>
        <v>1.6666666666666667</v>
      </c>
      <c r="W276" s="2">
        <v>1.32</v>
      </c>
      <c r="X276" s="2">
        <v>0</v>
      </c>
      <c r="Y276" s="2">
        <v>0</v>
      </c>
      <c r="Z276" s="2">
        <v>0</v>
      </c>
      <c r="AA276" s="2">
        <v>0.02</v>
      </c>
    </row>
    <row r="277" spans="1:27" s="2" customFormat="1">
      <c r="A277" s="1">
        <v>43046</v>
      </c>
      <c r="B277" s="2">
        <v>11</v>
      </c>
      <c r="C277" s="2">
        <v>54</v>
      </c>
      <c r="D277" s="2">
        <f>B277+C277/60</f>
        <v>11.9</v>
      </c>
      <c r="E277" s="2">
        <v>6</v>
      </c>
      <c r="F277" s="2">
        <v>49</v>
      </c>
      <c r="H277" s="2">
        <f>E277+F277/60</f>
        <v>6.8166666666666664</v>
      </c>
      <c r="I277" s="2">
        <f>H277+12-D277-G277/60</f>
        <v>6.9166666666666661</v>
      </c>
      <c r="J277" s="3">
        <f>K277+L277/60</f>
        <v>1.0333333333333334</v>
      </c>
      <c r="K277" s="2">
        <v>1</v>
      </c>
      <c r="L277" s="2">
        <v>2</v>
      </c>
      <c r="M277" s="2">
        <f>N277+O277/60</f>
        <v>7.6166666666666671</v>
      </c>
      <c r="N277" s="2">
        <v>7</v>
      </c>
      <c r="O277" s="2">
        <v>37</v>
      </c>
      <c r="P277" s="2">
        <v>13.167</v>
      </c>
      <c r="Q277" s="2">
        <v>11.167</v>
      </c>
      <c r="R277" s="2">
        <f>P277-Q277</f>
        <v>2</v>
      </c>
      <c r="S277" s="2">
        <f>P277/Q277</f>
        <v>1.179099131369213</v>
      </c>
      <c r="T277" s="2">
        <v>181</v>
      </c>
      <c r="U277" s="2">
        <v>66</v>
      </c>
      <c r="V277" s="3">
        <f>(T277-U277)/60</f>
        <v>1.9166666666666667</v>
      </c>
      <c r="W277" s="2">
        <v>0.44</v>
      </c>
      <c r="X277" s="2">
        <v>0</v>
      </c>
      <c r="Y277" s="2">
        <v>0</v>
      </c>
      <c r="Z277" s="2">
        <v>0</v>
      </c>
      <c r="AA277" s="2">
        <v>0</v>
      </c>
    </row>
    <row r="278" spans="1:27" s="2" customFormat="1">
      <c r="A278" s="1">
        <v>43047</v>
      </c>
      <c r="B278" s="2">
        <v>12</v>
      </c>
      <c r="C278" s="2">
        <v>15</v>
      </c>
      <c r="D278" s="2">
        <f t="shared" ref="D278:D280" si="145">B278+C278/60</f>
        <v>12.25</v>
      </c>
      <c r="E278" s="2">
        <v>7</v>
      </c>
      <c r="F278" s="2">
        <v>30</v>
      </c>
      <c r="H278" s="2">
        <f t="shared" ref="H278:H280" si="146">E278+F278/60</f>
        <v>7.5</v>
      </c>
      <c r="I278" s="2">
        <f t="shared" ref="I278:I280" si="147">H278+12-D278-G278/60</f>
        <v>7.25</v>
      </c>
      <c r="J278" s="3">
        <f t="shared" ref="J278:J280" si="148">K278+L278/60</f>
        <v>2.0666666666666669</v>
      </c>
      <c r="K278" s="2">
        <v>2</v>
      </c>
      <c r="L278" s="2">
        <v>4</v>
      </c>
      <c r="M278" s="2">
        <f t="shared" ref="M278:M280" si="149">N278+O278/60</f>
        <v>8.6666666666666661</v>
      </c>
      <c r="N278" s="2">
        <v>8</v>
      </c>
      <c r="O278" s="2">
        <v>40</v>
      </c>
      <c r="P278" s="2">
        <v>11.217000000000001</v>
      </c>
      <c r="Q278" s="2">
        <v>9.2750000000000004</v>
      </c>
      <c r="R278" s="2">
        <f t="shared" ref="R278:R280" si="150">P278-Q278</f>
        <v>1.9420000000000002</v>
      </c>
      <c r="S278" s="2">
        <f t="shared" ref="S278:S280" si="151">P278/Q278</f>
        <v>1.2093800539083559</v>
      </c>
      <c r="T278" s="2">
        <v>354</v>
      </c>
      <c r="U278" s="2">
        <v>57</v>
      </c>
      <c r="V278" s="3">
        <f t="shared" ref="V278:V280" si="152">(T278-U278)/60</f>
        <v>4.95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</row>
    <row r="279" spans="1:27" s="2" customFormat="1">
      <c r="A279" s="1">
        <v>43048</v>
      </c>
      <c r="B279" s="2">
        <v>11</v>
      </c>
      <c r="C279" s="2">
        <v>47</v>
      </c>
      <c r="D279" s="2">
        <f t="shared" si="145"/>
        <v>11.783333333333333</v>
      </c>
      <c r="E279" s="2">
        <v>7</v>
      </c>
      <c r="F279" s="2">
        <v>10</v>
      </c>
      <c r="H279" s="2">
        <f t="shared" si="146"/>
        <v>7.166666666666667</v>
      </c>
      <c r="I279" s="2">
        <f t="shared" si="147"/>
        <v>7.3833333333333346</v>
      </c>
      <c r="J279" s="3">
        <f t="shared" si="148"/>
        <v>2.1833333333333331</v>
      </c>
      <c r="K279" s="2">
        <v>2</v>
      </c>
      <c r="L279" s="2">
        <v>11</v>
      </c>
      <c r="M279" s="2">
        <f t="shared" si="149"/>
        <v>8.5500000000000007</v>
      </c>
      <c r="N279" s="2">
        <v>8</v>
      </c>
      <c r="O279" s="2">
        <v>33</v>
      </c>
      <c r="P279" s="2">
        <v>10.567</v>
      </c>
      <c r="Q279" s="2">
        <v>8.0579999999999998</v>
      </c>
      <c r="R279" s="2">
        <f t="shared" si="150"/>
        <v>2.5090000000000003</v>
      </c>
      <c r="S279" s="2">
        <f t="shared" si="151"/>
        <v>1.311367585008687</v>
      </c>
      <c r="T279" s="2">
        <v>485</v>
      </c>
      <c r="U279" s="2">
        <v>61</v>
      </c>
      <c r="V279" s="3">
        <f t="shared" si="152"/>
        <v>7.0666666666666664</v>
      </c>
      <c r="W279" s="2">
        <v>1.01</v>
      </c>
      <c r="X279" s="2">
        <v>0.28999999999999998</v>
      </c>
      <c r="Y279" s="2">
        <v>0</v>
      </c>
      <c r="Z279" s="2">
        <v>0</v>
      </c>
      <c r="AA279" s="2">
        <v>0.2</v>
      </c>
    </row>
    <row r="280" spans="1:27" s="2" customFormat="1">
      <c r="A280" s="1">
        <v>43049</v>
      </c>
      <c r="B280" s="2">
        <v>12</v>
      </c>
      <c r="C280" s="2">
        <v>29</v>
      </c>
      <c r="D280" s="2">
        <f t="shared" si="145"/>
        <v>12.483333333333333</v>
      </c>
      <c r="E280" s="2">
        <v>7</v>
      </c>
      <c r="F280" s="2">
        <v>8</v>
      </c>
      <c r="H280" s="2">
        <f t="shared" si="146"/>
        <v>7.1333333333333337</v>
      </c>
      <c r="I280" s="2">
        <f t="shared" si="147"/>
        <v>6.65</v>
      </c>
      <c r="J280" s="3">
        <f t="shared" si="148"/>
        <v>2.0666666666666669</v>
      </c>
      <c r="K280" s="2">
        <v>2</v>
      </c>
      <c r="L280" s="2">
        <v>4</v>
      </c>
      <c r="M280" s="2">
        <f t="shared" si="149"/>
        <v>8.0166666666666675</v>
      </c>
      <c r="N280" s="2">
        <v>8</v>
      </c>
      <c r="O280" s="2">
        <v>1</v>
      </c>
      <c r="P280" s="2">
        <v>9.6999999999999993</v>
      </c>
      <c r="Q280" s="2">
        <v>8.7579999999999991</v>
      </c>
      <c r="R280" s="2">
        <f t="shared" si="150"/>
        <v>0.94200000000000017</v>
      </c>
      <c r="S280" s="2">
        <f t="shared" si="151"/>
        <v>1.1075588033797672</v>
      </c>
      <c r="T280" s="2">
        <v>376</v>
      </c>
      <c r="U280" s="2">
        <v>67</v>
      </c>
      <c r="V280" s="3">
        <f t="shared" si="152"/>
        <v>5.15</v>
      </c>
      <c r="W280" s="2">
        <v>3.41</v>
      </c>
      <c r="X280" s="2">
        <v>0.4</v>
      </c>
      <c r="Y280" s="2">
        <v>0</v>
      </c>
      <c r="Z280" s="2">
        <v>0.88</v>
      </c>
      <c r="AA280" s="2">
        <v>0.68</v>
      </c>
    </row>
    <row r="281" spans="1:27" s="2" customFormat="1">
      <c r="A281" s="1">
        <v>43050</v>
      </c>
      <c r="B281" s="2">
        <v>11</v>
      </c>
      <c r="C281" s="2">
        <v>32</v>
      </c>
      <c r="D281" s="2">
        <f>B281+C281/60</f>
        <v>11.533333333333333</v>
      </c>
      <c r="E281" s="2">
        <v>6</v>
      </c>
      <c r="F281" s="2">
        <v>52</v>
      </c>
      <c r="H281" s="2">
        <f>E281+F281/60</f>
        <v>6.8666666666666671</v>
      </c>
      <c r="I281" s="2">
        <f>H281+12-D281-G281/60</f>
        <v>7.3333333333333339</v>
      </c>
      <c r="J281" s="3">
        <f>K281+L281/60</f>
        <v>2.3833333333333333</v>
      </c>
      <c r="K281" s="2">
        <v>2</v>
      </c>
      <c r="L281" s="2">
        <v>23</v>
      </c>
      <c r="M281" s="2">
        <f>N281+O281/60</f>
        <v>7.8</v>
      </c>
      <c r="N281" s="2">
        <v>7</v>
      </c>
      <c r="O281" s="2">
        <v>48</v>
      </c>
      <c r="P281" s="2">
        <v>10.5</v>
      </c>
      <c r="Q281" s="2">
        <v>9.125</v>
      </c>
      <c r="R281" s="2">
        <f>P281-Q281</f>
        <v>1.375</v>
      </c>
      <c r="S281" s="2">
        <f>P281/Q281</f>
        <v>1.1506849315068493</v>
      </c>
      <c r="T281" s="2">
        <v>311</v>
      </c>
      <c r="U281" s="2">
        <v>54</v>
      </c>
      <c r="V281" s="3">
        <f>(T281-U281)/60</f>
        <v>4.2833333333333332</v>
      </c>
      <c r="W281" s="2">
        <v>0.78</v>
      </c>
      <c r="X281" s="2">
        <v>0.38</v>
      </c>
      <c r="Y281" s="2">
        <v>0</v>
      </c>
      <c r="Z281" s="2">
        <v>0</v>
      </c>
      <c r="AA281" s="2">
        <v>0.01</v>
      </c>
    </row>
    <row r="282" spans="1:27" s="2" customFormat="1">
      <c r="A282" s="1">
        <v>43051</v>
      </c>
      <c r="B282" s="2">
        <v>11</v>
      </c>
      <c r="C282" s="2">
        <v>49</v>
      </c>
      <c r="D282" s="2">
        <f>B282+C282/60</f>
        <v>11.816666666666666</v>
      </c>
      <c r="E282" s="2">
        <v>7</v>
      </c>
      <c r="F282" s="2">
        <v>57</v>
      </c>
      <c r="H282" s="2">
        <f>E282+F282/60</f>
        <v>7.95</v>
      </c>
      <c r="I282" s="2">
        <f>H282+12-D282-G282/60</f>
        <v>8.1333333333333329</v>
      </c>
      <c r="J282" s="3">
        <f>K282+L282/60</f>
        <v>1.8333333333333335</v>
      </c>
      <c r="K282" s="2">
        <v>1</v>
      </c>
      <c r="L282" s="2">
        <v>50</v>
      </c>
      <c r="M282" s="2">
        <f>N282+O282/60</f>
        <v>8.6166666666666671</v>
      </c>
      <c r="N282" s="2">
        <v>8</v>
      </c>
      <c r="O282" s="2">
        <v>37</v>
      </c>
      <c r="P282" s="2">
        <v>8.6</v>
      </c>
      <c r="Q282" s="2">
        <v>6.75</v>
      </c>
      <c r="R282" s="2">
        <f>P282-Q282</f>
        <v>1.8499999999999996</v>
      </c>
      <c r="S282" s="2">
        <f>P282/Q282</f>
        <v>1.2740740740740739</v>
      </c>
      <c r="T282" s="2">
        <v>397</v>
      </c>
      <c r="U282" s="2">
        <v>15</v>
      </c>
      <c r="V282" s="3">
        <f>(T282-U282)/60</f>
        <v>6.3666666666666663</v>
      </c>
      <c r="W282" s="2">
        <v>3.05</v>
      </c>
      <c r="X282" s="2">
        <v>0.24</v>
      </c>
      <c r="Y282" s="2">
        <v>0</v>
      </c>
      <c r="Z282" s="2">
        <v>1.01</v>
      </c>
      <c r="AA282" s="2">
        <v>1.07</v>
      </c>
    </row>
    <row r="283" spans="1:27" s="2" customFormat="1">
      <c r="A283" s="1">
        <v>43052</v>
      </c>
      <c r="B283" s="2">
        <v>11</v>
      </c>
      <c r="C283" s="2">
        <v>47</v>
      </c>
      <c r="D283" s="2">
        <f>B283+C283/60</f>
        <v>11.783333333333333</v>
      </c>
      <c r="E283" s="2">
        <v>6</v>
      </c>
      <c r="F283" s="2">
        <v>35</v>
      </c>
      <c r="H283" s="2">
        <f>E283+F283/60</f>
        <v>6.583333333333333</v>
      </c>
      <c r="I283" s="2">
        <f>H283+12-D283-G283/60</f>
        <v>6.7999999999999989</v>
      </c>
      <c r="J283" s="3">
        <f>K283+L283/60</f>
        <v>1.6</v>
      </c>
      <c r="K283" s="2">
        <v>1</v>
      </c>
      <c r="L283" s="2">
        <v>36</v>
      </c>
      <c r="M283" s="2">
        <f>N283+O283/60</f>
        <v>7.4333333333333336</v>
      </c>
      <c r="N283" s="2">
        <v>7</v>
      </c>
      <c r="O283" s="2">
        <v>26</v>
      </c>
      <c r="P283" s="2">
        <v>13.833</v>
      </c>
      <c r="Q283" s="2">
        <v>10.55</v>
      </c>
      <c r="R283" s="2">
        <f>P283-Q283</f>
        <v>3.2829999999999995</v>
      </c>
      <c r="S283" s="2">
        <f>P283/Q283</f>
        <v>1.3111848341232226</v>
      </c>
      <c r="T283" s="2">
        <v>264</v>
      </c>
      <c r="U283" s="2">
        <v>76</v>
      </c>
      <c r="V283" s="3">
        <f>(T283-U283)/60</f>
        <v>3.1333333333333333</v>
      </c>
      <c r="W283" s="2">
        <v>0.45</v>
      </c>
      <c r="X283" s="2">
        <v>0.2</v>
      </c>
      <c r="Y283" s="2">
        <v>0</v>
      </c>
      <c r="Z283" s="2">
        <v>0.01</v>
      </c>
      <c r="AA283" s="2">
        <v>0.21</v>
      </c>
    </row>
    <row r="284" spans="1:27" s="2" customFormat="1">
      <c r="A284" s="1">
        <v>43053</v>
      </c>
      <c r="B284" s="2">
        <v>12</v>
      </c>
      <c r="C284" s="2">
        <v>9</v>
      </c>
      <c r="D284" s="2">
        <f>B284+C284/60</f>
        <v>12.15</v>
      </c>
      <c r="E284" s="2">
        <v>6</v>
      </c>
      <c r="F284" s="2">
        <v>31</v>
      </c>
      <c r="H284" s="2">
        <f>E284+F284/60</f>
        <v>6.5166666666666666</v>
      </c>
      <c r="I284" s="2">
        <f>H284+12-D284-G284/60</f>
        <v>6.3666666666666654</v>
      </c>
      <c r="J284" s="3">
        <f>K284+L284/60</f>
        <v>1.5666666666666667</v>
      </c>
      <c r="K284" s="2">
        <v>1</v>
      </c>
      <c r="L284" s="2">
        <v>34</v>
      </c>
      <c r="M284" s="2">
        <f>N284+O284/60</f>
        <v>7.2833333333333332</v>
      </c>
      <c r="N284" s="2">
        <v>7</v>
      </c>
      <c r="O284" s="2">
        <v>17</v>
      </c>
      <c r="P284" s="2">
        <v>12.45</v>
      </c>
      <c r="Q284" s="2">
        <v>9.2330000000000005</v>
      </c>
      <c r="R284" s="2">
        <f>P284-Q284</f>
        <v>3.2169999999999987</v>
      </c>
      <c r="S284" s="2">
        <f>P284/Q284</f>
        <v>1.348424130835048</v>
      </c>
      <c r="T284" s="2">
        <v>220</v>
      </c>
      <c r="U284" s="2">
        <v>32</v>
      </c>
      <c r="V284" s="3">
        <f>(T284-U284)/60</f>
        <v>3.1333333333333333</v>
      </c>
      <c r="W284" s="2">
        <v>0.93</v>
      </c>
      <c r="X284" s="2">
        <v>0.26</v>
      </c>
      <c r="Y284" s="2">
        <v>0</v>
      </c>
      <c r="Z284" s="2">
        <v>0</v>
      </c>
      <c r="AA284" s="2">
        <v>0.03</v>
      </c>
    </row>
    <row r="285" spans="1:27" s="2" customFormat="1">
      <c r="A285" s="1">
        <v>43054</v>
      </c>
      <c r="B285" s="2">
        <v>11</v>
      </c>
      <c r="C285" s="2">
        <v>37</v>
      </c>
      <c r="D285" s="2">
        <f t="shared" ref="D285:D287" si="153">B285+C285/60</f>
        <v>11.616666666666667</v>
      </c>
      <c r="E285" s="2">
        <v>6</v>
      </c>
      <c r="F285" s="2">
        <v>40</v>
      </c>
      <c r="H285" s="2">
        <f t="shared" ref="H285:H287" si="154">E285+F285/60</f>
        <v>6.666666666666667</v>
      </c>
      <c r="I285" s="2">
        <f t="shared" ref="I285:I287" si="155">H285+12-D285-G285/60</f>
        <v>7.0500000000000007</v>
      </c>
      <c r="J285" s="3">
        <f t="shared" ref="J285:J287" si="156">K285+L285/60</f>
        <v>2.35</v>
      </c>
      <c r="K285" s="2">
        <v>2</v>
      </c>
      <c r="L285" s="2">
        <v>21</v>
      </c>
      <c r="M285" s="2">
        <f t="shared" ref="M285:M287" si="157">N285+O285/60</f>
        <v>7.2333333333333334</v>
      </c>
      <c r="N285" s="2">
        <v>7</v>
      </c>
      <c r="O285" s="2">
        <v>14</v>
      </c>
      <c r="P285" s="2">
        <v>13.1</v>
      </c>
      <c r="Q285" s="2">
        <v>10.967000000000001</v>
      </c>
      <c r="R285" s="2">
        <f t="shared" ref="R285:R287" si="158">P285-Q285</f>
        <v>2.1329999999999991</v>
      </c>
      <c r="S285" s="2">
        <f t="shared" ref="S285:S287" si="159">P285/Q285</f>
        <v>1.1944925686149357</v>
      </c>
      <c r="T285" s="2">
        <v>109</v>
      </c>
      <c r="U285" s="2">
        <v>64</v>
      </c>
      <c r="V285" s="3">
        <f t="shared" ref="V285:V287" si="160">(T285-U285)/60</f>
        <v>0.75</v>
      </c>
      <c r="W285" s="2">
        <v>0.68</v>
      </c>
      <c r="X285" s="2">
        <v>0</v>
      </c>
      <c r="Y285" s="2">
        <v>0</v>
      </c>
      <c r="Z285" s="2">
        <v>0</v>
      </c>
      <c r="AA285" s="2">
        <v>0</v>
      </c>
    </row>
    <row r="286" spans="1:27" s="2" customFormat="1">
      <c r="A286" s="1">
        <v>43055</v>
      </c>
      <c r="B286" s="2">
        <v>12</v>
      </c>
      <c r="C286" s="2">
        <v>10</v>
      </c>
      <c r="D286" s="2">
        <f t="shared" si="153"/>
        <v>12.166666666666666</v>
      </c>
      <c r="E286" s="2">
        <v>7</v>
      </c>
      <c r="F286" s="2">
        <v>26</v>
      </c>
      <c r="H286" s="2">
        <f t="shared" si="154"/>
        <v>7.4333333333333336</v>
      </c>
      <c r="I286" s="2">
        <f t="shared" si="155"/>
        <v>7.2666666666666675</v>
      </c>
      <c r="J286" s="3">
        <f t="shared" si="156"/>
        <v>2</v>
      </c>
      <c r="K286" s="2">
        <v>2</v>
      </c>
      <c r="L286" s="2">
        <v>0</v>
      </c>
      <c r="M286" s="2">
        <f t="shared" si="157"/>
        <v>8.4499999999999993</v>
      </c>
      <c r="N286" s="2">
        <v>8</v>
      </c>
      <c r="O286" s="2">
        <v>27</v>
      </c>
      <c r="P286" s="2">
        <v>6</v>
      </c>
      <c r="Q286" s="2">
        <v>3.2170000000000001</v>
      </c>
      <c r="R286" s="2">
        <f t="shared" si="158"/>
        <v>2.7829999999999999</v>
      </c>
      <c r="S286" s="2">
        <f t="shared" si="159"/>
        <v>1.8650917003419334</v>
      </c>
      <c r="T286" s="2">
        <v>342</v>
      </c>
      <c r="U286" s="2">
        <v>12</v>
      </c>
      <c r="V286" s="3">
        <f t="shared" si="160"/>
        <v>5.5</v>
      </c>
      <c r="W286" s="2">
        <v>2.54</v>
      </c>
      <c r="X286" s="2">
        <v>1</v>
      </c>
      <c r="Y286" s="2">
        <v>0</v>
      </c>
      <c r="Z286" s="2">
        <v>1.81</v>
      </c>
      <c r="AA286" s="2">
        <v>0.02</v>
      </c>
    </row>
    <row r="287" spans="1:27" s="2" customFormat="1">
      <c r="A287" s="1">
        <v>43056</v>
      </c>
      <c r="B287" s="2">
        <v>11</v>
      </c>
      <c r="C287" s="2">
        <v>1</v>
      </c>
      <c r="D287" s="2">
        <f t="shared" si="153"/>
        <v>11.016666666666667</v>
      </c>
      <c r="E287" s="2">
        <v>6</v>
      </c>
      <c r="F287" s="2">
        <v>52</v>
      </c>
      <c r="H287" s="2">
        <f t="shared" si="154"/>
        <v>6.8666666666666671</v>
      </c>
      <c r="I287" s="2">
        <f t="shared" si="155"/>
        <v>7.85</v>
      </c>
      <c r="J287" s="3">
        <f t="shared" si="156"/>
        <v>2.5</v>
      </c>
      <c r="K287" s="2">
        <v>2</v>
      </c>
      <c r="L287" s="2">
        <v>30</v>
      </c>
      <c r="M287" s="2">
        <f t="shared" si="157"/>
        <v>7.4666666666666668</v>
      </c>
      <c r="N287" s="2">
        <v>7</v>
      </c>
      <c r="O287" s="2">
        <v>28</v>
      </c>
      <c r="P287" s="2">
        <v>12.083</v>
      </c>
      <c r="Q287" s="2">
        <v>9.5830000000000002</v>
      </c>
      <c r="R287" s="2">
        <f t="shared" si="158"/>
        <v>2.5</v>
      </c>
      <c r="S287" s="2">
        <f t="shared" si="159"/>
        <v>1.2608786392570177</v>
      </c>
      <c r="T287" s="2">
        <v>196</v>
      </c>
      <c r="U287" s="2">
        <v>55</v>
      </c>
      <c r="V287" s="3">
        <f t="shared" si="160"/>
        <v>2.35</v>
      </c>
      <c r="W287" s="2">
        <v>0.94</v>
      </c>
      <c r="X287" s="2">
        <v>3.06</v>
      </c>
      <c r="Y287" s="2">
        <v>0</v>
      </c>
      <c r="Z287" s="2">
        <v>0.4</v>
      </c>
      <c r="AA287" s="2">
        <v>0.16</v>
      </c>
    </row>
    <row r="288" spans="1:27" s="2" customFormat="1">
      <c r="A288" s="1">
        <v>43057</v>
      </c>
      <c r="B288" s="2">
        <v>11</v>
      </c>
      <c r="C288" s="2">
        <v>13</v>
      </c>
      <c r="D288" s="2">
        <f>B288+C288/60</f>
        <v>11.216666666666667</v>
      </c>
      <c r="E288" s="2">
        <v>6</v>
      </c>
      <c r="F288" s="2">
        <v>46</v>
      </c>
      <c r="H288" s="2">
        <f>E288+F288/60</f>
        <v>6.7666666666666666</v>
      </c>
      <c r="I288" s="2">
        <f>H288+12-D288-G288/60</f>
        <v>7.5499999999999989</v>
      </c>
      <c r="J288" s="3">
        <f>K288+L288/60</f>
        <v>2.25</v>
      </c>
      <c r="K288" s="2">
        <v>2</v>
      </c>
      <c r="L288" s="2">
        <v>15</v>
      </c>
      <c r="M288" s="2">
        <f>N288+O288/60</f>
        <v>7.25</v>
      </c>
      <c r="N288" s="2">
        <v>7</v>
      </c>
      <c r="O288" s="2">
        <v>15</v>
      </c>
      <c r="P288" s="2">
        <v>8.7330000000000005</v>
      </c>
      <c r="Q288" s="2">
        <v>7.4329999999999998</v>
      </c>
      <c r="R288" s="2">
        <f>P288-Q288</f>
        <v>1.3000000000000007</v>
      </c>
      <c r="S288" s="2">
        <f>P288/Q288</f>
        <v>1.174895735234764</v>
      </c>
      <c r="T288" s="2">
        <v>173</v>
      </c>
      <c r="U288" s="2">
        <v>80</v>
      </c>
      <c r="V288" s="3">
        <f>(T288-U288)/60</f>
        <v>1.55</v>
      </c>
      <c r="W288" s="2">
        <v>0.85</v>
      </c>
      <c r="X288" s="2">
        <v>0</v>
      </c>
      <c r="Y288" s="2">
        <v>0</v>
      </c>
      <c r="Z288" s="2">
        <v>0.68</v>
      </c>
      <c r="AA288" s="2">
        <v>0.05</v>
      </c>
    </row>
    <row r="289" spans="1:27" s="2" customFormat="1">
      <c r="A289" s="1">
        <v>43058</v>
      </c>
      <c r="B289" s="2">
        <v>11</v>
      </c>
      <c r="C289" s="2">
        <v>25</v>
      </c>
      <c r="D289" s="2">
        <f>B289+C289/60</f>
        <v>11.416666666666666</v>
      </c>
      <c r="E289" s="2">
        <v>8</v>
      </c>
      <c r="F289" s="2">
        <v>33</v>
      </c>
      <c r="H289" s="2">
        <f>E289+F289/60</f>
        <v>8.5500000000000007</v>
      </c>
      <c r="I289" s="2">
        <f>H289+12-D289-G289/60</f>
        <v>9.1333333333333346</v>
      </c>
      <c r="J289" s="3">
        <f>K289+L289/60</f>
        <v>2.3333333333333335</v>
      </c>
      <c r="K289" s="2">
        <v>2</v>
      </c>
      <c r="L289" s="2">
        <v>20</v>
      </c>
      <c r="M289" s="2">
        <f>N289+O289/60</f>
        <v>14.783333333333333</v>
      </c>
      <c r="N289" s="2">
        <v>14</v>
      </c>
      <c r="O289" s="2">
        <v>47</v>
      </c>
      <c r="P289" s="2">
        <v>7.45</v>
      </c>
      <c r="Q289" s="2">
        <v>6.375</v>
      </c>
      <c r="R289" s="2">
        <f>P289-Q289</f>
        <v>1.0750000000000002</v>
      </c>
      <c r="S289" s="2">
        <f>P289/Q289</f>
        <v>1.1686274509803922</v>
      </c>
      <c r="T289" s="2">
        <v>144</v>
      </c>
      <c r="U289" s="2">
        <v>54</v>
      </c>
      <c r="V289" s="3">
        <f>(T289-U289)/60</f>
        <v>1.5</v>
      </c>
      <c r="W289" s="2">
        <v>4.76</v>
      </c>
      <c r="X289" s="2">
        <v>1.92</v>
      </c>
      <c r="Y289" s="2">
        <v>0.79</v>
      </c>
      <c r="Z289" s="2">
        <v>1.63</v>
      </c>
      <c r="AA289" s="2">
        <v>0.56999999999999995</v>
      </c>
    </row>
    <row r="290" spans="1:27" s="2" customFormat="1">
      <c r="A290" s="1">
        <v>43059</v>
      </c>
      <c r="B290" s="2">
        <v>11</v>
      </c>
      <c r="C290" s="2">
        <v>39</v>
      </c>
      <c r="D290" s="2">
        <f>B290+C290/60</f>
        <v>11.65</v>
      </c>
      <c r="E290" s="2">
        <v>6</v>
      </c>
      <c r="F290" s="2">
        <v>46</v>
      </c>
      <c r="H290" s="2">
        <f>E290+F290/60</f>
        <v>6.7666666666666666</v>
      </c>
      <c r="I290" s="2">
        <f>H290+12-D290-G290/60</f>
        <v>7.1166666666666654</v>
      </c>
      <c r="J290" s="3">
        <f>K290+L290/60</f>
        <v>1.4</v>
      </c>
      <c r="K290" s="2">
        <v>1</v>
      </c>
      <c r="L290" s="2">
        <v>24</v>
      </c>
      <c r="M290" s="2">
        <f>N290+O290/60</f>
        <v>7.2833333333333332</v>
      </c>
      <c r="N290" s="2">
        <v>7</v>
      </c>
      <c r="O290" s="2">
        <v>17</v>
      </c>
      <c r="P290" s="2">
        <v>10.85</v>
      </c>
      <c r="Q290" s="2">
        <v>8.4329999999999998</v>
      </c>
      <c r="R290" s="2">
        <f>P290-Q290</f>
        <v>2.4169999999999998</v>
      </c>
      <c r="S290" s="2">
        <f>P290/Q290</f>
        <v>1.2866121190560891</v>
      </c>
      <c r="T290" s="2">
        <v>154</v>
      </c>
      <c r="U290" s="2">
        <v>36</v>
      </c>
      <c r="V290" s="3">
        <f>(T290-U290)/60</f>
        <v>1.9666666666666666</v>
      </c>
      <c r="W290" s="2">
        <v>1.32</v>
      </c>
      <c r="X290" s="2">
        <v>0</v>
      </c>
      <c r="Y290" s="2">
        <v>0</v>
      </c>
      <c r="Z290" s="2">
        <v>1.25</v>
      </c>
      <c r="AA290" s="2">
        <v>0.03</v>
      </c>
    </row>
    <row r="291" spans="1:27" s="2" customFormat="1">
      <c r="A291" s="1">
        <v>43060</v>
      </c>
      <c r="B291" s="2">
        <v>11</v>
      </c>
      <c r="C291" s="2">
        <v>17</v>
      </c>
      <c r="D291" s="2">
        <f>B291+C291/60</f>
        <v>11.283333333333333</v>
      </c>
      <c r="E291" s="2">
        <v>6</v>
      </c>
      <c r="F291" s="2">
        <v>39</v>
      </c>
      <c r="H291" s="2">
        <f>E291+F291/60</f>
        <v>6.65</v>
      </c>
      <c r="I291" s="2">
        <f>H291+12-D291-G291/60</f>
        <v>7.3666666666666654</v>
      </c>
      <c r="J291" s="3">
        <f>K291+L291/60</f>
        <v>1.6833333333333333</v>
      </c>
      <c r="K291" s="2">
        <v>1</v>
      </c>
      <c r="L291" s="2">
        <v>41</v>
      </c>
      <c r="M291" s="2">
        <f>N291+O291/60</f>
        <v>7.2</v>
      </c>
      <c r="N291" s="2">
        <v>7</v>
      </c>
      <c r="O291" s="2">
        <v>12</v>
      </c>
      <c r="P291" s="2">
        <v>12.1</v>
      </c>
      <c r="Q291" s="2">
        <v>9.2750000000000004</v>
      </c>
      <c r="R291" s="2">
        <f>P291-Q291</f>
        <v>2.8249999999999993</v>
      </c>
      <c r="S291" s="2">
        <f>P291/Q291</f>
        <v>1.3045822102425875</v>
      </c>
      <c r="T291" s="2">
        <v>178</v>
      </c>
      <c r="U291" s="2">
        <v>41</v>
      </c>
      <c r="V291" s="3">
        <f>(T291-U291)/60</f>
        <v>2.2833333333333332</v>
      </c>
      <c r="W291" s="2">
        <v>1.51</v>
      </c>
      <c r="X291" s="2">
        <v>0.24</v>
      </c>
      <c r="Y291" s="2">
        <v>0</v>
      </c>
      <c r="Z291" s="2">
        <v>0.35</v>
      </c>
      <c r="AA291" s="2">
        <v>7.0000000000000007E-2</v>
      </c>
    </row>
    <row r="292" spans="1:27" s="2" customFormat="1">
      <c r="A292" s="1">
        <v>43061</v>
      </c>
      <c r="B292" s="2">
        <v>12</v>
      </c>
      <c r="C292" s="2">
        <v>18</v>
      </c>
      <c r="D292" s="2">
        <f t="shared" ref="D292:D294" si="161">B292+C292/60</f>
        <v>12.3</v>
      </c>
      <c r="E292" s="2">
        <v>7</v>
      </c>
      <c r="F292" s="2">
        <v>7</v>
      </c>
      <c r="H292" s="2">
        <f t="shared" ref="H292:H294" si="162">E292+F292/60</f>
        <v>7.1166666666666663</v>
      </c>
      <c r="I292" s="2">
        <f t="shared" ref="I292:I294" si="163">H292+12-D292-G292/60</f>
        <v>6.8166666666666664</v>
      </c>
      <c r="J292" s="3">
        <f t="shared" ref="J292:J294" si="164">K292+L292/60</f>
        <v>2.3333333333333335</v>
      </c>
      <c r="K292" s="2">
        <v>2</v>
      </c>
      <c r="L292" s="2">
        <v>20</v>
      </c>
      <c r="M292" s="2">
        <f t="shared" ref="M292:M294" si="165">N292+O292/60</f>
        <v>8.4166666666666661</v>
      </c>
      <c r="N292" s="2">
        <v>8</v>
      </c>
      <c r="O292" s="2">
        <v>25</v>
      </c>
      <c r="P292" s="2">
        <v>8</v>
      </c>
      <c r="Q292" s="2">
        <v>7.4669999999999996</v>
      </c>
      <c r="R292" s="2">
        <f t="shared" ref="R292:R294" si="166">P292-Q292</f>
        <v>0.53300000000000036</v>
      </c>
      <c r="S292" s="2">
        <f t="shared" ref="S292:S294" si="167">P292/Q292</f>
        <v>1.0713807419311638</v>
      </c>
      <c r="T292" s="2">
        <v>105</v>
      </c>
      <c r="U292" s="2">
        <v>8</v>
      </c>
      <c r="V292" s="3">
        <f t="shared" ref="V292:V294" si="168">(T292-U292)/60</f>
        <v>1.6166666666666667</v>
      </c>
      <c r="W292" s="2">
        <v>4.2699999999999996</v>
      </c>
      <c r="X292" s="2">
        <v>0.47</v>
      </c>
      <c r="Y292" s="2">
        <v>0</v>
      </c>
      <c r="Z292" s="2">
        <v>2.0499999999999998</v>
      </c>
      <c r="AA292" s="2">
        <v>0.24</v>
      </c>
    </row>
    <row r="293" spans="1:27" s="2" customFormat="1">
      <c r="A293" s="1">
        <v>43062</v>
      </c>
      <c r="B293" s="2">
        <v>11</v>
      </c>
      <c r="C293" s="2">
        <v>30</v>
      </c>
      <c r="D293" s="2">
        <f t="shared" si="161"/>
        <v>11.5</v>
      </c>
      <c r="E293" s="2">
        <v>7</v>
      </c>
      <c r="F293" s="2">
        <v>1</v>
      </c>
      <c r="H293" s="2">
        <f t="shared" si="162"/>
        <v>7.0166666666666666</v>
      </c>
      <c r="I293" s="2">
        <f t="shared" si="163"/>
        <v>7.5166666666666657</v>
      </c>
      <c r="J293" s="3">
        <f t="shared" si="164"/>
        <v>1.6833333333333333</v>
      </c>
      <c r="K293" s="2">
        <v>1</v>
      </c>
      <c r="L293" s="2">
        <v>41</v>
      </c>
      <c r="M293" s="2">
        <f t="shared" si="165"/>
        <v>8.4666666666666668</v>
      </c>
      <c r="N293" s="2">
        <v>8</v>
      </c>
      <c r="O293" s="2">
        <v>28</v>
      </c>
      <c r="P293" s="2">
        <v>6</v>
      </c>
      <c r="Q293" s="2">
        <v>5.5</v>
      </c>
      <c r="R293" s="2">
        <f t="shared" si="166"/>
        <v>0.5</v>
      </c>
      <c r="S293" s="2">
        <f t="shared" si="167"/>
        <v>1.0909090909090908</v>
      </c>
      <c r="T293" s="2">
        <v>82</v>
      </c>
      <c r="U293" s="2">
        <v>8</v>
      </c>
      <c r="V293" s="3">
        <f t="shared" si="168"/>
        <v>1.2333333333333334</v>
      </c>
      <c r="W293" s="2">
        <v>5.27</v>
      </c>
      <c r="X293" s="2">
        <v>0.17</v>
      </c>
      <c r="Y293" s="2">
        <v>0.73</v>
      </c>
      <c r="Z293" s="2">
        <v>1.1399999999999999</v>
      </c>
      <c r="AA293" s="2">
        <v>0.25</v>
      </c>
    </row>
    <row r="294" spans="1:27" s="2" customFormat="1">
      <c r="A294" s="1">
        <v>43063</v>
      </c>
      <c r="B294" s="2">
        <v>11</v>
      </c>
      <c r="C294" s="2">
        <v>14</v>
      </c>
      <c r="D294" s="2">
        <f t="shared" si="161"/>
        <v>11.233333333333333</v>
      </c>
      <c r="E294" s="2">
        <v>5</v>
      </c>
      <c r="F294" s="2">
        <v>11</v>
      </c>
      <c r="H294" s="2">
        <f t="shared" si="162"/>
        <v>5.1833333333333336</v>
      </c>
      <c r="I294" s="2">
        <f t="shared" si="163"/>
        <v>5.9500000000000011</v>
      </c>
      <c r="J294" s="3">
        <f t="shared" si="164"/>
        <v>2.1833333333333331</v>
      </c>
      <c r="K294" s="2">
        <v>2</v>
      </c>
      <c r="L294" s="2">
        <v>11</v>
      </c>
      <c r="M294" s="2">
        <f t="shared" si="165"/>
        <v>7.3666666666666663</v>
      </c>
      <c r="N294" s="2">
        <v>7</v>
      </c>
      <c r="O294" s="2">
        <v>22</v>
      </c>
      <c r="P294" s="2">
        <v>13.8</v>
      </c>
      <c r="Q294" s="2">
        <v>10.75</v>
      </c>
      <c r="R294" s="2">
        <f t="shared" si="166"/>
        <v>3.0500000000000007</v>
      </c>
      <c r="S294" s="2">
        <f t="shared" si="167"/>
        <v>1.2837209302325583</v>
      </c>
      <c r="T294" s="2">
        <v>274</v>
      </c>
      <c r="U294" s="2">
        <v>78</v>
      </c>
      <c r="V294" s="3">
        <f t="shared" si="168"/>
        <v>3.2666666666666666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</row>
    <row r="295" spans="1:27" s="2" customFormat="1">
      <c r="A295" s="1">
        <v>43064</v>
      </c>
      <c r="B295" s="2">
        <v>11</v>
      </c>
      <c r="C295" s="2">
        <v>29</v>
      </c>
      <c r="D295" s="2">
        <f>B295+C295/60</f>
        <v>11.483333333333333</v>
      </c>
      <c r="E295" s="2">
        <v>6</v>
      </c>
      <c r="F295" s="2">
        <v>38</v>
      </c>
      <c r="H295" s="2">
        <f>E295+F295/60</f>
        <v>6.6333333333333329</v>
      </c>
      <c r="I295" s="2">
        <f>H295+12-D295-G295/60</f>
        <v>7.15</v>
      </c>
      <c r="J295" s="3">
        <f>K295+L295/60</f>
        <v>1.9333333333333333</v>
      </c>
      <c r="K295" s="2">
        <v>1</v>
      </c>
      <c r="L295" s="2">
        <v>56</v>
      </c>
      <c r="M295" s="2">
        <f>N295+O295/60</f>
        <v>7.2666666666666666</v>
      </c>
      <c r="N295" s="2">
        <v>7</v>
      </c>
      <c r="O295" s="2">
        <v>16</v>
      </c>
      <c r="P295" s="2">
        <v>13.75</v>
      </c>
      <c r="Q295" s="2">
        <v>10.425000000000001</v>
      </c>
      <c r="R295" s="2">
        <f>P295-Q295</f>
        <v>3.3249999999999993</v>
      </c>
      <c r="S295" s="2">
        <f>P295/Q295</f>
        <v>1.3189448441247003</v>
      </c>
      <c r="T295" s="2">
        <v>187</v>
      </c>
      <c r="U295" s="2">
        <v>65</v>
      </c>
      <c r="V295" s="3">
        <f>(T295-U295)/60</f>
        <v>2.0333333333333332</v>
      </c>
      <c r="W295" s="2">
        <v>0.92</v>
      </c>
      <c r="X295" s="2">
        <v>0</v>
      </c>
      <c r="Y295" s="2">
        <v>0</v>
      </c>
      <c r="Z295" s="2">
        <v>0</v>
      </c>
      <c r="AA295" s="2">
        <v>0.02</v>
      </c>
    </row>
    <row r="296" spans="1:27" s="2" customFormat="1">
      <c r="A296" s="1">
        <v>43065</v>
      </c>
      <c r="B296" s="2">
        <v>12</v>
      </c>
      <c r="C296" s="2">
        <v>3</v>
      </c>
      <c r="D296" s="2">
        <f>B296+C296/60</f>
        <v>12.05</v>
      </c>
      <c r="E296" s="2">
        <v>6</v>
      </c>
      <c r="F296" s="2">
        <v>39</v>
      </c>
      <c r="H296" s="2">
        <f>E296+F296/60</f>
        <v>6.65</v>
      </c>
      <c r="I296" s="2">
        <f>H296+12-D296-G296/60</f>
        <v>6.5999999999999979</v>
      </c>
      <c r="J296" s="3">
        <f>K296+L296/60</f>
        <v>1.95</v>
      </c>
      <c r="K296" s="2">
        <v>1</v>
      </c>
      <c r="L296" s="2">
        <v>57</v>
      </c>
      <c r="M296" s="2">
        <f>N296+O296/60</f>
        <v>7.416666666666667</v>
      </c>
      <c r="N296" s="2">
        <v>7</v>
      </c>
      <c r="O296" s="2">
        <v>25</v>
      </c>
      <c r="P296" s="2">
        <v>4.3330000000000002</v>
      </c>
      <c r="Q296" s="2">
        <v>3.7</v>
      </c>
      <c r="R296" s="2">
        <f>P296-Q296</f>
        <v>0.63300000000000001</v>
      </c>
      <c r="S296" s="2">
        <f>P296/Q296</f>
        <v>1.171081081081081</v>
      </c>
      <c r="T296" s="2">
        <v>183</v>
      </c>
      <c r="U296" s="2">
        <v>59</v>
      </c>
      <c r="V296" s="3">
        <f>(T296-U296)/60</f>
        <v>2.0666666666666669</v>
      </c>
      <c r="W296" s="2">
        <v>2.71</v>
      </c>
      <c r="X296" s="2">
        <v>0.38</v>
      </c>
      <c r="Y296" s="2">
        <v>0</v>
      </c>
      <c r="Z296" s="2">
        <v>0.74</v>
      </c>
      <c r="AA296" s="2">
        <v>0.72</v>
      </c>
    </row>
    <row r="297" spans="1:27" s="2" customFormat="1">
      <c r="A297" s="1">
        <v>43066</v>
      </c>
      <c r="B297" s="2">
        <v>10</v>
      </c>
      <c r="C297" s="2">
        <v>50</v>
      </c>
      <c r="D297" s="2">
        <f>B297+C297/60</f>
        <v>10.833333333333334</v>
      </c>
      <c r="E297" s="2">
        <v>6</v>
      </c>
      <c r="F297" s="2">
        <v>38</v>
      </c>
      <c r="H297" s="2">
        <f>E297+F297/60</f>
        <v>6.6333333333333329</v>
      </c>
      <c r="I297" s="2">
        <f>H297+12-D297-G297/60</f>
        <v>7.7999999999999989</v>
      </c>
      <c r="J297" s="3">
        <f>K297+L297/60</f>
        <v>2.85</v>
      </c>
      <c r="K297" s="2">
        <v>2</v>
      </c>
      <c r="L297" s="2">
        <v>51</v>
      </c>
      <c r="M297" s="2">
        <f>N297+O297/60</f>
        <v>7.2666666666666666</v>
      </c>
      <c r="N297" s="2">
        <v>7</v>
      </c>
      <c r="O297" s="2">
        <v>16</v>
      </c>
      <c r="P297" s="2">
        <v>11.167</v>
      </c>
      <c r="Q297" s="2">
        <v>10.092000000000001</v>
      </c>
      <c r="R297" s="2">
        <f>P297-Q297</f>
        <v>1.0749999999999993</v>
      </c>
      <c r="S297" s="2">
        <f>P297/Q297</f>
        <v>1.1065200158541417</v>
      </c>
      <c r="T297" s="2">
        <v>104</v>
      </c>
      <c r="U297" s="2">
        <v>21</v>
      </c>
      <c r="V297" s="3">
        <f>(T297-U297)/60</f>
        <v>1.3833333333333333</v>
      </c>
      <c r="W297" s="2">
        <v>0.39</v>
      </c>
      <c r="X297" s="2">
        <v>0</v>
      </c>
      <c r="Y297" s="2">
        <v>0</v>
      </c>
      <c r="Z297" s="2">
        <v>0</v>
      </c>
      <c r="AA297" s="2">
        <v>0.14000000000000001</v>
      </c>
    </row>
    <row r="298" spans="1:27" s="2" customFormat="1">
      <c r="A298" s="1">
        <v>43067</v>
      </c>
      <c r="B298" s="2">
        <v>12</v>
      </c>
      <c r="C298" s="2">
        <v>31</v>
      </c>
      <c r="D298" s="2">
        <f>B298+C298/60</f>
        <v>12.516666666666667</v>
      </c>
      <c r="E298" s="2">
        <v>6</v>
      </c>
      <c r="F298" s="2">
        <v>41</v>
      </c>
      <c r="H298" s="2">
        <f>E298+F298/60</f>
        <v>6.6833333333333336</v>
      </c>
      <c r="I298" s="2">
        <f>H298+12-D298-G298/60</f>
        <v>6.1666666666666661</v>
      </c>
      <c r="J298" s="3">
        <f>K298+L298/60</f>
        <v>2.4166666666666665</v>
      </c>
      <c r="K298" s="2">
        <v>2</v>
      </c>
      <c r="L298" s="2">
        <v>25</v>
      </c>
      <c r="M298" s="2">
        <f>N298+O298/60</f>
        <v>7.2333333333333334</v>
      </c>
      <c r="N298" s="2">
        <v>7</v>
      </c>
      <c r="O298" s="2">
        <v>14</v>
      </c>
      <c r="P298" s="2">
        <v>13.067</v>
      </c>
      <c r="Q298" s="2">
        <v>10.183</v>
      </c>
      <c r="R298" s="2">
        <f>P298-Q298</f>
        <v>2.8840000000000003</v>
      </c>
      <c r="S298" s="2">
        <f>P298/Q298</f>
        <v>1.2832171265835215</v>
      </c>
      <c r="T298" s="2">
        <v>137</v>
      </c>
      <c r="U298" s="2">
        <v>40</v>
      </c>
      <c r="V298" s="3">
        <f>(T298-U298)/60</f>
        <v>1.6166666666666667</v>
      </c>
      <c r="W298" s="2">
        <v>0.9</v>
      </c>
      <c r="X298" s="2">
        <v>0</v>
      </c>
      <c r="Y298" s="2">
        <v>0</v>
      </c>
      <c r="Z298" s="2">
        <v>0</v>
      </c>
      <c r="AA298" s="2">
        <v>0.04</v>
      </c>
    </row>
    <row r="299" spans="1:27" s="2" customFormat="1">
      <c r="A299" s="1">
        <v>43068</v>
      </c>
      <c r="B299" s="2">
        <v>11</v>
      </c>
      <c r="C299" s="2">
        <v>38</v>
      </c>
      <c r="D299" s="2">
        <f t="shared" ref="D299:D324" si="169">B299+C299/60</f>
        <v>11.633333333333333</v>
      </c>
      <c r="E299" s="2">
        <v>6</v>
      </c>
      <c r="F299" s="2">
        <v>41</v>
      </c>
      <c r="H299" s="2">
        <f t="shared" ref="H299:H324" si="170">E299+F299/60</f>
        <v>6.6833333333333336</v>
      </c>
      <c r="I299" s="2">
        <f t="shared" ref="I299:I324" si="171">H299+12-D299-G299/60</f>
        <v>7.0500000000000007</v>
      </c>
      <c r="J299" s="3">
        <f t="shared" ref="J299:J324" si="172">K299+L299/60</f>
        <v>0.8833333333333333</v>
      </c>
      <c r="K299" s="2">
        <v>0</v>
      </c>
      <c r="L299" s="2">
        <v>53</v>
      </c>
      <c r="M299" s="2">
        <f t="shared" ref="M299:M324" si="173">N299+O299/60</f>
        <v>7.3</v>
      </c>
      <c r="N299" s="2">
        <v>7</v>
      </c>
      <c r="O299" s="2">
        <v>18</v>
      </c>
      <c r="P299" s="2">
        <v>12.8</v>
      </c>
      <c r="Q299" s="2">
        <v>10.074999999999999</v>
      </c>
      <c r="R299" s="2">
        <f t="shared" ref="R299:R324" si="174">P299-Q299</f>
        <v>2.7250000000000014</v>
      </c>
      <c r="S299" s="2">
        <f t="shared" ref="S299:S324" si="175">P299/Q299</f>
        <v>1.2704714640198513</v>
      </c>
      <c r="T299" s="2">
        <v>123</v>
      </c>
      <c r="U299" s="2">
        <v>44</v>
      </c>
      <c r="V299" s="3">
        <f t="shared" ref="V299:V324" si="176">(T299-U299)/60</f>
        <v>1.3166666666666667</v>
      </c>
      <c r="W299" s="2">
        <v>0.92</v>
      </c>
      <c r="X299" s="2">
        <v>0.21</v>
      </c>
      <c r="Y299" s="2">
        <v>0</v>
      </c>
      <c r="Z299" s="2">
        <v>0</v>
      </c>
      <c r="AA299" s="2">
        <v>0.02</v>
      </c>
    </row>
    <row r="300" spans="1:27" s="2" customFormat="1">
      <c r="A300" s="1">
        <v>43069</v>
      </c>
      <c r="B300" s="2">
        <v>11</v>
      </c>
      <c r="C300" s="2">
        <v>51</v>
      </c>
      <c r="D300" s="2">
        <f t="shared" si="169"/>
        <v>11.85</v>
      </c>
      <c r="E300" s="2">
        <v>6</v>
      </c>
      <c r="F300" s="2">
        <v>41</v>
      </c>
      <c r="H300" s="2">
        <f t="shared" si="170"/>
        <v>6.6833333333333336</v>
      </c>
      <c r="I300" s="2">
        <f t="shared" si="171"/>
        <v>6.8333333333333339</v>
      </c>
      <c r="J300" s="3">
        <f t="shared" si="172"/>
        <v>2</v>
      </c>
      <c r="K300" s="2">
        <v>2</v>
      </c>
      <c r="L300" s="2">
        <v>0</v>
      </c>
      <c r="M300" s="2">
        <f t="shared" si="173"/>
        <v>7.2833333333333332</v>
      </c>
      <c r="N300" s="2">
        <v>7</v>
      </c>
      <c r="O300" s="2">
        <v>17</v>
      </c>
      <c r="P300" s="2">
        <v>11.217000000000001</v>
      </c>
      <c r="Q300" s="2">
        <v>8.2170000000000005</v>
      </c>
      <c r="R300" s="2">
        <f t="shared" si="174"/>
        <v>3</v>
      </c>
      <c r="S300" s="2">
        <f t="shared" si="175"/>
        <v>1.3650967506389193</v>
      </c>
      <c r="T300" s="2">
        <v>276</v>
      </c>
      <c r="U300" s="2">
        <v>62</v>
      </c>
      <c r="V300" s="3">
        <f t="shared" si="176"/>
        <v>3.5666666666666669</v>
      </c>
      <c r="W300" s="2">
        <v>0.98</v>
      </c>
      <c r="X300" s="2">
        <v>0.42</v>
      </c>
      <c r="Y300" s="2">
        <v>0</v>
      </c>
      <c r="Z300" s="2">
        <v>0</v>
      </c>
      <c r="AA300" s="2">
        <v>0</v>
      </c>
    </row>
    <row r="301" spans="1:27" s="2" customFormat="1">
      <c r="A301" s="1">
        <v>43070</v>
      </c>
      <c r="B301" s="2">
        <v>11</v>
      </c>
      <c r="C301" s="2">
        <v>6</v>
      </c>
      <c r="D301" s="2">
        <f t="shared" si="169"/>
        <v>11.1</v>
      </c>
      <c r="E301" s="2">
        <v>6</v>
      </c>
      <c r="F301" s="2">
        <v>46</v>
      </c>
      <c r="H301" s="2">
        <f t="shared" si="170"/>
        <v>6.7666666666666666</v>
      </c>
      <c r="I301" s="2">
        <f t="shared" si="171"/>
        <v>7.6666666666666661</v>
      </c>
      <c r="J301" s="3">
        <f t="shared" si="172"/>
        <v>1.65</v>
      </c>
      <c r="K301" s="2">
        <v>1</v>
      </c>
      <c r="L301" s="2">
        <v>39</v>
      </c>
      <c r="M301" s="2">
        <f t="shared" si="173"/>
        <v>7.6333333333333329</v>
      </c>
      <c r="N301" s="2">
        <v>7</v>
      </c>
      <c r="O301" s="2">
        <v>38</v>
      </c>
      <c r="P301" s="2">
        <v>6.0830000000000002</v>
      </c>
      <c r="Q301" s="2">
        <v>5.3579999999999997</v>
      </c>
      <c r="R301" s="2">
        <f t="shared" si="174"/>
        <v>0.72500000000000053</v>
      </c>
      <c r="S301" s="2">
        <f t="shared" si="175"/>
        <v>1.1353116834639791</v>
      </c>
      <c r="T301" s="2">
        <v>301</v>
      </c>
      <c r="U301" s="2">
        <v>33</v>
      </c>
      <c r="V301" s="3">
        <f t="shared" si="176"/>
        <v>4.4666666666666668</v>
      </c>
      <c r="W301" s="2">
        <v>2.4700000000000002</v>
      </c>
      <c r="X301" s="2">
        <v>0</v>
      </c>
      <c r="Y301" s="2">
        <v>0.66</v>
      </c>
      <c r="Z301" s="2">
        <v>1.41</v>
      </c>
      <c r="AA301" s="2">
        <v>0.06</v>
      </c>
    </row>
    <row r="302" spans="1:27" s="2" customFormat="1">
      <c r="A302" s="1">
        <v>43071</v>
      </c>
      <c r="B302" s="2">
        <v>10</v>
      </c>
      <c r="C302" s="2">
        <v>9</v>
      </c>
      <c r="D302" s="2">
        <f t="shared" si="169"/>
        <v>10.15</v>
      </c>
      <c r="E302" s="2">
        <v>6</v>
      </c>
      <c r="F302" s="2">
        <v>15</v>
      </c>
      <c r="H302" s="2">
        <f t="shared" si="170"/>
        <v>6.25</v>
      </c>
      <c r="I302" s="2">
        <f t="shared" si="171"/>
        <v>8.1</v>
      </c>
      <c r="J302" s="3">
        <f t="shared" si="172"/>
        <v>2.3166666666666664</v>
      </c>
      <c r="K302" s="2">
        <v>2</v>
      </c>
      <c r="L302" s="2">
        <v>19</v>
      </c>
      <c r="M302" s="2">
        <f t="shared" si="173"/>
        <v>8.1833333333333336</v>
      </c>
      <c r="N302" s="2">
        <v>8</v>
      </c>
      <c r="O302" s="2">
        <v>11</v>
      </c>
      <c r="P302" s="2">
        <v>1.333</v>
      </c>
      <c r="Q302" s="2">
        <v>1.167</v>
      </c>
      <c r="R302" s="2">
        <f t="shared" si="174"/>
        <v>0.16599999999999993</v>
      </c>
      <c r="S302" s="2">
        <f t="shared" si="175"/>
        <v>1.1422450728363325</v>
      </c>
      <c r="T302" s="2">
        <v>584</v>
      </c>
      <c r="U302" s="2">
        <v>32</v>
      </c>
      <c r="V302" s="3">
        <f t="shared" si="176"/>
        <v>9.1999999999999993</v>
      </c>
      <c r="W302" s="2">
        <v>3.45</v>
      </c>
      <c r="X302" s="2">
        <v>1.85</v>
      </c>
      <c r="Y302" s="2">
        <v>0</v>
      </c>
      <c r="Z302" s="2">
        <v>0.9</v>
      </c>
      <c r="AA302" s="2">
        <v>0.74</v>
      </c>
    </row>
    <row r="303" spans="1:27" s="2" customFormat="1">
      <c r="A303" s="1">
        <v>43072</v>
      </c>
      <c r="B303" s="2">
        <v>10</v>
      </c>
      <c r="C303" s="2">
        <v>39</v>
      </c>
      <c r="D303" s="2">
        <f t="shared" si="169"/>
        <v>10.65</v>
      </c>
      <c r="E303" s="2">
        <v>6</v>
      </c>
      <c r="F303" s="2">
        <v>30</v>
      </c>
      <c r="H303" s="2">
        <f t="shared" si="170"/>
        <v>6.5</v>
      </c>
      <c r="I303" s="2">
        <f t="shared" si="171"/>
        <v>7.85</v>
      </c>
      <c r="J303" s="3">
        <f t="shared" si="172"/>
        <v>2.9666666666666668</v>
      </c>
      <c r="K303" s="2">
        <v>2</v>
      </c>
      <c r="L303" s="2">
        <v>58</v>
      </c>
      <c r="M303" s="2">
        <f t="shared" si="173"/>
        <v>7.2</v>
      </c>
      <c r="N303" s="2">
        <v>7</v>
      </c>
      <c r="O303" s="2">
        <v>12</v>
      </c>
      <c r="P303" s="2">
        <v>12.667</v>
      </c>
      <c r="Q303" s="2">
        <v>9.8829999999999991</v>
      </c>
      <c r="R303" s="2">
        <f t="shared" si="174"/>
        <v>2.7840000000000007</v>
      </c>
      <c r="S303" s="2">
        <f t="shared" si="175"/>
        <v>1.2816958413437216</v>
      </c>
      <c r="T303" s="2">
        <v>209</v>
      </c>
      <c r="U303" s="2">
        <v>87</v>
      </c>
      <c r="V303" s="3">
        <f t="shared" si="176"/>
        <v>2.0333333333333332</v>
      </c>
      <c r="W303" s="2">
        <v>0.9</v>
      </c>
      <c r="X303" s="2">
        <v>0.35</v>
      </c>
      <c r="Y303" s="2">
        <v>0.69</v>
      </c>
      <c r="Z303" s="2">
        <v>0</v>
      </c>
      <c r="AA303" s="2">
        <v>0.05</v>
      </c>
    </row>
    <row r="304" spans="1:27" s="2" customFormat="1">
      <c r="A304" s="1">
        <v>43073</v>
      </c>
      <c r="B304" s="2">
        <v>11</v>
      </c>
      <c r="C304" s="2">
        <v>40</v>
      </c>
      <c r="D304" s="2">
        <f t="shared" si="169"/>
        <v>11.666666666666666</v>
      </c>
      <c r="E304" s="2">
        <v>6</v>
      </c>
      <c r="F304" s="2">
        <v>41</v>
      </c>
      <c r="H304" s="2">
        <f t="shared" si="170"/>
        <v>6.6833333333333336</v>
      </c>
      <c r="I304" s="2">
        <f t="shared" si="171"/>
        <v>7.0166666666666675</v>
      </c>
      <c r="J304" s="3">
        <f t="shared" si="172"/>
        <v>0</v>
      </c>
      <c r="M304" s="2">
        <f t="shared" si="173"/>
        <v>7.3666666666666663</v>
      </c>
      <c r="N304" s="2">
        <v>7</v>
      </c>
      <c r="O304" s="2">
        <v>22</v>
      </c>
      <c r="P304" s="2">
        <v>11.367000000000001</v>
      </c>
      <c r="Q304" s="2">
        <v>8.9830000000000005</v>
      </c>
      <c r="R304" s="2">
        <f t="shared" si="174"/>
        <v>2.3840000000000003</v>
      </c>
      <c r="S304" s="2">
        <f t="shared" si="175"/>
        <v>1.2653901814538573</v>
      </c>
      <c r="T304" s="2">
        <v>185</v>
      </c>
      <c r="U304" s="2">
        <v>26</v>
      </c>
      <c r="V304" s="3">
        <f t="shared" si="176"/>
        <v>2.65</v>
      </c>
      <c r="W304" s="2">
        <v>0.8</v>
      </c>
      <c r="X304" s="2">
        <v>0.36</v>
      </c>
      <c r="Y304" s="2">
        <v>0.56000000000000005</v>
      </c>
      <c r="Z304" s="2">
        <v>0</v>
      </c>
      <c r="AA304" s="2">
        <v>0.01</v>
      </c>
    </row>
    <row r="305" spans="1:27" s="2" customFormat="1">
      <c r="A305" s="1">
        <v>43074</v>
      </c>
      <c r="B305" s="2">
        <v>11</v>
      </c>
      <c r="C305" s="2">
        <v>2</v>
      </c>
      <c r="D305" s="2">
        <f t="shared" si="169"/>
        <v>11.033333333333333</v>
      </c>
      <c r="E305" s="2">
        <v>6</v>
      </c>
      <c r="F305" s="2">
        <v>58</v>
      </c>
      <c r="H305" s="2">
        <f t="shared" si="170"/>
        <v>6.9666666666666668</v>
      </c>
      <c r="I305" s="2">
        <f t="shared" si="171"/>
        <v>7.9333333333333353</v>
      </c>
      <c r="J305" s="3">
        <f t="shared" si="172"/>
        <v>2.4666666666666668</v>
      </c>
      <c r="K305" s="2">
        <v>2</v>
      </c>
      <c r="L305" s="2">
        <v>28</v>
      </c>
      <c r="M305" s="2">
        <f t="shared" si="173"/>
        <v>7.7</v>
      </c>
      <c r="N305" s="2">
        <v>7</v>
      </c>
      <c r="O305" s="2">
        <v>42</v>
      </c>
      <c r="P305" s="2">
        <v>12.9</v>
      </c>
      <c r="Q305" s="2">
        <v>10.7</v>
      </c>
      <c r="R305" s="2">
        <f t="shared" si="174"/>
        <v>2.2000000000000011</v>
      </c>
      <c r="S305" s="2">
        <f t="shared" si="175"/>
        <v>1.205607476635514</v>
      </c>
      <c r="T305" s="2">
        <v>231</v>
      </c>
      <c r="U305" s="2">
        <v>41</v>
      </c>
      <c r="V305" s="3">
        <f t="shared" si="176"/>
        <v>3.1666666666666665</v>
      </c>
      <c r="W305" s="2">
        <v>0.65</v>
      </c>
      <c r="X305" s="2">
        <v>0.3</v>
      </c>
      <c r="Y305" s="2">
        <v>0.64</v>
      </c>
      <c r="Z305" s="2">
        <v>0</v>
      </c>
      <c r="AA305" s="2">
        <v>0.01</v>
      </c>
    </row>
    <row r="306" spans="1:27" s="2" customFormat="1">
      <c r="A306" s="1">
        <v>43075</v>
      </c>
      <c r="B306" s="2">
        <v>11</v>
      </c>
      <c r="C306" s="2">
        <v>32</v>
      </c>
      <c r="D306" s="2">
        <f t="shared" si="169"/>
        <v>11.533333333333333</v>
      </c>
      <c r="E306" s="2">
        <v>6</v>
      </c>
      <c r="F306" s="2">
        <v>53</v>
      </c>
      <c r="H306" s="2">
        <f t="shared" si="170"/>
        <v>6.8833333333333329</v>
      </c>
      <c r="I306" s="2">
        <f t="shared" si="171"/>
        <v>7.35</v>
      </c>
      <c r="J306" s="3">
        <f t="shared" si="172"/>
        <v>1.8666666666666667</v>
      </c>
      <c r="K306" s="2">
        <v>1</v>
      </c>
      <c r="L306" s="2">
        <v>52</v>
      </c>
      <c r="M306" s="2">
        <f t="shared" si="173"/>
        <v>7.8</v>
      </c>
      <c r="N306" s="2">
        <v>7</v>
      </c>
      <c r="O306" s="2">
        <v>48</v>
      </c>
      <c r="P306" s="2">
        <v>11.167</v>
      </c>
      <c r="Q306" s="2">
        <v>8.98</v>
      </c>
      <c r="R306" s="2">
        <f t="shared" si="174"/>
        <v>2.1869999999999994</v>
      </c>
      <c r="S306" s="2">
        <f t="shared" si="175"/>
        <v>1.2435412026726058</v>
      </c>
      <c r="T306" s="2">
        <v>87</v>
      </c>
      <c r="U306" s="2">
        <v>64</v>
      </c>
      <c r="V306" s="3">
        <f t="shared" si="176"/>
        <v>0.38333333333333336</v>
      </c>
      <c r="W306" s="2">
        <v>1.18</v>
      </c>
      <c r="X306" s="2">
        <v>0</v>
      </c>
      <c r="Y306" s="2">
        <v>0.71</v>
      </c>
      <c r="Z306" s="2">
        <v>0</v>
      </c>
      <c r="AA306" s="2">
        <v>0</v>
      </c>
    </row>
    <row r="307" spans="1:27" s="2" customFormat="1">
      <c r="A307" s="1">
        <v>43076</v>
      </c>
      <c r="B307" s="2">
        <v>11</v>
      </c>
      <c r="C307" s="2">
        <v>7</v>
      </c>
      <c r="D307" s="2">
        <f t="shared" si="169"/>
        <v>11.116666666666667</v>
      </c>
      <c r="E307" s="2">
        <v>6</v>
      </c>
      <c r="F307" s="2">
        <v>37</v>
      </c>
      <c r="H307" s="2">
        <f t="shared" si="170"/>
        <v>6.6166666666666671</v>
      </c>
      <c r="I307" s="2">
        <f t="shared" si="171"/>
        <v>7.5</v>
      </c>
      <c r="J307" s="3">
        <f t="shared" si="172"/>
        <v>1.9666666666666668</v>
      </c>
      <c r="K307" s="2">
        <v>1</v>
      </c>
      <c r="L307" s="2">
        <v>58</v>
      </c>
      <c r="M307" s="2">
        <f t="shared" si="173"/>
        <v>7.2666666666666666</v>
      </c>
      <c r="N307" s="2">
        <v>7</v>
      </c>
      <c r="O307" s="2">
        <v>16</v>
      </c>
      <c r="P307" s="2">
        <v>13.217000000000001</v>
      </c>
      <c r="Q307" s="2">
        <v>10.067</v>
      </c>
      <c r="R307" s="2">
        <f t="shared" si="174"/>
        <v>3.1500000000000004</v>
      </c>
      <c r="S307" s="2">
        <f t="shared" si="175"/>
        <v>1.3129035462401908</v>
      </c>
      <c r="T307" s="2">
        <v>126</v>
      </c>
      <c r="U307" s="2">
        <v>45</v>
      </c>
      <c r="V307" s="3">
        <f t="shared" si="176"/>
        <v>1.35</v>
      </c>
      <c r="W307" s="2">
        <v>0.74</v>
      </c>
      <c r="X307" s="2">
        <v>0.35</v>
      </c>
      <c r="Y307" s="2">
        <v>0.72</v>
      </c>
      <c r="Z307" s="2">
        <v>0</v>
      </c>
      <c r="AA307" s="2">
        <v>0.02</v>
      </c>
    </row>
    <row r="308" spans="1:27" s="2" customFormat="1">
      <c r="A308" s="1">
        <v>43077</v>
      </c>
      <c r="B308" s="2">
        <v>11</v>
      </c>
      <c r="C308" s="2">
        <v>26</v>
      </c>
      <c r="D308" s="2">
        <f t="shared" si="169"/>
        <v>11.433333333333334</v>
      </c>
      <c r="E308" s="2">
        <v>6</v>
      </c>
      <c r="F308" s="2">
        <v>26</v>
      </c>
      <c r="H308" s="2">
        <f t="shared" si="170"/>
        <v>6.4333333333333336</v>
      </c>
      <c r="I308" s="2">
        <f t="shared" si="171"/>
        <v>7</v>
      </c>
      <c r="J308" s="3">
        <f t="shared" si="172"/>
        <v>2.1</v>
      </c>
      <c r="K308" s="2">
        <v>2</v>
      </c>
      <c r="L308" s="2">
        <v>6</v>
      </c>
      <c r="M308" s="2">
        <f t="shared" si="173"/>
        <v>7.5333333333333332</v>
      </c>
      <c r="N308" s="2">
        <v>7</v>
      </c>
      <c r="O308" s="2">
        <v>32</v>
      </c>
      <c r="P308" s="2">
        <v>10.766999999999999</v>
      </c>
      <c r="Q308" s="2">
        <v>8.5</v>
      </c>
      <c r="R308" s="2">
        <f t="shared" si="174"/>
        <v>2.2669999999999995</v>
      </c>
      <c r="S308" s="2">
        <f t="shared" si="175"/>
        <v>1.2667058823529411</v>
      </c>
      <c r="T308" s="2">
        <v>351</v>
      </c>
      <c r="U308" s="2">
        <v>8</v>
      </c>
      <c r="V308" s="3">
        <f t="shared" si="176"/>
        <v>5.7166666666666668</v>
      </c>
      <c r="W308" s="2">
        <v>4.91</v>
      </c>
      <c r="X308" s="2">
        <v>1.7</v>
      </c>
      <c r="Y308" s="2">
        <v>2.2799999999999998</v>
      </c>
      <c r="Z308" s="2">
        <v>0</v>
      </c>
      <c r="AA308" s="2">
        <v>0.14000000000000001</v>
      </c>
    </row>
    <row r="309" spans="1:27" s="2" customFormat="1">
      <c r="A309" s="1">
        <v>43078</v>
      </c>
      <c r="B309" s="2">
        <v>13</v>
      </c>
      <c r="C309" s="2">
        <v>9</v>
      </c>
      <c r="D309" s="2">
        <f t="shared" si="169"/>
        <v>13.15</v>
      </c>
      <c r="E309" s="2">
        <v>7</v>
      </c>
      <c r="F309" s="2">
        <v>18</v>
      </c>
      <c r="H309" s="2">
        <f t="shared" si="170"/>
        <v>7.3</v>
      </c>
      <c r="I309" s="2">
        <f t="shared" si="171"/>
        <v>6.15</v>
      </c>
      <c r="J309" s="3">
        <f t="shared" si="172"/>
        <v>1.7166666666666668</v>
      </c>
      <c r="K309" s="2">
        <v>1</v>
      </c>
      <c r="L309" s="2">
        <v>43</v>
      </c>
      <c r="M309" s="2">
        <f t="shared" si="173"/>
        <v>18.566666666666666</v>
      </c>
      <c r="N309" s="2">
        <v>18</v>
      </c>
      <c r="O309" s="2">
        <v>34</v>
      </c>
      <c r="P309" s="2">
        <v>2.7669999999999999</v>
      </c>
      <c r="Q309" s="2">
        <v>2.4169999999999998</v>
      </c>
      <c r="R309" s="2">
        <f t="shared" si="174"/>
        <v>0.35000000000000009</v>
      </c>
      <c r="S309" s="2">
        <f t="shared" si="175"/>
        <v>1.14480761274307</v>
      </c>
      <c r="T309" s="2">
        <v>687</v>
      </c>
      <c r="U309" s="2">
        <v>93</v>
      </c>
      <c r="V309" s="3">
        <f t="shared" si="176"/>
        <v>9.9</v>
      </c>
      <c r="W309" s="2">
        <v>7.5</v>
      </c>
      <c r="X309" s="2">
        <v>2.2000000000000002</v>
      </c>
      <c r="Y309" s="2">
        <v>3.98</v>
      </c>
      <c r="Z309" s="2">
        <v>1.02</v>
      </c>
      <c r="AA309" s="2">
        <v>0.39</v>
      </c>
    </row>
    <row r="310" spans="1:27" s="2" customFormat="1">
      <c r="A310" s="1">
        <v>43079</v>
      </c>
      <c r="B310" s="2">
        <v>11</v>
      </c>
      <c r="C310" s="2">
        <v>14</v>
      </c>
      <c r="D310" s="2">
        <f t="shared" si="169"/>
        <v>11.233333333333333</v>
      </c>
      <c r="E310" s="2">
        <v>6</v>
      </c>
      <c r="F310" s="2">
        <v>38</v>
      </c>
      <c r="H310" s="2">
        <f t="shared" si="170"/>
        <v>6.6333333333333329</v>
      </c>
      <c r="I310" s="2">
        <f t="shared" si="171"/>
        <v>7.4</v>
      </c>
      <c r="J310" s="3">
        <f t="shared" si="172"/>
        <v>2.4666666666666668</v>
      </c>
      <c r="K310" s="2">
        <v>2</v>
      </c>
      <c r="L310" s="2">
        <v>28</v>
      </c>
      <c r="M310" s="2">
        <f t="shared" si="173"/>
        <v>7.1</v>
      </c>
      <c r="N310" s="2">
        <v>7</v>
      </c>
      <c r="O310" s="2">
        <v>6</v>
      </c>
      <c r="P310" s="2">
        <v>13.45</v>
      </c>
      <c r="Q310" s="2">
        <v>11.016999999999999</v>
      </c>
      <c r="R310" s="2">
        <f t="shared" si="174"/>
        <v>2.4329999999999998</v>
      </c>
      <c r="S310" s="2">
        <f t="shared" si="175"/>
        <v>1.2208405191976037</v>
      </c>
      <c r="T310" s="2">
        <v>169</v>
      </c>
      <c r="U310" s="2">
        <v>53</v>
      </c>
      <c r="V310" s="3">
        <f t="shared" si="176"/>
        <v>1.9333333333333333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</row>
    <row r="311" spans="1:27" s="2" customFormat="1">
      <c r="A311" s="1">
        <v>43080</v>
      </c>
      <c r="B311" s="2">
        <v>11</v>
      </c>
      <c r="C311" s="2">
        <v>31</v>
      </c>
      <c r="D311" s="2">
        <f t="shared" si="169"/>
        <v>11.516666666666667</v>
      </c>
      <c r="E311" s="2">
        <v>6</v>
      </c>
      <c r="F311" s="2">
        <v>34</v>
      </c>
      <c r="H311" s="2">
        <f t="shared" si="170"/>
        <v>6.5666666666666664</v>
      </c>
      <c r="I311" s="2">
        <f t="shared" si="171"/>
        <v>7.0499999999999989</v>
      </c>
      <c r="J311" s="3">
        <f t="shared" si="172"/>
        <v>1.8666666666666667</v>
      </c>
      <c r="K311" s="2">
        <v>1</v>
      </c>
      <c r="L311" s="2">
        <v>52</v>
      </c>
      <c r="M311" s="2">
        <f t="shared" si="173"/>
        <v>7.5</v>
      </c>
      <c r="N311" s="2">
        <v>7</v>
      </c>
      <c r="O311" s="2">
        <v>30</v>
      </c>
      <c r="P311" s="2">
        <v>12.483000000000001</v>
      </c>
      <c r="Q311" s="2">
        <v>10.199999999999999</v>
      </c>
      <c r="R311" s="2">
        <f t="shared" si="174"/>
        <v>2.2830000000000013</v>
      </c>
      <c r="S311" s="2">
        <f t="shared" si="175"/>
        <v>1.2238235294117648</v>
      </c>
      <c r="T311" s="2">
        <v>347</v>
      </c>
      <c r="U311" s="2">
        <v>76</v>
      </c>
      <c r="V311" s="3">
        <f t="shared" si="176"/>
        <v>4.5166666666666666</v>
      </c>
      <c r="W311" s="2">
        <v>0.44</v>
      </c>
      <c r="X311" s="2">
        <v>0.4</v>
      </c>
      <c r="Y311" s="2">
        <v>0</v>
      </c>
      <c r="Z311" s="2">
        <v>0</v>
      </c>
      <c r="AA311" s="2">
        <v>0.13</v>
      </c>
    </row>
    <row r="312" spans="1:27" s="2" customFormat="1">
      <c r="A312" s="1">
        <v>43081</v>
      </c>
      <c r="B312" s="2">
        <v>11</v>
      </c>
      <c r="C312" s="2">
        <v>30</v>
      </c>
      <c r="D312" s="2">
        <f t="shared" si="169"/>
        <v>11.5</v>
      </c>
      <c r="E312" s="2">
        <v>6</v>
      </c>
      <c r="F312" s="2">
        <v>32</v>
      </c>
      <c r="H312" s="2">
        <f t="shared" si="170"/>
        <v>6.5333333333333332</v>
      </c>
      <c r="I312" s="2">
        <f t="shared" si="171"/>
        <v>7.0333333333333314</v>
      </c>
      <c r="J312" s="3">
        <f t="shared" si="172"/>
        <v>2.8666666666666667</v>
      </c>
      <c r="K312" s="2">
        <v>2</v>
      </c>
      <c r="L312" s="2">
        <v>52</v>
      </c>
      <c r="M312" s="2">
        <f t="shared" si="173"/>
        <v>7.416666666666667</v>
      </c>
      <c r="N312" s="2">
        <v>7</v>
      </c>
      <c r="O312" s="2">
        <v>25</v>
      </c>
      <c r="P312" s="2">
        <v>11.717000000000001</v>
      </c>
      <c r="Q312" s="2">
        <v>10.333</v>
      </c>
      <c r="R312" s="2">
        <f t="shared" si="174"/>
        <v>1.3840000000000003</v>
      </c>
      <c r="S312" s="2">
        <f t="shared" si="175"/>
        <v>1.133939804509823</v>
      </c>
      <c r="T312" s="2">
        <v>218</v>
      </c>
      <c r="U312" s="2">
        <v>50</v>
      </c>
      <c r="V312" s="3">
        <f t="shared" si="176"/>
        <v>2.8</v>
      </c>
      <c r="W312" s="2">
        <v>1.35</v>
      </c>
      <c r="X312" s="2">
        <v>0.88</v>
      </c>
      <c r="Y312" s="2">
        <v>1.1599999999999999</v>
      </c>
      <c r="Z312" s="2">
        <v>0</v>
      </c>
      <c r="AA312" s="2">
        <v>0</v>
      </c>
    </row>
    <row r="313" spans="1:27" s="2" customFormat="1">
      <c r="A313" s="1">
        <v>43082</v>
      </c>
      <c r="B313" s="2">
        <v>11</v>
      </c>
      <c r="C313" s="2">
        <v>12</v>
      </c>
      <c r="D313" s="2">
        <f t="shared" si="169"/>
        <v>11.2</v>
      </c>
      <c r="E313" s="2">
        <v>6</v>
      </c>
      <c r="F313" s="2">
        <v>50</v>
      </c>
      <c r="H313" s="2">
        <f t="shared" si="170"/>
        <v>6.833333333333333</v>
      </c>
      <c r="I313" s="2">
        <f t="shared" si="171"/>
        <v>7.6333333333333329</v>
      </c>
      <c r="J313" s="3">
        <f t="shared" si="172"/>
        <v>1.9666666666666668</v>
      </c>
      <c r="K313" s="2">
        <v>1</v>
      </c>
      <c r="L313" s="2">
        <v>58</v>
      </c>
      <c r="M313" s="2">
        <f t="shared" si="173"/>
        <v>7.65</v>
      </c>
      <c r="N313" s="2">
        <v>7</v>
      </c>
      <c r="O313" s="2">
        <v>39</v>
      </c>
      <c r="P313" s="2">
        <v>11.95</v>
      </c>
      <c r="Q313" s="2">
        <v>10.132999999999999</v>
      </c>
      <c r="R313" s="2">
        <f t="shared" si="174"/>
        <v>1.8170000000000002</v>
      </c>
      <c r="S313" s="2">
        <f t="shared" si="175"/>
        <v>1.1793151090496399</v>
      </c>
      <c r="T313" s="2">
        <v>201</v>
      </c>
      <c r="U313" s="2">
        <v>39</v>
      </c>
      <c r="V313" s="3">
        <f t="shared" si="176"/>
        <v>2.7</v>
      </c>
      <c r="W313" s="2">
        <v>1.28</v>
      </c>
      <c r="X313" s="2">
        <v>9.64</v>
      </c>
      <c r="Y313" s="2">
        <v>0.21</v>
      </c>
      <c r="Z313" s="2">
        <v>0</v>
      </c>
      <c r="AA313" s="2">
        <v>0.06</v>
      </c>
    </row>
    <row r="314" spans="1:27" s="2" customFormat="1">
      <c r="A314" s="1">
        <v>43083</v>
      </c>
      <c r="B314" s="2">
        <v>13</v>
      </c>
      <c r="C314" s="2">
        <v>4</v>
      </c>
      <c r="D314" s="2">
        <f t="shared" si="169"/>
        <v>13.066666666666666</v>
      </c>
      <c r="E314" s="2">
        <v>7</v>
      </c>
      <c r="F314" s="2">
        <v>14</v>
      </c>
      <c r="H314" s="2">
        <f t="shared" si="170"/>
        <v>7.2333333333333334</v>
      </c>
      <c r="I314" s="2">
        <f t="shared" si="171"/>
        <v>6.1666666666666679</v>
      </c>
      <c r="J314" s="3">
        <f t="shared" si="172"/>
        <v>1.95</v>
      </c>
      <c r="K314" s="2">
        <v>1</v>
      </c>
      <c r="L314" s="2">
        <v>57</v>
      </c>
      <c r="M314" s="2">
        <f t="shared" si="173"/>
        <v>8.4499999999999993</v>
      </c>
      <c r="N314" s="2">
        <v>8</v>
      </c>
      <c r="O314" s="2">
        <v>27</v>
      </c>
      <c r="P314" s="2">
        <v>7.3</v>
      </c>
      <c r="Q314" s="2">
        <v>4.6500000000000004</v>
      </c>
      <c r="R314" s="2">
        <f t="shared" si="174"/>
        <v>2.6499999999999995</v>
      </c>
      <c r="S314" s="2">
        <f t="shared" si="175"/>
        <v>1.5698924731182795</v>
      </c>
      <c r="T314" s="2">
        <v>565</v>
      </c>
      <c r="U314" s="2">
        <v>45</v>
      </c>
      <c r="V314" s="3">
        <f t="shared" si="176"/>
        <v>8.6666666666666661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</row>
    <row r="315" spans="1:27" s="2" customFormat="1">
      <c r="A315" s="1">
        <v>43084</v>
      </c>
      <c r="B315" s="2">
        <v>11</v>
      </c>
      <c r="C315" s="2">
        <v>48</v>
      </c>
      <c r="D315" s="2">
        <f t="shared" si="169"/>
        <v>11.8</v>
      </c>
      <c r="E315" s="2">
        <v>7</v>
      </c>
      <c r="F315" s="2">
        <v>20</v>
      </c>
      <c r="H315" s="2">
        <f t="shared" si="170"/>
        <v>7.333333333333333</v>
      </c>
      <c r="I315" s="2">
        <f t="shared" si="171"/>
        <v>7.5333333333333314</v>
      </c>
      <c r="J315" s="3">
        <f t="shared" si="172"/>
        <v>2.3166666666666664</v>
      </c>
      <c r="K315" s="2">
        <v>2</v>
      </c>
      <c r="L315" s="2">
        <v>19</v>
      </c>
      <c r="M315" s="2">
        <f t="shared" si="173"/>
        <v>13.783333333333333</v>
      </c>
      <c r="N315" s="2">
        <v>13</v>
      </c>
      <c r="O315" s="2">
        <v>47</v>
      </c>
      <c r="P315" s="2">
        <v>5.75</v>
      </c>
      <c r="Q315" s="2">
        <v>4.125</v>
      </c>
      <c r="R315" s="2">
        <f t="shared" si="174"/>
        <v>1.625</v>
      </c>
      <c r="S315" s="2">
        <f t="shared" si="175"/>
        <v>1.393939393939394</v>
      </c>
      <c r="T315" s="2">
        <v>568</v>
      </c>
      <c r="U315" s="2">
        <v>100</v>
      </c>
      <c r="V315" s="3">
        <f t="shared" si="176"/>
        <v>7.8</v>
      </c>
      <c r="W315" s="2">
        <v>4.6399999999999997</v>
      </c>
      <c r="X315" s="2">
        <v>0.91</v>
      </c>
      <c r="Y315" s="2">
        <v>2.61</v>
      </c>
      <c r="Z315" s="2">
        <v>0</v>
      </c>
      <c r="AA315" s="2">
        <v>0.04</v>
      </c>
    </row>
    <row r="316" spans="1:27" s="2" customFormat="1">
      <c r="A316" s="1">
        <v>43085</v>
      </c>
      <c r="B316" s="2">
        <v>12</v>
      </c>
      <c r="C316" s="2">
        <v>59</v>
      </c>
      <c r="D316" s="2">
        <f t="shared" si="169"/>
        <v>12.983333333333333</v>
      </c>
      <c r="E316" s="2">
        <v>7</v>
      </c>
      <c r="F316" s="2">
        <v>0</v>
      </c>
      <c r="H316" s="2">
        <f t="shared" si="170"/>
        <v>7</v>
      </c>
      <c r="I316" s="2">
        <f t="shared" si="171"/>
        <v>6.0166666666666675</v>
      </c>
      <c r="J316" s="3">
        <f t="shared" si="172"/>
        <v>2.6666666666666665</v>
      </c>
      <c r="K316" s="2">
        <v>2</v>
      </c>
      <c r="L316" s="2">
        <v>40</v>
      </c>
      <c r="M316" s="2">
        <f t="shared" si="173"/>
        <v>7.833333333333333</v>
      </c>
      <c r="N316" s="2">
        <v>7</v>
      </c>
      <c r="O316" s="2">
        <v>50</v>
      </c>
      <c r="P316" s="2">
        <v>12.55</v>
      </c>
      <c r="Q316" s="2">
        <v>10.175000000000001</v>
      </c>
      <c r="R316" s="2">
        <f t="shared" si="174"/>
        <v>2.375</v>
      </c>
      <c r="S316" s="2">
        <f t="shared" si="175"/>
        <v>1.2334152334152333</v>
      </c>
      <c r="T316" s="2">
        <v>123</v>
      </c>
      <c r="U316" s="2">
        <v>43</v>
      </c>
      <c r="V316" s="3">
        <f t="shared" si="176"/>
        <v>1.3333333333333333</v>
      </c>
      <c r="W316" s="2">
        <v>1.67</v>
      </c>
      <c r="X316" s="2">
        <v>0.38</v>
      </c>
      <c r="Y316" s="2">
        <v>0.92</v>
      </c>
      <c r="Z316" s="2">
        <v>0</v>
      </c>
      <c r="AA316" s="2">
        <v>0.01</v>
      </c>
    </row>
    <row r="317" spans="1:27" s="2" customFormat="1">
      <c r="A317" s="1">
        <v>43086</v>
      </c>
      <c r="B317" s="2">
        <v>10</v>
      </c>
      <c r="C317" s="2">
        <v>59</v>
      </c>
      <c r="D317" s="2">
        <f t="shared" si="169"/>
        <v>10.983333333333333</v>
      </c>
      <c r="E317" s="2">
        <v>6</v>
      </c>
      <c r="F317" s="2">
        <v>26</v>
      </c>
      <c r="H317" s="2">
        <f t="shared" si="170"/>
        <v>6.4333333333333336</v>
      </c>
      <c r="I317" s="2">
        <f t="shared" si="171"/>
        <v>7.4500000000000011</v>
      </c>
      <c r="J317" s="3">
        <f t="shared" si="172"/>
        <v>2.35</v>
      </c>
      <c r="K317" s="2">
        <v>2</v>
      </c>
      <c r="L317" s="2">
        <v>21</v>
      </c>
      <c r="M317" s="2">
        <f t="shared" si="173"/>
        <v>7.7</v>
      </c>
      <c r="N317" s="2">
        <v>7</v>
      </c>
      <c r="O317" s="2">
        <v>42</v>
      </c>
      <c r="P317" s="2">
        <v>12.532999999999999</v>
      </c>
      <c r="Q317" s="2">
        <v>10.225</v>
      </c>
      <c r="R317" s="2">
        <f t="shared" si="174"/>
        <v>2.3079999999999998</v>
      </c>
      <c r="S317" s="2">
        <f t="shared" si="175"/>
        <v>1.225721271393643</v>
      </c>
      <c r="T317" s="2">
        <v>92</v>
      </c>
      <c r="U317" s="2">
        <v>33</v>
      </c>
      <c r="V317" s="3">
        <f t="shared" si="176"/>
        <v>0.98333333333333328</v>
      </c>
      <c r="W317" s="2">
        <v>1.77</v>
      </c>
      <c r="X317" s="2">
        <v>0.3</v>
      </c>
      <c r="Y317" s="2">
        <v>0.66</v>
      </c>
      <c r="Z317" s="2">
        <v>0</v>
      </c>
      <c r="AA317" s="2">
        <v>0.05</v>
      </c>
    </row>
    <row r="318" spans="1:27" s="2" customFormat="1">
      <c r="A318" s="1">
        <v>43087</v>
      </c>
      <c r="B318" s="2">
        <v>11</v>
      </c>
      <c r="C318" s="2">
        <v>40</v>
      </c>
      <c r="D318" s="2">
        <f t="shared" si="169"/>
        <v>11.666666666666666</v>
      </c>
      <c r="E318" s="2">
        <v>6</v>
      </c>
      <c r="F318" s="2">
        <v>57</v>
      </c>
      <c r="H318" s="2">
        <f t="shared" si="170"/>
        <v>6.95</v>
      </c>
      <c r="I318" s="2">
        <f t="shared" si="171"/>
        <v>7.2833333333333332</v>
      </c>
      <c r="J318" s="3">
        <f t="shared" si="172"/>
        <v>2.4333333333333336</v>
      </c>
      <c r="K318" s="2">
        <v>2</v>
      </c>
      <c r="L318" s="2">
        <v>26</v>
      </c>
      <c r="M318" s="2">
        <f t="shared" si="173"/>
        <v>7.416666666666667</v>
      </c>
      <c r="N318" s="2">
        <v>7</v>
      </c>
      <c r="O318" s="2">
        <v>25</v>
      </c>
      <c r="P318" s="2">
        <v>12.717000000000001</v>
      </c>
      <c r="Q318" s="2">
        <v>10.917</v>
      </c>
      <c r="R318" s="2">
        <f t="shared" si="174"/>
        <v>1.8000000000000007</v>
      </c>
      <c r="S318" s="2">
        <f t="shared" si="175"/>
        <v>1.1648804616652928</v>
      </c>
      <c r="T318" s="2">
        <v>142</v>
      </c>
      <c r="U318" s="2">
        <v>27</v>
      </c>
      <c r="V318" s="3">
        <f t="shared" si="176"/>
        <v>1.9166666666666667</v>
      </c>
      <c r="W318" s="2">
        <v>0.72</v>
      </c>
      <c r="X318" s="2">
        <v>0.36</v>
      </c>
      <c r="Y318" s="2">
        <v>0</v>
      </c>
      <c r="Z318" s="2">
        <v>0</v>
      </c>
      <c r="AA318" s="2">
        <v>0.01</v>
      </c>
    </row>
    <row r="319" spans="1:27" s="2" customFormat="1">
      <c r="A319" s="1">
        <v>43088</v>
      </c>
      <c r="B319" s="2">
        <v>11</v>
      </c>
      <c r="C319" s="2">
        <v>31</v>
      </c>
      <c r="D319" s="2">
        <f t="shared" si="169"/>
        <v>11.516666666666667</v>
      </c>
      <c r="E319" s="2">
        <v>7</v>
      </c>
      <c r="F319" s="2">
        <v>2</v>
      </c>
      <c r="H319" s="2">
        <f t="shared" si="170"/>
        <v>7.0333333333333332</v>
      </c>
      <c r="I319" s="2">
        <f t="shared" si="171"/>
        <v>7.5166666666666639</v>
      </c>
      <c r="J319" s="3">
        <f t="shared" si="172"/>
        <v>1.7333333333333334</v>
      </c>
      <c r="K319" s="2">
        <v>1</v>
      </c>
      <c r="L319" s="2">
        <v>44</v>
      </c>
      <c r="M319" s="2">
        <f t="shared" si="173"/>
        <v>8.6333333333333329</v>
      </c>
      <c r="N319" s="2">
        <v>8</v>
      </c>
      <c r="O319" s="2">
        <v>38</v>
      </c>
      <c r="P319" s="2">
        <v>12.45</v>
      </c>
      <c r="Q319" s="2">
        <v>10.442</v>
      </c>
      <c r="R319" s="2">
        <f t="shared" si="174"/>
        <v>2.0079999999999991</v>
      </c>
      <c r="S319" s="2">
        <f t="shared" si="175"/>
        <v>1.192300325608121</v>
      </c>
      <c r="T319" s="2">
        <v>154</v>
      </c>
      <c r="U319" s="2">
        <v>1</v>
      </c>
      <c r="V319" s="3">
        <f t="shared" si="176"/>
        <v>2.5499999999999998</v>
      </c>
      <c r="W319" s="2">
        <v>0.63</v>
      </c>
      <c r="X319" s="2">
        <v>0</v>
      </c>
      <c r="Y319" s="2">
        <v>0</v>
      </c>
      <c r="Z319" s="2">
        <v>0</v>
      </c>
      <c r="AA319" s="2">
        <v>0.04</v>
      </c>
    </row>
    <row r="320" spans="1:27" s="2" customFormat="1">
      <c r="A320" s="1">
        <v>43089</v>
      </c>
      <c r="B320" s="2">
        <v>12</v>
      </c>
      <c r="C320" s="2">
        <v>22</v>
      </c>
      <c r="D320" s="2">
        <f t="shared" si="169"/>
        <v>12.366666666666667</v>
      </c>
      <c r="E320" s="2">
        <v>6</v>
      </c>
      <c r="F320" s="2">
        <v>39</v>
      </c>
      <c r="H320" s="2">
        <f t="shared" si="170"/>
        <v>6.65</v>
      </c>
      <c r="I320" s="2">
        <f t="shared" si="171"/>
        <v>6.2833333333333314</v>
      </c>
      <c r="J320" s="3">
        <f t="shared" si="172"/>
        <v>1.9166666666666665</v>
      </c>
      <c r="K320" s="2">
        <v>1</v>
      </c>
      <c r="L320" s="2">
        <v>55</v>
      </c>
      <c r="M320" s="2">
        <f t="shared" si="173"/>
        <v>7.95</v>
      </c>
      <c r="N320" s="2">
        <v>7</v>
      </c>
      <c r="O320" s="2">
        <v>57</v>
      </c>
      <c r="P320" s="2">
        <v>12.016999999999999</v>
      </c>
      <c r="Q320" s="2">
        <v>8.2750000000000004</v>
      </c>
      <c r="R320" s="2">
        <f t="shared" si="174"/>
        <v>3.7419999999999991</v>
      </c>
      <c r="S320" s="2">
        <f t="shared" si="175"/>
        <v>1.4522054380664651</v>
      </c>
      <c r="T320" s="2">
        <v>324</v>
      </c>
      <c r="U320" s="2">
        <v>0</v>
      </c>
      <c r="V320" s="3">
        <f t="shared" si="176"/>
        <v>5.4</v>
      </c>
      <c r="W320" s="2">
        <v>2.0699999999999998</v>
      </c>
      <c r="X320" s="2">
        <v>0</v>
      </c>
      <c r="Y320" s="2">
        <v>0.98</v>
      </c>
      <c r="Z320" s="2">
        <v>0</v>
      </c>
      <c r="AA320" s="2">
        <v>0.05</v>
      </c>
    </row>
    <row r="321" spans="1:27" s="2" customFormat="1">
      <c r="A321" s="1">
        <v>43090</v>
      </c>
      <c r="B321" s="2">
        <v>13</v>
      </c>
      <c r="C321" s="2">
        <v>0</v>
      </c>
      <c r="D321" s="2">
        <f t="shared" si="169"/>
        <v>13</v>
      </c>
      <c r="E321" s="2">
        <v>6</v>
      </c>
      <c r="F321" s="2">
        <v>58</v>
      </c>
      <c r="H321" s="2">
        <f t="shared" si="170"/>
        <v>6.9666666666666668</v>
      </c>
      <c r="I321" s="2">
        <f t="shared" si="171"/>
        <v>5.9666666666666686</v>
      </c>
      <c r="J321" s="3">
        <f t="shared" si="172"/>
        <v>2.4666666666666668</v>
      </c>
      <c r="K321" s="2">
        <v>2</v>
      </c>
      <c r="L321" s="2">
        <v>28</v>
      </c>
      <c r="M321" s="2">
        <f t="shared" si="173"/>
        <v>14.266666666666667</v>
      </c>
      <c r="N321" s="2">
        <v>14</v>
      </c>
      <c r="O321" s="2">
        <v>16</v>
      </c>
      <c r="P321" s="2">
        <v>6.9829999999999997</v>
      </c>
      <c r="Q321" s="2">
        <v>5.625</v>
      </c>
      <c r="R321" s="2">
        <f t="shared" si="174"/>
        <v>1.3579999999999997</v>
      </c>
      <c r="S321" s="2">
        <f t="shared" si="175"/>
        <v>1.2414222222222222</v>
      </c>
      <c r="T321" s="2">
        <v>321</v>
      </c>
      <c r="U321" s="2">
        <v>0</v>
      </c>
      <c r="V321" s="3">
        <f t="shared" si="176"/>
        <v>5.35</v>
      </c>
      <c r="W321" s="2">
        <v>3.61</v>
      </c>
      <c r="X321" s="2">
        <v>0</v>
      </c>
      <c r="Y321" s="2">
        <v>0.01</v>
      </c>
      <c r="Z321" s="2">
        <v>0</v>
      </c>
      <c r="AA321" s="2">
        <v>0.01</v>
      </c>
    </row>
    <row r="322" spans="1:27" s="2" customFormat="1">
      <c r="A322" s="1">
        <v>43091</v>
      </c>
      <c r="B322" s="2">
        <v>10</v>
      </c>
      <c r="C322" s="2">
        <v>54</v>
      </c>
      <c r="D322" s="2">
        <f t="shared" si="169"/>
        <v>10.9</v>
      </c>
      <c r="E322" s="2">
        <v>6</v>
      </c>
      <c r="F322" s="2">
        <v>21</v>
      </c>
      <c r="H322" s="2">
        <f t="shared" si="170"/>
        <v>6.35</v>
      </c>
      <c r="I322" s="2">
        <f t="shared" si="171"/>
        <v>7.4500000000000011</v>
      </c>
      <c r="J322" s="3">
        <f t="shared" si="172"/>
        <v>3.2833333333333332</v>
      </c>
      <c r="K322" s="2">
        <v>3</v>
      </c>
      <c r="L322" s="2">
        <v>17</v>
      </c>
      <c r="M322" s="2">
        <f t="shared" si="173"/>
        <v>7.95</v>
      </c>
      <c r="N322" s="2">
        <v>7</v>
      </c>
      <c r="O322" s="2">
        <v>57</v>
      </c>
      <c r="P322" s="2">
        <v>9.25</v>
      </c>
      <c r="Q322" s="2">
        <v>5.45</v>
      </c>
      <c r="R322" s="2">
        <f t="shared" si="174"/>
        <v>3.8</v>
      </c>
      <c r="S322" s="2">
        <f t="shared" si="175"/>
        <v>1.6972477064220184</v>
      </c>
      <c r="T322" s="2">
        <v>489</v>
      </c>
      <c r="U322" s="2">
        <v>16</v>
      </c>
      <c r="V322" s="3">
        <f t="shared" si="176"/>
        <v>7.8833333333333337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</row>
    <row r="323" spans="1:27" s="2" customFormat="1">
      <c r="A323" s="1">
        <v>43092</v>
      </c>
      <c r="B323" s="2">
        <v>11</v>
      </c>
      <c r="C323" s="2">
        <v>5</v>
      </c>
      <c r="D323" s="2">
        <f t="shared" si="169"/>
        <v>11.083333333333334</v>
      </c>
      <c r="E323" s="2">
        <v>5</v>
      </c>
      <c r="F323" s="2">
        <v>23</v>
      </c>
      <c r="H323" s="2">
        <f t="shared" si="170"/>
        <v>5.3833333333333337</v>
      </c>
      <c r="I323" s="2">
        <f t="shared" si="171"/>
        <v>6.2999999999999989</v>
      </c>
      <c r="J323" s="3">
        <f t="shared" si="172"/>
        <v>2.1666666666666665</v>
      </c>
      <c r="K323" s="2">
        <v>2</v>
      </c>
      <c r="L323" s="2">
        <v>10</v>
      </c>
      <c r="M323" s="2">
        <f t="shared" si="173"/>
        <v>6</v>
      </c>
      <c r="N323" s="2">
        <v>6</v>
      </c>
      <c r="O323" s="2">
        <v>0</v>
      </c>
      <c r="P323" s="2">
        <v>10.33</v>
      </c>
      <c r="Q323" s="2">
        <v>9.25</v>
      </c>
      <c r="R323" s="2">
        <f t="shared" si="174"/>
        <v>1.08</v>
      </c>
      <c r="S323" s="2">
        <f t="shared" si="175"/>
        <v>1.1167567567567567</v>
      </c>
      <c r="T323" s="2">
        <v>342</v>
      </c>
      <c r="U323" s="2">
        <v>20</v>
      </c>
      <c r="V323" s="3">
        <f t="shared" si="176"/>
        <v>5.3666666666666663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</row>
    <row r="324" spans="1:27" s="2" customFormat="1">
      <c r="A324" s="1">
        <v>43093</v>
      </c>
      <c r="B324" s="2">
        <v>10</v>
      </c>
      <c r="C324" s="2">
        <v>28</v>
      </c>
      <c r="D324" s="2">
        <f t="shared" si="169"/>
        <v>10.466666666666667</v>
      </c>
      <c r="E324" s="2">
        <v>5</v>
      </c>
      <c r="F324" s="2">
        <v>28</v>
      </c>
      <c r="H324" s="2">
        <f t="shared" si="170"/>
        <v>5.4666666666666668</v>
      </c>
      <c r="I324" s="2">
        <f t="shared" si="171"/>
        <v>7.0000000000000018</v>
      </c>
      <c r="J324" s="3">
        <f t="shared" si="172"/>
        <v>2.4333333333333336</v>
      </c>
      <c r="K324" s="2">
        <v>2</v>
      </c>
      <c r="L324" s="2">
        <v>26</v>
      </c>
      <c r="M324" s="2">
        <f t="shared" si="173"/>
        <v>6.5</v>
      </c>
      <c r="N324" s="2">
        <v>6</v>
      </c>
      <c r="O324" s="2">
        <v>30</v>
      </c>
      <c r="P324" s="2">
        <v>7.4169999999999998</v>
      </c>
      <c r="Q324" s="2">
        <v>7.25</v>
      </c>
      <c r="R324" s="2">
        <f t="shared" si="174"/>
        <v>0.16699999999999982</v>
      </c>
      <c r="S324" s="2">
        <f t="shared" si="175"/>
        <v>1.0230344827586206</v>
      </c>
      <c r="T324" s="2">
        <v>351</v>
      </c>
      <c r="U324" s="2">
        <v>0</v>
      </c>
      <c r="V324" s="3">
        <f t="shared" si="176"/>
        <v>5.85</v>
      </c>
      <c r="W324" s="2">
        <v>4.3099999999999996</v>
      </c>
      <c r="X324" s="2">
        <v>0</v>
      </c>
      <c r="Y324" s="2">
        <v>0.25</v>
      </c>
      <c r="Z324" s="2">
        <v>2.72</v>
      </c>
      <c r="AA324" s="2">
        <v>0.03</v>
      </c>
    </row>
  </sheetData>
  <dataConsolidate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2017-12-27T02:42:36Z</dcterms:modified>
</cp:coreProperties>
</file>