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Darren/clash_bot/"/>
    </mc:Choice>
  </mc:AlternateContent>
  <xr:revisionPtr revIDLastSave="974" documentId="14_{BC0608A8-29A5-4AE4-8A1A-B373007E08DD}" xr6:coauthVersionLast="47" xr6:coauthVersionMax="47" xr10:uidLastSave="{F83A0D70-5FB1-4466-BB7E-221289E341DB}"/>
  <bookViews>
    <workbookView xWindow="-108" yWindow="-108" windowWidth="23256" windowHeight="12456" activeTab="3" xr2:uid="{D96322C5-3BB0-483C-8A22-0A0F2CBC5177}"/>
  </bookViews>
  <sheets>
    <sheet name="1" sheetId="7" r:id="rId1"/>
    <sheet name="Towers" sheetId="3" r:id="rId2"/>
    <sheet name="Levels" sheetId="1" r:id="rId3"/>
    <sheet name="Level Data" sheetId="2" r:id="rId4"/>
    <sheet name="Troops" sheetId="5" r:id="rId5"/>
    <sheet name="Sheet3" sheetId="6" r:id="rId6"/>
    <sheet name="TH" sheetId="4" r:id="rId7"/>
  </sheets>
  <externalReferences>
    <externalReference r:id="rId8"/>
  </externalReferences>
  <definedNames>
    <definedName name="arrow">[1]Graphviz!$I$1</definedName>
    <definedName name="close">[1]Graphviz!$I$3</definedName>
    <definedName name="Db">[1]DB!$A$1:$G$530</definedName>
    <definedName name="label">[1]Graphviz!$I$2</definedName>
    <definedName name="TH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5" l="1"/>
  <c r="N64" i="7"/>
  <c r="M64" i="7"/>
  <c r="L64" i="7"/>
  <c r="I64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AA36" i="7"/>
  <c r="E36" i="7"/>
  <c r="AA35" i="7"/>
  <c r="E35" i="7"/>
  <c r="AA34" i="7"/>
  <c r="E34" i="7"/>
  <c r="AA33" i="7"/>
  <c r="E33" i="7"/>
  <c r="AE32" i="7"/>
  <c r="AD32" i="7"/>
  <c r="AC32" i="7"/>
  <c r="AB32" i="7"/>
  <c r="F32" i="7"/>
  <c r="Z29" i="7"/>
  <c r="Z28" i="7"/>
  <c r="Z27" i="7"/>
  <c r="Z26" i="7"/>
  <c r="Z25" i="7"/>
  <c r="Z24" i="7"/>
  <c r="Z23" i="7"/>
  <c r="Z22" i="7"/>
  <c r="Z21" i="7"/>
  <c r="Z20" i="7"/>
  <c r="Z19" i="7"/>
  <c r="Z18" i="7"/>
  <c r="C18" i="7"/>
  <c r="Z17" i="7"/>
  <c r="C17" i="7"/>
  <c r="Z16" i="7"/>
  <c r="C16" i="7"/>
  <c r="Z15" i="7"/>
  <c r="C15" i="7"/>
  <c r="Z14" i="7"/>
  <c r="Z13" i="7"/>
  <c r="Z12" i="7"/>
  <c r="Z11" i="7"/>
  <c r="Z10" i="7"/>
  <c r="Z9" i="7"/>
  <c r="Z8" i="7"/>
  <c r="Z7" i="7"/>
  <c r="Z6" i="7"/>
  <c r="Z5" i="7"/>
  <c r="Z4" i="7"/>
  <c r="I3" i="7"/>
  <c r="I32" i="7" s="1"/>
  <c r="H3" i="7"/>
  <c r="H32" i="7" s="1"/>
  <c r="G3" i="7"/>
  <c r="G32" i="7" s="1"/>
  <c r="C19" i="7" l="1"/>
  <c r="J3" i="7"/>
  <c r="H64" i="7"/>
  <c r="O64" i="7" s="1"/>
  <c r="J64" i="7" s="1"/>
  <c r="AA32" i="7" l="1"/>
  <c r="E32" i="7"/>
  <c r="J32" i="7"/>
  <c r="K3" i="7"/>
  <c r="K32" i="7" l="1"/>
  <c r="L3" i="7"/>
  <c r="B10" i="7"/>
  <c r="B11" i="7"/>
  <c r="B9" i="7"/>
  <c r="B12" i="7"/>
  <c r="B13" i="7" l="1"/>
  <c r="B5" i="7" s="1"/>
  <c r="L32" i="7"/>
  <c r="M3" i="7"/>
  <c r="AB17" i="7" l="1"/>
  <c r="AB27" i="7"/>
  <c r="AB23" i="7"/>
  <c r="AB19" i="7"/>
  <c r="AB9" i="7"/>
  <c r="AB6" i="7"/>
  <c r="B6" i="7"/>
  <c r="AB25" i="7"/>
  <c r="AB29" i="7"/>
  <c r="AB21" i="7"/>
  <c r="AB13" i="7"/>
  <c r="AB14" i="7"/>
  <c r="AB28" i="7"/>
  <c r="AB26" i="7"/>
  <c r="AB10" i="7"/>
  <c r="AB7" i="7"/>
  <c r="AB11" i="7"/>
  <c r="AB24" i="7"/>
  <c r="AB5" i="7"/>
  <c r="AB20" i="7"/>
  <c r="AB18" i="7"/>
  <c r="AB16" i="7"/>
  <c r="AB8" i="7"/>
  <c r="AB15" i="7"/>
  <c r="AB4" i="7"/>
  <c r="AB22" i="7"/>
  <c r="AB12" i="7"/>
  <c r="M32" i="7"/>
  <c r="N3" i="7"/>
  <c r="D15" i="7" l="1"/>
  <c r="D17" i="7"/>
  <c r="B7" i="7"/>
  <c r="B1" i="7" s="1"/>
  <c r="D18" i="7"/>
  <c r="N32" i="7"/>
  <c r="O3" i="7"/>
  <c r="O32" i="7" l="1"/>
  <c r="P3" i="7"/>
  <c r="P32" i="7" l="1"/>
  <c r="Q3" i="7"/>
  <c r="R3" i="7" l="1"/>
  <c r="Q32" i="7"/>
  <c r="R32" i="7" l="1"/>
  <c r="S3" i="7"/>
  <c r="S32" i="7" l="1"/>
  <c r="T3" i="7"/>
  <c r="T32" i="7" l="1"/>
  <c r="U3" i="7"/>
  <c r="U32" i="7" l="1"/>
  <c r="V3" i="7"/>
  <c r="V32" i="7" l="1"/>
  <c r="W3" i="7"/>
  <c r="W32" i="7" l="1"/>
  <c r="X3" i="7"/>
  <c r="X32" i="7" l="1"/>
  <c r="Y3" i="7"/>
  <c r="Y32" i="7" s="1"/>
  <c r="E47" i="5" l="1"/>
  <c r="E46" i="5"/>
  <c r="E45" i="5"/>
  <c r="E44" i="5"/>
  <c r="E43" i="5"/>
  <c r="IN35" i="2"/>
  <c r="IN36" i="2" s="1"/>
  <c r="F59" i="3"/>
  <c r="F56" i="3" s="1"/>
  <c r="F54" i="3" s="1"/>
  <c r="F52" i="3" s="1"/>
  <c r="F30" i="3"/>
  <c r="F31" i="3" s="1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2" i="3" s="1"/>
  <c r="F29" i="3" s="1"/>
  <c r="F28" i="3" s="1"/>
  <c r="F27" i="3" s="1"/>
  <c r="F26" i="3" s="1"/>
  <c r="F25" i="3" s="1"/>
  <c r="F24" i="3" s="1"/>
  <c r="F23" i="3" s="1"/>
  <c r="HS33" i="2"/>
  <c r="HS32" i="2"/>
  <c r="HS31" i="2"/>
  <c r="HS30" i="2"/>
  <c r="HS29" i="2"/>
  <c r="HS28" i="2"/>
  <c r="HS27" i="2"/>
  <c r="HS26" i="2"/>
  <c r="HS25" i="2"/>
  <c r="HS24" i="2"/>
  <c r="HS23" i="2"/>
  <c r="HS22" i="2"/>
  <c r="HS21" i="2"/>
  <c r="HS20" i="2"/>
  <c r="HS19" i="2"/>
  <c r="HS18" i="2"/>
  <c r="HS17" i="2"/>
  <c r="HS16" i="2"/>
  <c r="HS15" i="2"/>
  <c r="HS14" i="2"/>
  <c r="HS13" i="2"/>
  <c r="HS12" i="2"/>
  <c r="HS11" i="2"/>
  <c r="HS10" i="2"/>
  <c r="HS9" i="2"/>
  <c r="HS8" i="2"/>
  <c r="HS7" i="2"/>
  <c r="HS6" i="2"/>
  <c r="HS5" i="2"/>
  <c r="HS4" i="2"/>
  <c r="HU3" i="2" s="1"/>
  <c r="HT5" i="2" s="1"/>
  <c r="HU33" i="2"/>
  <c r="HU28" i="2"/>
  <c r="HU23" i="2"/>
  <c r="HU18" i="2"/>
  <c r="HU13" i="2"/>
  <c r="HU8" i="2"/>
  <c r="HT33" i="2"/>
  <c r="HT32" i="2"/>
  <c r="HT31" i="2"/>
  <c r="HT30" i="2"/>
  <c r="HT29" i="2"/>
  <c r="HT28" i="2"/>
  <c r="HT27" i="2"/>
  <c r="HT26" i="2"/>
  <c r="HT25" i="2"/>
  <c r="HT24" i="2"/>
  <c r="HT23" i="2"/>
  <c r="HT22" i="2"/>
  <c r="HT21" i="2"/>
  <c r="HT20" i="2"/>
  <c r="HT19" i="2"/>
  <c r="HT18" i="2"/>
  <c r="HT17" i="2"/>
  <c r="HT16" i="2"/>
  <c r="HT15" i="2"/>
  <c r="HT14" i="2"/>
  <c r="HT13" i="2"/>
  <c r="HT12" i="2"/>
  <c r="HT11" i="2"/>
  <c r="HT10" i="2"/>
  <c r="HT9" i="2"/>
  <c r="HT8" i="2"/>
  <c r="HT7" i="2"/>
  <c r="HT6" i="2" s="1"/>
  <c r="I104" i="1"/>
  <c r="I105" i="1"/>
  <c r="F50" i="3" l="1"/>
  <c r="F49" i="3" s="1"/>
  <c r="F60" i="3" s="1"/>
  <c r="F58" i="3" s="1"/>
  <c r="F57" i="3" s="1"/>
  <c r="F55" i="3" s="1"/>
  <c r="F53" i="3" s="1"/>
  <c r="F51" i="3" s="1"/>
  <c r="F48" i="3" s="1"/>
  <c r="F61" i="3" s="1"/>
  <c r="HV13" i="2"/>
  <c r="HV33" i="2"/>
  <c r="HV8" i="2"/>
  <c r="HV23" i="2"/>
  <c r="HV18" i="2"/>
  <c r="HV28" i="2"/>
</calcChain>
</file>

<file path=xl/sharedStrings.xml><?xml version="1.0" encoding="utf-8"?>
<sst xmlns="http://schemas.openxmlformats.org/spreadsheetml/2006/main" count="3098" uniqueCount="416">
  <si>
    <t>object</t>
  </si>
  <si>
    <t>level</t>
  </si>
  <si>
    <t>gold</t>
  </si>
  <si>
    <t>elixir</t>
  </si>
  <si>
    <t>dark</t>
  </si>
  <si>
    <t>time</t>
  </si>
  <si>
    <t>Queen</t>
  </si>
  <si>
    <t>th_level</t>
  </si>
  <si>
    <t>Damage per Second</t>
  </si>
  <si>
    <t>Damage per Hit</t>
  </si>
  <si>
    <t>Hitpoints</t>
  </si>
  <si>
    <t>Regen Time</t>
  </si>
  <si>
    <t>Ability Level</t>
  </si>
  <si>
    <t>Upgrade Cost</t>
  </si>
  <si>
    <t>Upgrade Time</t>
  </si>
  <si>
    <t>Town Hall Level Required</t>
  </si>
  <si>
    <t>10m</t>
  </si>
  <si>
    <t>N/A</t>
  </si>
  <si>
    <t>4h</t>
  </si>
  <si>
    <t>6h</t>
  </si>
  <si>
    <t>8h</t>
  </si>
  <si>
    <t>12m</t>
  </si>
  <si>
    <t>10h</t>
  </si>
  <si>
    <t>12h</t>
  </si>
  <si>
    <t>14h</t>
  </si>
  <si>
    <t>16h</t>
  </si>
  <si>
    <t>18h</t>
  </si>
  <si>
    <t>14m</t>
  </si>
  <si>
    <t>20h</t>
  </si>
  <si>
    <t>22h</t>
  </si>
  <si>
    <t>1d</t>
  </si>
  <si>
    <t>1d 8h</t>
  </si>
  <si>
    <t>1d 16h</t>
  </si>
  <si>
    <t>16m</t>
  </si>
  <si>
    <t>2d</t>
  </si>
  <si>
    <t>18m</t>
  </si>
  <si>
    <t>2d 12h</t>
  </si>
  <si>
    <t>20m</t>
  </si>
  <si>
    <t>3d</t>
  </si>
  <si>
    <t>22m</t>
  </si>
  <si>
    <t>4d</t>
  </si>
  <si>
    <t>24m</t>
  </si>
  <si>
    <t>5d</t>
  </si>
  <si>
    <t>26m</t>
  </si>
  <si>
    <t>6d</t>
  </si>
  <si>
    <t>28m</t>
  </si>
  <si>
    <t>6d 12h</t>
  </si>
  <si>
    <t>30m</t>
  </si>
  <si>
    <t>7d</t>
  </si>
  <si>
    <t>32m</t>
  </si>
  <si>
    <t>34m</t>
  </si>
  <si>
    <t>36m</t>
  </si>
  <si>
    <t>7d 12h</t>
  </si>
  <si>
    <t>38m</t>
  </si>
  <si>
    <t>8d</t>
  </si>
  <si>
    <t>40m</t>
  </si>
  <si>
    <t>42m</t>
  </si>
  <si>
    <t>category</t>
  </si>
  <si>
    <t>Archer Tower</t>
  </si>
  <si>
    <t>Defence</t>
  </si>
  <si>
    <t>Hero</t>
  </si>
  <si>
    <t>King</t>
  </si>
  <si>
    <t>l</t>
  </si>
  <si>
    <t>Damage per Shot</t>
  </si>
  <si>
    <t>Cost</t>
  </si>
  <si>
    <t>Build Time</t>
  </si>
  <si>
    <t>Experience Gained</t>
  </si>
  <si>
    <t>1m</t>
  </si>
  <si>
    <t>15m</t>
  </si>
  <si>
    <t>45m</t>
  </si>
  <si>
    <t>3h</t>
  </si>
  <si>
    <t>5h</t>
  </si>
  <si>
    <t>1d 12h</t>
  </si>
  <si>
    <t>9d</t>
  </si>
  <si>
    <t>12d</t>
  </si>
  <si>
    <t>15d</t>
  </si>
  <si>
    <t>16d</t>
  </si>
  <si>
    <t>17d</t>
  </si>
  <si>
    <t>Townhall</t>
  </si>
  <si>
    <t>Cannon</t>
  </si>
  <si>
    <t>vel</t>
  </si>
  <si>
    <t>Build Cost</t>
  </si>
  <si>
    <t>10s</t>
  </si>
  <si>
    <t>2m</t>
  </si>
  <si>
    <t>2h</t>
  </si>
  <si>
    <t>4d 12h</t>
  </si>
  <si>
    <t>Range </t>
  </si>
  <si>
    <t>Attack Speed </t>
  </si>
  <si>
    <t>Damage Type </t>
  </si>
  <si>
    <t>Unit Type Targeted </t>
  </si>
  <si>
    <t>0.8s</t>
  </si>
  <si>
    <t>Single Target</t>
  </si>
  <si>
    <t>Ground</t>
  </si>
  <si>
    <t>Level</t>
  </si>
  <si>
    <t>14d</t>
  </si>
  <si>
    <t>18d</t>
  </si>
  <si>
    <t>Mortar</t>
  </si>
  <si>
    <t>Air Defence</t>
  </si>
  <si>
    <t>Wizard</t>
  </si>
  <si>
    <t>3d 12h</t>
  </si>
  <si>
    <t>Sweeper</t>
  </si>
  <si>
    <t>Push Strength</t>
  </si>
  <si>
    <t>1.6 tiles</t>
  </si>
  <si>
    <t>2.0 tiles</t>
  </si>
  <si>
    <t>2.4 tiles</t>
  </si>
  <si>
    <t>2.8 tiles</t>
  </si>
  <si>
    <t>3.2 tiles</t>
  </si>
  <si>
    <t>3.6 tiles</t>
  </si>
  <si>
    <t>4.0 tiles</t>
  </si>
  <si>
    <t>Tesla</t>
  </si>
  <si>
    <t>Damage when destroyed</t>
  </si>
  <si>
    <t>Bomb</t>
  </si>
  <si>
    <t>Bomb Tower</t>
  </si>
  <si>
    <t>X-Bow</t>
  </si>
  <si>
    <t>evel</t>
  </si>
  <si>
    <t>19d</t>
  </si>
  <si>
    <t>Inferno</t>
  </si>
  <si>
    <t>Eagle</t>
  </si>
  <si>
    <t>Shockwave Damage</t>
  </si>
  <si>
    <t>Activation Housing Space</t>
  </si>
  <si>
    <t>10d</t>
  </si>
  <si>
    <t>20d</t>
  </si>
  <si>
    <t>Iron Fist (Ability)</t>
  </si>
  <si>
    <t>Damage Increase</t>
  </si>
  <si>
    <t>Health Recovery</t>
  </si>
  <si>
    <t>Speed Increase</t>
  </si>
  <si>
    <t>Summoned Units</t>
  </si>
  <si>
    <t>Ability Time</t>
  </si>
  <si>
    <t>Ability Levels </t>
  </si>
  <si>
    <t>Life Aura</t>
  </si>
  <si>
    <t>Eternal Tome</t>
  </si>
  <si>
    <t>1d 6h</t>
  </si>
  <si>
    <t>Warden</t>
  </si>
  <si>
    <t>Gold</t>
  </si>
  <si>
    <t>Dark</t>
  </si>
  <si>
    <t>Troop Capacity</t>
  </si>
  <si>
    <t>Build Cost </t>
  </si>
  <si>
    <t>Experience Gained </t>
  </si>
  <si>
    <t>5m</t>
  </si>
  <si>
    <t>Camp</t>
  </si>
  <si>
    <t>Army</t>
  </si>
  <si>
    <t>Elixir</t>
  </si>
  <si>
    <t>Barracks</t>
  </si>
  <si>
    <t>Unlocked Unit</t>
  </si>
  <si>
    <t>Barbarian</t>
  </si>
  <si>
    <t>Archer</t>
  </si>
  <si>
    <t>Giant</t>
  </si>
  <si>
    <t>Goblin</t>
  </si>
  <si>
    <t>1h</t>
  </si>
  <si>
    <t>Wall Breaker</t>
  </si>
  <si>
    <t>Balloon</t>
  </si>
  <si>
    <t>Healer</t>
  </si>
  <si>
    <t>Dragon</t>
  </si>
  <si>
    <t>P.E.K.K.A</t>
  </si>
  <si>
    <t>Baby Dragon</t>
  </si>
  <si>
    <t>Miner</t>
  </si>
  <si>
    <t>Electro Dragon</t>
  </si>
  <si>
    <t>Yeti</t>
  </si>
  <si>
    <t>Dragon Rider</t>
  </si>
  <si>
    <t>11d</t>
  </si>
  <si>
    <t>Lab</t>
  </si>
  <si>
    <t>Spell</t>
  </si>
  <si>
    <t>Spell(s) Unlocked</t>
  </si>
  <si>
    <t>Spell Storage Capacity</t>
  </si>
  <si>
    <t>Town Hall</t>
  </si>
  <si>
    <t>Level Required</t>
  </si>
  <si>
    <t>Lightning Spell</t>
  </si>
  <si>
    <t>Healing Spell</t>
  </si>
  <si>
    <t>Rage Spell</t>
  </si>
  <si>
    <t>Jump Spell</t>
  </si>
  <si>
    <t>Freeze Spell</t>
  </si>
  <si>
    <t>Clone Spell</t>
  </si>
  <si>
    <t>Invisibility Spell</t>
  </si>
  <si>
    <t>Damage</t>
  </si>
  <si>
    <t>6m</t>
  </si>
  <si>
    <t>Trap</t>
  </si>
  <si>
    <t>Giant Bomb</t>
  </si>
  <si>
    <t>Spring Trap</t>
  </si>
  <si>
    <t>Air Bomb</t>
  </si>
  <si>
    <t>Air Mine</t>
  </si>
  <si>
    <t>Skeleton</t>
  </si>
  <si>
    <t>Damage Radius</t>
  </si>
  <si>
    <t>3 tiles</t>
  </si>
  <si>
    <t>3.5 tiles</t>
  </si>
  <si>
    <t>4 tiles</t>
  </si>
  <si>
    <t>Spring Capacity</t>
  </si>
  <si>
    <t>Tornado</t>
  </si>
  <si>
    <t>Spawned Units</t>
  </si>
  <si>
    <t>Duration</t>
  </si>
  <si>
    <t>Total Damage</t>
  </si>
  <si>
    <t>5 seconds</t>
  </si>
  <si>
    <t>6 seconds</t>
  </si>
  <si>
    <t>7 seconds</t>
  </si>
  <si>
    <t>Builder Hall Level Required</t>
  </si>
  <si>
    <t>War machine</t>
  </si>
  <si>
    <t>War Machine</t>
  </si>
  <si>
    <t>Gold Storage</t>
  </si>
  <si>
    <t>Storage Capacity</t>
  </si>
  <si>
    <t>Elixir Storage</t>
  </si>
  <si>
    <t>Storage</t>
  </si>
  <si>
    <t>name</t>
  </si>
  <si>
    <t>resource</t>
  </si>
  <si>
    <t>priority</t>
  </si>
  <si>
    <t>village</t>
  </si>
  <si>
    <t>main</t>
  </si>
  <si>
    <t>builder</t>
  </si>
  <si>
    <t>lab</t>
  </si>
  <si>
    <t>gem</t>
  </si>
  <si>
    <t>clock</t>
  </si>
  <si>
    <t>elixir_pump</t>
  </si>
  <si>
    <t>elixir_storage</t>
  </si>
  <si>
    <t>gold_mine</t>
  </si>
  <si>
    <t>gold_storage</t>
  </si>
  <si>
    <t>cannon</t>
  </si>
  <si>
    <t>barracks</t>
  </si>
  <si>
    <t>other</t>
  </si>
  <si>
    <t>storage</t>
  </si>
  <si>
    <t>defence</t>
  </si>
  <si>
    <t>archer</t>
  </si>
  <si>
    <t>double_cannon</t>
  </si>
  <si>
    <t>tesla</t>
  </si>
  <si>
    <t>air_defence</t>
  </si>
  <si>
    <t>crusher</t>
  </si>
  <si>
    <t>guard_post</t>
  </si>
  <si>
    <t>air_bombs</t>
  </si>
  <si>
    <t>mortar</t>
  </si>
  <si>
    <t>roaster</t>
  </si>
  <si>
    <t>giant_cannon</t>
  </si>
  <si>
    <t>mega_tesla</t>
  </si>
  <si>
    <t>lava</t>
  </si>
  <si>
    <t>5d 12h</t>
  </si>
  <si>
    <t>Champ</t>
  </si>
  <si>
    <t>Wizard_tower</t>
  </si>
  <si>
    <t>TH</t>
  </si>
  <si>
    <t>Wall</t>
  </si>
  <si>
    <t>type</t>
  </si>
  <si>
    <t>slide</t>
  </si>
  <si>
    <t>training_time</t>
  </si>
  <si>
    <t>donate_bool</t>
  </si>
  <si>
    <t>donate_preference</t>
  </si>
  <si>
    <t>donations</t>
  </si>
  <si>
    <t>donation_count</t>
  </si>
  <si>
    <t>barb</t>
  </si>
  <si>
    <t>giant</t>
  </si>
  <si>
    <t>wizard</t>
  </si>
  <si>
    <t>bomber</t>
  </si>
  <si>
    <t>goblin</t>
  </si>
  <si>
    <t>bloon</t>
  </si>
  <si>
    <t>healer</t>
  </si>
  <si>
    <t>dragon</t>
  </si>
  <si>
    <t>baby_dragon</t>
  </si>
  <si>
    <t>edrag</t>
  </si>
  <si>
    <t>pekka</t>
  </si>
  <si>
    <t>miner</t>
  </si>
  <si>
    <t>yeti</t>
  </si>
  <si>
    <t>bowler</t>
  </si>
  <si>
    <t>super_barb</t>
  </si>
  <si>
    <t>minion</t>
  </si>
  <si>
    <t>super_minion</t>
  </si>
  <si>
    <t>hog</t>
  </si>
  <si>
    <t>ice_golem</t>
  </si>
  <si>
    <t>headhunter</t>
  </si>
  <si>
    <t>lightening</t>
  </si>
  <si>
    <t>troop</t>
  </si>
  <si>
    <t>heal</t>
  </si>
  <si>
    <t>freeze</t>
  </si>
  <si>
    <t>poison</t>
  </si>
  <si>
    <t>skeleton</t>
  </si>
  <si>
    <t>rage</t>
  </si>
  <si>
    <t>ram</t>
  </si>
  <si>
    <t>blimp</t>
  </si>
  <si>
    <t>slammer</t>
  </si>
  <si>
    <t>log_thrower</t>
  </si>
  <si>
    <t>siege</t>
  </si>
  <si>
    <t>king</t>
  </si>
  <si>
    <t>queen</t>
  </si>
  <si>
    <t>warden</t>
  </si>
  <si>
    <t>champ</t>
  </si>
  <si>
    <t>spell</t>
  </si>
  <si>
    <t>hero</t>
  </si>
  <si>
    <t>0493461541</t>
  </si>
  <si>
    <t>1300 555 203</t>
  </si>
  <si>
    <t>wall</t>
  </si>
  <si>
    <t>Account 1</t>
  </si>
  <si>
    <t>Days</t>
  </si>
  <si>
    <t>Days / 5</t>
  </si>
  <si>
    <t>Date</t>
  </si>
  <si>
    <t>Towers</t>
  </si>
  <si>
    <t>Traps</t>
  </si>
  <si>
    <t>Total</t>
  </si>
  <si>
    <t>Count</t>
  </si>
  <si>
    <t>Max</t>
  </si>
  <si>
    <t>Ref</t>
  </si>
  <si>
    <t>Time</t>
  </si>
  <si>
    <t>th</t>
  </si>
  <si>
    <t>golem</t>
  </si>
  <si>
    <t>witch</t>
  </si>
  <si>
    <t>clone</t>
  </si>
  <si>
    <t>lava_hound</t>
  </si>
  <si>
    <t>Dark Barracks</t>
  </si>
  <si>
    <t>Dark Spell</t>
  </si>
  <si>
    <t>giga_tesla</t>
  </si>
  <si>
    <t>slide_castle</t>
  </si>
  <si>
    <t>clan</t>
  </si>
  <si>
    <t>flinger</t>
  </si>
  <si>
    <t>bat</t>
  </si>
  <si>
    <t>elixir_collector</t>
  </si>
  <si>
    <t>Resource</t>
  </si>
  <si>
    <t>clan_castle</t>
  </si>
  <si>
    <t>Capacity</t>
  </si>
  <si>
    <t>Production Rate</t>
  </si>
  <si>
    <t>Boost Cost</t>
  </si>
  <si>
    <t>Time to Fill</t>
  </si>
  <si>
    <t>200/hr</t>
  </si>
  <si>
    <t>400/hr</t>
  </si>
  <si>
    <t>600/hr</t>
  </si>
  <si>
    <t>4m</t>
  </si>
  <si>
    <t>8m</t>
  </si>
  <si>
    <t>800/hr</t>
  </si>
  <si>
    <t>6h 15m</t>
  </si>
  <si>
    <t>1,000/hr</t>
  </si>
  <si>
    <t>2h 40m</t>
  </si>
  <si>
    <t>1,300/hr</t>
  </si>
  <si>
    <t>15h 23m 5s</t>
  </si>
  <si>
    <t>1,600/hr</t>
  </si>
  <si>
    <t>18h 45m</t>
  </si>
  <si>
    <t>1d 2h</t>
  </si>
  <si>
    <t>1,900/hr</t>
  </si>
  <si>
    <t>1d 2h 18m 57s</t>
  </si>
  <si>
    <t>1d 18h 40m</t>
  </si>
  <si>
    <t>2,200/hr</t>
  </si>
  <si>
    <t>1d 10h 5m 27s</t>
  </si>
  <si>
    <t>2d 15h 20m</t>
  </si>
  <si>
    <t>2,800/hr</t>
  </si>
  <si>
    <t>1d 11h 42m 52s</t>
  </si>
  <si>
    <t>1d 20h</t>
  </si>
  <si>
    <t>3,500/hr</t>
  </si>
  <si>
    <t>1d 18h 51m 26s</t>
  </si>
  <si>
    <t>2d 16h</t>
  </si>
  <si>
    <t>4,200/hr</t>
  </si>
  <si>
    <t>1d 23h 37m 9s</t>
  </si>
  <si>
    <t>4d 4h</t>
  </si>
  <si>
    <t>4,900/hr</t>
  </si>
  <si>
    <t>2d 3h 1m 14s</t>
  </si>
  <si>
    <t>5,600/hr</t>
  </si>
  <si>
    <t>2d 5h 34m 18s</t>
  </si>
  <si>
    <t>3d 8h</t>
  </si>
  <si>
    <t>23d 8h</t>
  </si>
  <si>
    <t>6,300/hr</t>
  </si>
  <si>
    <t>2d 7h 33m 20s</t>
  </si>
  <si>
    <t>48d</t>
  </si>
  <si>
    <t>Elixir collector</t>
  </si>
  <si>
    <t>Elixir Collector</t>
  </si>
  <si>
    <t>Catch-Up Point*</t>
  </si>
  <si>
    <t>Clan Castle</t>
  </si>
  <si>
    <t>Spell Capacity</t>
  </si>
  <si>
    <t>Siege Machine Capacity</t>
  </si>
  <si>
    <t>Laboratory Level Cap†</t>
  </si>
  <si>
    <t>-</t>
  </si>
  <si>
    <t>2*</t>
  </si>
  <si>
    <t>6d 6h</t>
  </si>
  <si>
    <t>Clan castle</t>
  </si>
  <si>
    <t>Spell Factory</t>
  </si>
  <si>
    <t>Spell factory</t>
  </si>
  <si>
    <t>4d 6h</t>
  </si>
  <si>
    <t>Recall Spell</t>
  </si>
  <si>
    <t>10d 12h</t>
  </si>
  <si>
    <t>Electro Titan</t>
  </si>
  <si>
    <t>.</t>
  </si>
  <si>
    <t>Minion</t>
  </si>
  <si>
    <t>Hog Rider</t>
  </si>
  <si>
    <t>Valkyrie</t>
  </si>
  <si>
    <t>Golem</t>
  </si>
  <si>
    <t>Witch</t>
  </si>
  <si>
    <t>Lava Hound</t>
  </si>
  <si>
    <t>Bowler</t>
  </si>
  <si>
    <t>Ice Golem</t>
  </si>
  <si>
    <t>Headhunter</t>
  </si>
  <si>
    <t>Apprentice Warden</t>
  </si>
  <si>
    <t>13d</t>
  </si>
  <si>
    <t>20/hr</t>
  </si>
  <si>
    <t>30/hr</t>
  </si>
  <si>
    <t>45/hr</t>
  </si>
  <si>
    <t>60/hr</t>
  </si>
  <si>
    <t>80/hr</t>
  </si>
  <si>
    <t>100/hr</t>
  </si>
  <si>
    <t>120/hr</t>
  </si>
  <si>
    <t>140/hr</t>
  </si>
  <si>
    <t>21h 25m 43s</t>
  </si>
  <si>
    <t>24d</t>
  </si>
  <si>
    <t>160/hr</t>
  </si>
  <si>
    <t>22h 30m</t>
  </si>
  <si>
    <t>49d</t>
  </si>
  <si>
    <t>Dark Elixir Drill</t>
  </si>
  <si>
    <t>Dark Elixir Storage</t>
  </si>
  <si>
    <t>14d 6h</t>
  </si>
  <si>
    <t>Gold Mine</t>
  </si>
  <si>
    <t>archer_tower</t>
  </si>
  <si>
    <t>valkerie</t>
  </si>
  <si>
    <t>app_warden</t>
  </si>
  <si>
    <t>quake</t>
  </si>
  <si>
    <t>titan</t>
  </si>
  <si>
    <t>2d 18h</t>
  </si>
  <si>
    <t>3d 6h</t>
  </si>
  <si>
    <t>3d 18h</t>
  </si>
  <si>
    <t>6d 18h</t>
  </si>
  <si>
    <t>7d 6h</t>
  </si>
  <si>
    <t>44m</t>
  </si>
  <si>
    <t>46m</t>
  </si>
  <si>
    <t>super_dragon</t>
  </si>
  <si>
    <t>jump</t>
  </si>
  <si>
    <t>drill</t>
  </si>
  <si>
    <t>root</t>
  </si>
  <si>
    <t>invisibility</t>
  </si>
  <si>
    <t>haste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</si>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</sst>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10" x14ac:knownFonts="1">
    <font>
      <sz val="11"/>
      <color theme="1"/>
      <name val="Calibri"/>
      <family val="2"/>
      <scheme val="minor"/>
    </font>
    <font>
      <b/>
      <sz val="7"/>
      <color rgb="FF3A3A3A"/>
      <name val="Arial"/>
      <family val="2"/>
    </font>
    <font>
      <sz val="7"/>
      <color rgb="FF3A3A3A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A3A3A"/>
      <name val="Arial"/>
      <family val="2"/>
    </font>
    <font>
      <sz val="8"/>
      <color rgb="FF3A3A3A"/>
      <name val="Arial"/>
      <family val="2"/>
    </font>
    <font>
      <b/>
      <u/>
      <sz val="8"/>
      <color rgb="FF3A3A3A"/>
      <name val="Arial"/>
      <family val="2"/>
    </font>
    <font>
      <b/>
      <sz val="10"/>
      <color rgb="FF3A3A3A"/>
      <name val="Arial"/>
      <family val="2"/>
    </font>
    <font>
      <sz val="10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 wrapText="1"/>
    </xf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3" fontId="0" fillId="0" borderId="0" xfId="0" applyNumberFormat="1"/>
    <xf numFmtId="9" fontId="0" fillId="0" borderId="0" xfId="0" applyNumberFormat="1"/>
    <xf numFmtId="0" fontId="3" fillId="0" borderId="0" xfId="1" applyBorder="1" applyAlignment="1">
      <alignment horizontal="center" vertical="center" wrapText="1"/>
    </xf>
    <xf numFmtId="3" fontId="6" fillId="0" borderId="0" xfId="0" applyNumberFormat="1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0" xfId="0" quotePrefix="1"/>
    <xf numFmtId="164" fontId="4" fillId="0" borderId="0" xfId="0" applyNumberFormat="1" applyFont="1"/>
    <xf numFmtId="1" fontId="0" fillId="2" borderId="0" xfId="0" applyNumberFormat="1" applyFill="1"/>
    <xf numFmtId="1" fontId="0" fillId="0" borderId="0" xfId="0" applyNumberFormat="1"/>
    <xf numFmtId="9" fontId="0" fillId="0" borderId="0" xfId="0" applyNumberFormat="1" applyAlignment="1">
      <alignment horizontal="left"/>
    </xf>
    <xf numFmtId="164" fontId="0" fillId="0" borderId="0" xfId="0" applyNumberFormat="1"/>
    <xf numFmtId="0" fontId="0" fillId="0" borderId="10" xfId="0" applyBorder="1"/>
    <xf numFmtId="1" fontId="0" fillId="0" borderId="10" xfId="0" applyNumberFormat="1" applyBorder="1"/>
    <xf numFmtId="1" fontId="4" fillId="0" borderId="0" xfId="0" applyNumberFormat="1" applyFont="1"/>
    <xf numFmtId="0" fontId="0" fillId="0" borderId="0" xfId="0" applyAlignment="1">
      <alignment horizontal="right"/>
    </xf>
    <xf numFmtId="0" fontId="3" fillId="0" borderId="1" xfId="1" applyBorder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.png"/><Relationship Id="rId18" Type="http://schemas.openxmlformats.org/officeDocument/2006/relationships/image" Target="../media/image14.png"/><Relationship Id="rId26" Type="http://schemas.openxmlformats.org/officeDocument/2006/relationships/hyperlink" Target="https://clashofclans.fandom.com/wiki/Spells" TargetMode="External"/><Relationship Id="rId39" Type="http://schemas.openxmlformats.org/officeDocument/2006/relationships/image" Target="../media/image30.png"/><Relationship Id="rId21" Type="http://schemas.openxmlformats.org/officeDocument/2006/relationships/image" Target="../media/image16.png"/><Relationship Id="rId34" Type="http://schemas.openxmlformats.org/officeDocument/2006/relationships/image" Target="../media/image25.png"/><Relationship Id="rId42" Type="http://schemas.openxmlformats.org/officeDocument/2006/relationships/image" Target="../media/image32.png"/><Relationship Id="rId47" Type="http://schemas.openxmlformats.org/officeDocument/2006/relationships/image" Target="../media/image36.png"/><Relationship Id="rId50" Type="http://schemas.openxmlformats.org/officeDocument/2006/relationships/image" Target="../media/image39.png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6" Type="http://schemas.openxmlformats.org/officeDocument/2006/relationships/image" Target="../media/image12.png"/><Relationship Id="rId29" Type="http://schemas.openxmlformats.org/officeDocument/2006/relationships/image" Target="../media/image22.png"/><Relationship Id="rId11" Type="http://schemas.openxmlformats.org/officeDocument/2006/relationships/image" Target="../media/image8.png"/><Relationship Id="rId24" Type="http://schemas.openxmlformats.org/officeDocument/2006/relationships/image" Target="../media/image18.png"/><Relationship Id="rId32" Type="http://schemas.openxmlformats.org/officeDocument/2006/relationships/image" Target="../media/image24.png"/><Relationship Id="rId37" Type="http://schemas.openxmlformats.org/officeDocument/2006/relationships/image" Target="../media/image28.png"/><Relationship Id="rId40" Type="http://schemas.openxmlformats.org/officeDocument/2006/relationships/hyperlink" Target="https://clashofclans.fandom.com/wiki/Resources#Gems" TargetMode="External"/><Relationship Id="rId45" Type="http://schemas.openxmlformats.org/officeDocument/2006/relationships/image" Target="../media/image35.png"/><Relationship Id="rId5" Type="http://schemas.openxmlformats.org/officeDocument/2006/relationships/image" Target="../media/image5.png"/><Relationship Id="rId15" Type="http://schemas.openxmlformats.org/officeDocument/2006/relationships/image" Target="../media/image11.png"/><Relationship Id="rId23" Type="http://schemas.openxmlformats.org/officeDocument/2006/relationships/image" Target="../media/image17.png"/><Relationship Id="rId28" Type="http://schemas.openxmlformats.org/officeDocument/2006/relationships/image" Target="../media/image21.png"/><Relationship Id="rId36" Type="http://schemas.openxmlformats.org/officeDocument/2006/relationships/image" Target="../media/image27.png"/><Relationship Id="rId49" Type="http://schemas.openxmlformats.org/officeDocument/2006/relationships/image" Target="../media/image38.png"/><Relationship Id="rId10" Type="http://schemas.openxmlformats.org/officeDocument/2006/relationships/hyperlink" Target="https://clashofclans.fandom.com/wiki/Resources#Gold" TargetMode="External"/><Relationship Id="rId19" Type="http://schemas.openxmlformats.org/officeDocument/2006/relationships/image" Target="../media/image15.png"/><Relationship Id="rId31" Type="http://schemas.openxmlformats.org/officeDocument/2006/relationships/hyperlink" Target="https://clashofclans.fandom.com/wiki/Resources#Builder_Elixir" TargetMode="External"/><Relationship Id="rId44" Type="http://schemas.openxmlformats.org/officeDocument/2006/relationships/image" Target="../media/image34.png"/><Relationship Id="rId52" Type="http://schemas.openxmlformats.org/officeDocument/2006/relationships/image" Target="../media/image41.png"/><Relationship Id="rId4" Type="http://schemas.openxmlformats.org/officeDocument/2006/relationships/image" Target="../media/image1.png"/><Relationship Id="rId9" Type="http://schemas.openxmlformats.org/officeDocument/2006/relationships/image" Target="../media/image7.png"/><Relationship Id="rId14" Type="http://schemas.openxmlformats.org/officeDocument/2006/relationships/image" Target="../media/image10.png"/><Relationship Id="rId22" Type="http://schemas.openxmlformats.org/officeDocument/2006/relationships/hyperlink" Target="https://clashofclans.fandom.com/wiki/Resources#Elixir" TargetMode="External"/><Relationship Id="rId27" Type="http://schemas.openxmlformats.org/officeDocument/2006/relationships/image" Target="../media/image20.png"/><Relationship Id="rId30" Type="http://schemas.openxmlformats.org/officeDocument/2006/relationships/image" Target="../media/image23.png"/><Relationship Id="rId35" Type="http://schemas.openxmlformats.org/officeDocument/2006/relationships/image" Target="../media/image26.png"/><Relationship Id="rId43" Type="http://schemas.openxmlformats.org/officeDocument/2006/relationships/image" Target="../media/image33.png"/><Relationship Id="rId48" Type="http://schemas.openxmlformats.org/officeDocument/2006/relationships/image" Target="../media/image37.png"/><Relationship Id="rId8" Type="http://schemas.openxmlformats.org/officeDocument/2006/relationships/hyperlink" Target="https://clashofclans.fandom.com/wiki/Town_Hall" TargetMode="External"/><Relationship Id="rId51" Type="http://schemas.openxmlformats.org/officeDocument/2006/relationships/image" Target="../media/image40.png"/><Relationship Id="rId3" Type="http://schemas.openxmlformats.org/officeDocument/2006/relationships/image" Target="../media/image4.png"/><Relationship Id="rId12" Type="http://schemas.openxmlformats.org/officeDocument/2006/relationships/hyperlink" Target="https://clashofclans.fandom.com/wiki/Experience" TargetMode="External"/><Relationship Id="rId17" Type="http://schemas.openxmlformats.org/officeDocument/2006/relationships/image" Target="../media/image13.png"/><Relationship Id="rId25" Type="http://schemas.openxmlformats.org/officeDocument/2006/relationships/image" Target="../media/image19.png"/><Relationship Id="rId33" Type="http://schemas.openxmlformats.org/officeDocument/2006/relationships/hyperlink" Target="https://clashofclans.fandom.com/wiki/Builder_Hall" TargetMode="External"/><Relationship Id="rId38" Type="http://schemas.openxmlformats.org/officeDocument/2006/relationships/image" Target="../media/image29.png"/><Relationship Id="rId46" Type="http://schemas.openxmlformats.org/officeDocument/2006/relationships/hyperlink" Target="https://clashofclans.fandom.com/wiki/Laboratory" TargetMode="External"/><Relationship Id="rId20" Type="http://schemas.openxmlformats.org/officeDocument/2006/relationships/hyperlink" Target="https://clashofclans.fandom.com/wiki/Troops" TargetMode="External"/><Relationship Id="rId41" Type="http://schemas.openxmlformats.org/officeDocument/2006/relationships/image" Target="../media/image31.png"/><Relationship Id="rId1" Type="http://schemas.openxmlformats.org/officeDocument/2006/relationships/image" Target="../media/image2.png"/><Relationship Id="rId6" Type="http://schemas.openxmlformats.org/officeDocument/2006/relationships/hyperlink" Target="https://clashofclans.fandom.com/wiki/Resources#Dark_Elixi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80</xdr:row>
      <xdr:rowOff>0</xdr:rowOff>
    </xdr:from>
    <xdr:to>
      <xdr:col>8</xdr:col>
      <xdr:colOff>171450</xdr:colOff>
      <xdr:row>81</xdr:row>
      <xdr:rowOff>25400</xdr:rowOff>
    </xdr:to>
    <xdr:pic>
      <xdr:nvPicPr>
        <xdr:cNvPr id="2" name="Picture 1" descr="Time">
          <a:extLst>
            <a:ext uri="{FF2B5EF4-FFF2-40B4-BE49-F238E27FC236}">
              <a16:creationId xmlns:a16="http://schemas.microsoft.com/office/drawing/2014/main" id="{0EEC8E25-2F49-4796-9EA5-AE8BA4FA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171450</xdr:colOff>
      <xdr:row>101</xdr:row>
      <xdr:rowOff>26670</xdr:rowOff>
    </xdr:to>
    <xdr:pic>
      <xdr:nvPicPr>
        <xdr:cNvPr id="3" name="Picture 2" descr="Time">
          <a:extLst>
            <a:ext uri="{FF2B5EF4-FFF2-40B4-BE49-F238E27FC236}">
              <a16:creationId xmlns:a16="http://schemas.microsoft.com/office/drawing/2014/main" id="{5B264205-5429-45B8-B15A-EBAFCF67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165100</xdr:colOff>
      <xdr:row>1</xdr:row>
      <xdr:rowOff>171450</xdr:rowOff>
    </xdr:to>
    <xdr:pic>
      <xdr:nvPicPr>
        <xdr:cNvPr id="2" name="Picture 1" descr="Level">
          <a:extLst>
            <a:ext uri="{FF2B5EF4-FFF2-40B4-BE49-F238E27FC236}">
              <a16:creationId xmlns:a16="http://schemas.microsoft.com/office/drawing/2014/main" id="{72C2CB41-A928-4E0C-8CAB-8F8671BE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266700</xdr:colOff>
      <xdr:row>2</xdr:row>
      <xdr:rowOff>260350</xdr:rowOff>
    </xdr:to>
    <xdr:pic>
      <xdr:nvPicPr>
        <xdr:cNvPr id="3" name="Picture 2" descr="Damage">
          <a:extLst>
            <a:ext uri="{FF2B5EF4-FFF2-40B4-BE49-F238E27FC236}">
              <a16:creationId xmlns:a16="http://schemas.microsoft.com/office/drawing/2014/main" id="{46464BC2-EEF5-4898-8494-CC2EA9122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260350</xdr:rowOff>
    </xdr:to>
    <xdr:pic>
      <xdr:nvPicPr>
        <xdr:cNvPr id="4" name="Picture 3" descr="Damage">
          <a:extLst>
            <a:ext uri="{FF2B5EF4-FFF2-40B4-BE49-F238E27FC236}">
              <a16:creationId xmlns:a16="http://schemas.microsoft.com/office/drawing/2014/main" id="{22AF76AE-C2E2-411C-A778-500411D7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2</xdr:row>
      <xdr:rowOff>184150</xdr:rowOff>
    </xdr:to>
    <xdr:pic>
      <xdr:nvPicPr>
        <xdr:cNvPr id="5" name="Picture 4" descr="Hitpoints">
          <a:extLst>
            <a:ext uri="{FF2B5EF4-FFF2-40B4-BE49-F238E27FC236}">
              <a16:creationId xmlns:a16="http://schemas.microsoft.com/office/drawing/2014/main" id="{7D4EFDC4-2880-4AB7-9171-47EB0F98F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171450</xdr:colOff>
      <xdr:row>2</xdr:row>
      <xdr:rowOff>203200</xdr:rowOff>
    </xdr:to>
    <xdr:pic>
      <xdr:nvPicPr>
        <xdr:cNvPr id="6" name="Picture 5" descr="Time">
          <a:extLst>
            <a:ext uri="{FF2B5EF4-FFF2-40B4-BE49-F238E27FC236}">
              <a16:creationId xmlns:a16="http://schemas.microsoft.com/office/drawing/2014/main" id="{E80D99B9-C7EF-40E3-AD84-F77E317E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209550</xdr:colOff>
      <xdr:row>2</xdr:row>
      <xdr:rowOff>184150</xdr:rowOff>
    </xdr:to>
    <xdr:pic>
      <xdr:nvPicPr>
        <xdr:cNvPr id="7" name="Picture 6" descr="Ability">
          <a:extLst>
            <a:ext uri="{FF2B5EF4-FFF2-40B4-BE49-F238E27FC236}">
              <a16:creationId xmlns:a16="http://schemas.microsoft.com/office/drawing/2014/main" id="{9F26302C-F0AF-4B91-8FCF-53D32BA4D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171450</xdr:colOff>
      <xdr:row>2</xdr:row>
      <xdr:rowOff>190500</xdr:rowOff>
    </xdr:to>
    <xdr:pic>
      <xdr:nvPicPr>
        <xdr:cNvPr id="8" name="Picture 7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4861B043-DFA8-4249-9431-1DEA448A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171450</xdr:colOff>
      <xdr:row>2</xdr:row>
      <xdr:rowOff>203200</xdr:rowOff>
    </xdr:to>
    <xdr:pic>
      <xdr:nvPicPr>
        <xdr:cNvPr id="9" name="Picture 8" descr="Time">
          <a:extLst>
            <a:ext uri="{FF2B5EF4-FFF2-40B4-BE49-F238E27FC236}">
              <a16:creationId xmlns:a16="http://schemas.microsoft.com/office/drawing/2014/main" id="{4FC458C5-1F19-4C25-B5C2-8198CDD0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19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247650</xdr:colOff>
      <xdr:row>2</xdr:row>
      <xdr:rowOff>266700</xdr:rowOff>
    </xdr:to>
    <xdr:pic>
      <xdr:nvPicPr>
        <xdr:cNvPr id="10" name="Picture 9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7D6DAFD7-9B40-4724-A842-0F56BB75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165100</xdr:colOff>
      <xdr:row>2</xdr:row>
      <xdr:rowOff>171450</xdr:rowOff>
    </xdr:to>
    <xdr:pic>
      <xdr:nvPicPr>
        <xdr:cNvPr id="11" name="Picture 10" descr="Level">
          <a:extLst>
            <a:ext uri="{FF2B5EF4-FFF2-40B4-BE49-F238E27FC236}">
              <a16:creationId xmlns:a16="http://schemas.microsoft.com/office/drawing/2014/main" id="{7D2631E7-E4FA-46F6-8830-D50BED0DA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266700</xdr:colOff>
      <xdr:row>2</xdr:row>
      <xdr:rowOff>260350</xdr:rowOff>
    </xdr:to>
    <xdr:pic>
      <xdr:nvPicPr>
        <xdr:cNvPr id="12" name="Picture 11" descr="Damage">
          <a:extLst>
            <a:ext uri="{FF2B5EF4-FFF2-40B4-BE49-F238E27FC236}">
              <a16:creationId xmlns:a16="http://schemas.microsoft.com/office/drawing/2014/main" id="{C8C825B5-6FE4-45F3-9868-B40A0D17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19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266700</xdr:colOff>
      <xdr:row>2</xdr:row>
      <xdr:rowOff>260350</xdr:rowOff>
    </xdr:to>
    <xdr:pic>
      <xdr:nvPicPr>
        <xdr:cNvPr id="13" name="Picture 12" descr="Damage">
          <a:extLst>
            <a:ext uri="{FF2B5EF4-FFF2-40B4-BE49-F238E27FC236}">
              <a16:creationId xmlns:a16="http://schemas.microsoft.com/office/drawing/2014/main" id="{CA056C27-70E9-43EB-9CF4-7AC35FCB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19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190500</xdr:colOff>
      <xdr:row>2</xdr:row>
      <xdr:rowOff>184150</xdr:rowOff>
    </xdr:to>
    <xdr:pic>
      <xdr:nvPicPr>
        <xdr:cNvPr id="14" name="Picture 13" descr="Hitpoints">
          <a:extLst>
            <a:ext uri="{FF2B5EF4-FFF2-40B4-BE49-F238E27FC236}">
              <a16:creationId xmlns:a16="http://schemas.microsoft.com/office/drawing/2014/main" id="{40BE5019-956B-491B-A7A1-891EC3B1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19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190500</xdr:colOff>
      <xdr:row>2</xdr:row>
      <xdr:rowOff>190500</xdr:rowOff>
    </xdr:to>
    <xdr:pic>
      <xdr:nvPicPr>
        <xdr:cNvPr id="15" name="Picture 14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9AFC6CCB-2026-49BE-8916-8CD3AE27F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171450</xdr:colOff>
      <xdr:row>2</xdr:row>
      <xdr:rowOff>203200</xdr:rowOff>
    </xdr:to>
    <xdr:pic>
      <xdr:nvPicPr>
        <xdr:cNvPr id="16" name="Picture 15" descr="Time">
          <a:extLst>
            <a:ext uri="{FF2B5EF4-FFF2-40B4-BE49-F238E27FC236}">
              <a16:creationId xmlns:a16="http://schemas.microsoft.com/office/drawing/2014/main" id="{123C343C-CBE8-4E11-AF94-69066F9B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19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209550</xdr:colOff>
      <xdr:row>2</xdr:row>
      <xdr:rowOff>222250</xdr:rowOff>
    </xdr:to>
    <xdr:pic>
      <xdr:nvPicPr>
        <xdr:cNvPr id="17" name="Picture 16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349DDC9A-EFC9-46A2-8491-44E0817B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619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247650</xdr:colOff>
      <xdr:row>2</xdr:row>
      <xdr:rowOff>266700</xdr:rowOff>
    </xdr:to>
    <xdr:pic>
      <xdr:nvPicPr>
        <xdr:cNvPr id="18" name="Picture 17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EE01B0B0-688D-40CC-8CA5-14AB79913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619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165100</xdr:colOff>
      <xdr:row>2</xdr:row>
      <xdr:rowOff>171450</xdr:rowOff>
    </xdr:to>
    <xdr:pic>
      <xdr:nvPicPr>
        <xdr:cNvPr id="19" name="Picture 18" descr="Level">
          <a:extLst>
            <a:ext uri="{FF2B5EF4-FFF2-40B4-BE49-F238E27FC236}">
              <a16:creationId xmlns:a16="http://schemas.microsoft.com/office/drawing/2014/main" id="{6B80CEF4-5E1C-4BE1-B8B5-53E56D9D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266700</xdr:colOff>
      <xdr:row>2</xdr:row>
      <xdr:rowOff>260350</xdr:rowOff>
    </xdr:to>
    <xdr:pic>
      <xdr:nvPicPr>
        <xdr:cNvPr id="20" name="Picture 19" descr="Damage">
          <a:extLst>
            <a:ext uri="{FF2B5EF4-FFF2-40B4-BE49-F238E27FC236}">
              <a16:creationId xmlns:a16="http://schemas.microsoft.com/office/drawing/2014/main" id="{992DCD50-76D5-4305-9745-4662D2243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266700</xdr:colOff>
      <xdr:row>2</xdr:row>
      <xdr:rowOff>260350</xdr:rowOff>
    </xdr:to>
    <xdr:pic>
      <xdr:nvPicPr>
        <xdr:cNvPr id="21" name="Picture 20" descr="Damage">
          <a:extLst>
            <a:ext uri="{FF2B5EF4-FFF2-40B4-BE49-F238E27FC236}">
              <a16:creationId xmlns:a16="http://schemas.microsoft.com/office/drawing/2014/main" id="{278A2C8D-C5B1-47C8-8D5D-0B46B0DB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190500</xdr:colOff>
      <xdr:row>2</xdr:row>
      <xdr:rowOff>184150</xdr:rowOff>
    </xdr:to>
    <xdr:pic>
      <xdr:nvPicPr>
        <xdr:cNvPr id="22" name="Picture 21" descr="Hitpoints">
          <a:extLst>
            <a:ext uri="{FF2B5EF4-FFF2-40B4-BE49-F238E27FC236}">
              <a16:creationId xmlns:a16="http://schemas.microsoft.com/office/drawing/2014/main" id="{90ED27D2-ACE5-4516-912C-8D6BF7EC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190500</xdr:colOff>
      <xdr:row>2</xdr:row>
      <xdr:rowOff>190500</xdr:rowOff>
    </xdr:to>
    <xdr:pic>
      <xdr:nvPicPr>
        <xdr:cNvPr id="23" name="Picture 22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89A66851-0A88-426B-AAF6-24199675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171450</xdr:colOff>
      <xdr:row>2</xdr:row>
      <xdr:rowOff>203200</xdr:rowOff>
    </xdr:to>
    <xdr:pic>
      <xdr:nvPicPr>
        <xdr:cNvPr id="24" name="Picture 23" descr="Time">
          <a:extLst>
            <a:ext uri="{FF2B5EF4-FFF2-40B4-BE49-F238E27FC236}">
              <a16:creationId xmlns:a16="http://schemas.microsoft.com/office/drawing/2014/main" id="{8D40BD8B-9AFF-48B0-88A1-7CE5980E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209550</xdr:colOff>
      <xdr:row>2</xdr:row>
      <xdr:rowOff>222250</xdr:rowOff>
    </xdr:to>
    <xdr:pic>
      <xdr:nvPicPr>
        <xdr:cNvPr id="25" name="Picture 24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89325609-F669-4599-A958-F9695AFB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247650</xdr:colOff>
      <xdr:row>2</xdr:row>
      <xdr:rowOff>266700</xdr:rowOff>
    </xdr:to>
    <xdr:pic>
      <xdr:nvPicPr>
        <xdr:cNvPr id="26" name="Picture 25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A9245E3C-54E3-4458-B0C3-2B013BD5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285750</xdr:colOff>
      <xdr:row>24</xdr:row>
      <xdr:rowOff>133350</xdr:rowOff>
    </xdr:to>
    <xdr:pic>
      <xdr:nvPicPr>
        <xdr:cNvPr id="27" name="Picture 26" descr="Range">
          <a:extLst>
            <a:ext uri="{FF2B5EF4-FFF2-40B4-BE49-F238E27FC236}">
              <a16:creationId xmlns:a16="http://schemas.microsoft.com/office/drawing/2014/main" id="{0DD5FDDB-F120-44D1-BB69-D27AD408B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743450"/>
          <a:ext cx="2857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209550</xdr:colOff>
      <xdr:row>24</xdr:row>
      <xdr:rowOff>247650</xdr:rowOff>
    </xdr:to>
    <xdr:pic>
      <xdr:nvPicPr>
        <xdr:cNvPr id="28" name="Picture 27" descr="Attack Speed">
          <a:extLst>
            <a:ext uri="{FF2B5EF4-FFF2-40B4-BE49-F238E27FC236}">
              <a16:creationId xmlns:a16="http://schemas.microsoft.com/office/drawing/2014/main" id="{3A7D7C0D-DA76-47BC-AA8C-00A7C91A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743450"/>
          <a:ext cx="2095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285750</xdr:colOff>
      <xdr:row>24</xdr:row>
      <xdr:rowOff>209550</xdr:rowOff>
    </xdr:to>
    <xdr:pic>
      <xdr:nvPicPr>
        <xdr:cNvPr id="29" name="Picture 28" descr="Damage Type">
          <a:extLst>
            <a:ext uri="{FF2B5EF4-FFF2-40B4-BE49-F238E27FC236}">
              <a16:creationId xmlns:a16="http://schemas.microsoft.com/office/drawing/2014/main" id="{39F77FC5-B779-4A0D-8779-175CA5D9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743450"/>
          <a:ext cx="285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209550</xdr:colOff>
      <xdr:row>24</xdr:row>
      <xdr:rowOff>184150</xdr:rowOff>
    </xdr:to>
    <xdr:pic>
      <xdr:nvPicPr>
        <xdr:cNvPr id="30" name="Picture 29" descr="Favorite Target">
          <a:extLst>
            <a:ext uri="{FF2B5EF4-FFF2-40B4-BE49-F238E27FC236}">
              <a16:creationId xmlns:a16="http://schemas.microsoft.com/office/drawing/2014/main" id="{C6BDE44B-3FB4-40C1-9496-D6314FC1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74345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165100</xdr:colOff>
      <xdr:row>2</xdr:row>
      <xdr:rowOff>171450</xdr:rowOff>
    </xdr:to>
    <xdr:pic>
      <xdr:nvPicPr>
        <xdr:cNvPr id="31" name="Picture 30" descr="Level">
          <a:extLst>
            <a:ext uri="{FF2B5EF4-FFF2-40B4-BE49-F238E27FC236}">
              <a16:creationId xmlns:a16="http://schemas.microsoft.com/office/drawing/2014/main" id="{B5BA3AD1-0EF0-438D-8B2E-2D4CCEA0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266700</xdr:colOff>
      <xdr:row>2</xdr:row>
      <xdr:rowOff>260350</xdr:rowOff>
    </xdr:to>
    <xdr:pic>
      <xdr:nvPicPr>
        <xdr:cNvPr id="32" name="Picture 31" descr="Damage">
          <a:extLst>
            <a:ext uri="{FF2B5EF4-FFF2-40B4-BE49-F238E27FC236}">
              <a16:creationId xmlns:a16="http://schemas.microsoft.com/office/drawing/2014/main" id="{43CD83AA-0863-490F-9E99-744BD0E3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266700</xdr:colOff>
      <xdr:row>2</xdr:row>
      <xdr:rowOff>260350</xdr:rowOff>
    </xdr:to>
    <xdr:pic>
      <xdr:nvPicPr>
        <xdr:cNvPr id="33" name="Picture 32" descr="Damage">
          <a:extLst>
            <a:ext uri="{FF2B5EF4-FFF2-40B4-BE49-F238E27FC236}">
              <a16:creationId xmlns:a16="http://schemas.microsoft.com/office/drawing/2014/main" id="{DC695E75-AE2C-4D80-B789-27AB22800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190500</xdr:colOff>
      <xdr:row>2</xdr:row>
      <xdr:rowOff>184150</xdr:rowOff>
    </xdr:to>
    <xdr:pic>
      <xdr:nvPicPr>
        <xdr:cNvPr id="34" name="Picture 33" descr="Hitpoints">
          <a:extLst>
            <a:ext uri="{FF2B5EF4-FFF2-40B4-BE49-F238E27FC236}">
              <a16:creationId xmlns:a16="http://schemas.microsoft.com/office/drawing/2014/main" id="{D63B624A-AB24-437D-8B86-9C6E9D05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190500</xdr:colOff>
      <xdr:row>2</xdr:row>
      <xdr:rowOff>190500</xdr:rowOff>
    </xdr:to>
    <xdr:pic>
      <xdr:nvPicPr>
        <xdr:cNvPr id="35" name="Picture 34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7A48FD11-81C3-492D-B044-BD154E4A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171450</xdr:colOff>
      <xdr:row>2</xdr:row>
      <xdr:rowOff>203200</xdr:rowOff>
    </xdr:to>
    <xdr:pic>
      <xdr:nvPicPr>
        <xdr:cNvPr id="36" name="Picture 35" descr="Time">
          <a:extLst>
            <a:ext uri="{FF2B5EF4-FFF2-40B4-BE49-F238E27FC236}">
              <a16:creationId xmlns:a16="http://schemas.microsoft.com/office/drawing/2014/main" id="{6A9C701A-69B4-404B-8B52-CB016F94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209550</xdr:colOff>
      <xdr:row>2</xdr:row>
      <xdr:rowOff>222250</xdr:rowOff>
    </xdr:to>
    <xdr:pic>
      <xdr:nvPicPr>
        <xdr:cNvPr id="37" name="Picture 36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BAB559D5-8FC4-43B7-ABD0-9315027D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247650</xdr:colOff>
      <xdr:row>2</xdr:row>
      <xdr:rowOff>266700</xdr:rowOff>
    </xdr:to>
    <xdr:pic>
      <xdr:nvPicPr>
        <xdr:cNvPr id="38" name="Picture 37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1F5FF417-D678-466E-8A18-A1B248E8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165100</xdr:colOff>
      <xdr:row>2</xdr:row>
      <xdr:rowOff>171450</xdr:rowOff>
    </xdr:to>
    <xdr:pic>
      <xdr:nvPicPr>
        <xdr:cNvPr id="39" name="Picture 38" descr="Level">
          <a:extLst>
            <a:ext uri="{FF2B5EF4-FFF2-40B4-BE49-F238E27FC236}">
              <a16:creationId xmlns:a16="http://schemas.microsoft.com/office/drawing/2014/main" id="{79D9A766-FF05-4AC2-B854-2C316679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266700</xdr:colOff>
      <xdr:row>2</xdr:row>
      <xdr:rowOff>260350</xdr:rowOff>
    </xdr:to>
    <xdr:pic>
      <xdr:nvPicPr>
        <xdr:cNvPr id="40" name="Picture 39" descr="Damage">
          <a:extLst>
            <a:ext uri="{FF2B5EF4-FFF2-40B4-BE49-F238E27FC236}">
              <a16:creationId xmlns:a16="http://schemas.microsoft.com/office/drawing/2014/main" id="{177E1202-BA41-4E7C-A592-80264212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190500</xdr:colOff>
      <xdr:row>2</xdr:row>
      <xdr:rowOff>184150</xdr:rowOff>
    </xdr:to>
    <xdr:pic>
      <xdr:nvPicPr>
        <xdr:cNvPr id="41" name="Picture 40" descr="Hitpoints">
          <a:extLst>
            <a:ext uri="{FF2B5EF4-FFF2-40B4-BE49-F238E27FC236}">
              <a16:creationId xmlns:a16="http://schemas.microsoft.com/office/drawing/2014/main" id="{91685CD1-5C86-46E7-B6DD-53CE3891A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190500</xdr:colOff>
      <xdr:row>2</xdr:row>
      <xdr:rowOff>190500</xdr:rowOff>
    </xdr:to>
    <xdr:pic>
      <xdr:nvPicPr>
        <xdr:cNvPr id="42" name="Picture 41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FEEE6F4E-CF40-4D9D-8588-365B5B93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171450</xdr:colOff>
      <xdr:row>2</xdr:row>
      <xdr:rowOff>203200</xdr:rowOff>
    </xdr:to>
    <xdr:pic>
      <xdr:nvPicPr>
        <xdr:cNvPr id="43" name="Picture 42" descr="Time">
          <a:extLst>
            <a:ext uri="{FF2B5EF4-FFF2-40B4-BE49-F238E27FC236}">
              <a16:creationId xmlns:a16="http://schemas.microsoft.com/office/drawing/2014/main" id="{64CEC2BB-5B11-4FF1-81A0-EB4FA844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209550</xdr:colOff>
      <xdr:row>2</xdr:row>
      <xdr:rowOff>222250</xdr:rowOff>
    </xdr:to>
    <xdr:pic>
      <xdr:nvPicPr>
        <xdr:cNvPr id="44" name="Picture 43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0F698CC9-D442-4B60-BF8E-F2057AEE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247650</xdr:colOff>
      <xdr:row>2</xdr:row>
      <xdr:rowOff>266700</xdr:rowOff>
    </xdr:to>
    <xdr:pic>
      <xdr:nvPicPr>
        <xdr:cNvPr id="45" name="Picture 44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FB34AE89-A2BC-45C5-BA0A-371C4D07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2</xdr:row>
      <xdr:rowOff>0</xdr:rowOff>
    </xdr:from>
    <xdr:to>
      <xdr:col>45</xdr:col>
      <xdr:colOff>165100</xdr:colOff>
      <xdr:row>2</xdr:row>
      <xdr:rowOff>171450</xdr:rowOff>
    </xdr:to>
    <xdr:pic>
      <xdr:nvPicPr>
        <xdr:cNvPr id="46" name="Picture 45" descr="Level">
          <a:extLst>
            <a:ext uri="{FF2B5EF4-FFF2-40B4-BE49-F238E27FC236}">
              <a16:creationId xmlns:a16="http://schemas.microsoft.com/office/drawing/2014/main" id="{FDDC6354-DB48-4C6D-BF2E-9A283955F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266700</xdr:colOff>
      <xdr:row>2</xdr:row>
      <xdr:rowOff>260350</xdr:rowOff>
    </xdr:to>
    <xdr:pic>
      <xdr:nvPicPr>
        <xdr:cNvPr id="47" name="Picture 46" descr="Damage">
          <a:extLst>
            <a:ext uri="{FF2B5EF4-FFF2-40B4-BE49-F238E27FC236}">
              <a16:creationId xmlns:a16="http://schemas.microsoft.com/office/drawing/2014/main" id="{A9C61098-B78B-4B01-AF77-4FD7E789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266700</xdr:colOff>
      <xdr:row>2</xdr:row>
      <xdr:rowOff>260350</xdr:rowOff>
    </xdr:to>
    <xdr:pic>
      <xdr:nvPicPr>
        <xdr:cNvPr id="48" name="Picture 47" descr="Damage">
          <a:extLst>
            <a:ext uri="{FF2B5EF4-FFF2-40B4-BE49-F238E27FC236}">
              <a16:creationId xmlns:a16="http://schemas.microsoft.com/office/drawing/2014/main" id="{AB3359B7-74EF-4147-A885-35EE9AC0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190500</xdr:colOff>
      <xdr:row>2</xdr:row>
      <xdr:rowOff>184150</xdr:rowOff>
    </xdr:to>
    <xdr:pic>
      <xdr:nvPicPr>
        <xdr:cNvPr id="49" name="Picture 48" descr="Hitpoints">
          <a:extLst>
            <a:ext uri="{FF2B5EF4-FFF2-40B4-BE49-F238E27FC236}">
              <a16:creationId xmlns:a16="http://schemas.microsoft.com/office/drawing/2014/main" id="{7EAFBB89-0EC6-4B8F-9A3C-48DDA97D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190500</xdr:colOff>
      <xdr:row>2</xdr:row>
      <xdr:rowOff>190500</xdr:rowOff>
    </xdr:to>
    <xdr:pic>
      <xdr:nvPicPr>
        <xdr:cNvPr id="50" name="Picture 49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8BF0168E-DF00-4900-8888-F98F07F0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171450</xdr:colOff>
      <xdr:row>2</xdr:row>
      <xdr:rowOff>203200</xdr:rowOff>
    </xdr:to>
    <xdr:pic>
      <xdr:nvPicPr>
        <xdr:cNvPr id="51" name="Picture 50" descr="Time">
          <a:extLst>
            <a:ext uri="{FF2B5EF4-FFF2-40B4-BE49-F238E27FC236}">
              <a16:creationId xmlns:a16="http://schemas.microsoft.com/office/drawing/2014/main" id="{4C29EF5B-F358-4815-BC4B-0447D8C4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209550</xdr:colOff>
      <xdr:row>2</xdr:row>
      <xdr:rowOff>222250</xdr:rowOff>
    </xdr:to>
    <xdr:pic>
      <xdr:nvPicPr>
        <xdr:cNvPr id="52" name="Picture 51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927F3687-9CE1-4E98-8D10-4272FC3A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2</xdr:row>
      <xdr:rowOff>0</xdr:rowOff>
    </xdr:from>
    <xdr:to>
      <xdr:col>52</xdr:col>
      <xdr:colOff>247650</xdr:colOff>
      <xdr:row>2</xdr:row>
      <xdr:rowOff>266700</xdr:rowOff>
    </xdr:to>
    <xdr:pic>
      <xdr:nvPicPr>
        <xdr:cNvPr id="53" name="Picture 52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13E50AC0-152F-43E3-97F8-13FA006D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2</xdr:row>
      <xdr:rowOff>0</xdr:rowOff>
    </xdr:from>
    <xdr:to>
      <xdr:col>54</xdr:col>
      <xdr:colOff>165100</xdr:colOff>
      <xdr:row>2</xdr:row>
      <xdr:rowOff>171450</xdr:rowOff>
    </xdr:to>
    <xdr:pic>
      <xdr:nvPicPr>
        <xdr:cNvPr id="54" name="Picture 53" descr="Level">
          <a:extLst>
            <a:ext uri="{FF2B5EF4-FFF2-40B4-BE49-F238E27FC236}">
              <a16:creationId xmlns:a16="http://schemas.microsoft.com/office/drawing/2014/main" id="{2B6A02A1-4CF2-49B8-8CFB-F83A2222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247650</xdr:colOff>
      <xdr:row>2</xdr:row>
      <xdr:rowOff>228600</xdr:rowOff>
    </xdr:to>
    <xdr:pic>
      <xdr:nvPicPr>
        <xdr:cNvPr id="55" name="Picture 54" descr="Push Strength">
          <a:extLst>
            <a:ext uri="{FF2B5EF4-FFF2-40B4-BE49-F238E27FC236}">
              <a16:creationId xmlns:a16="http://schemas.microsoft.com/office/drawing/2014/main" id="{709512C8-C8BE-43D0-A5B0-F3179F9F3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552450"/>
          <a:ext cx="2476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2</xdr:row>
      <xdr:rowOff>0</xdr:rowOff>
    </xdr:from>
    <xdr:to>
      <xdr:col>56</xdr:col>
      <xdr:colOff>190500</xdr:colOff>
      <xdr:row>2</xdr:row>
      <xdr:rowOff>184150</xdr:rowOff>
    </xdr:to>
    <xdr:pic>
      <xdr:nvPicPr>
        <xdr:cNvPr id="56" name="Picture 55" descr="Hitpoints">
          <a:extLst>
            <a:ext uri="{FF2B5EF4-FFF2-40B4-BE49-F238E27FC236}">
              <a16:creationId xmlns:a16="http://schemas.microsoft.com/office/drawing/2014/main" id="{694C9686-C67E-4403-98E2-A5A4F9FB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2</xdr:row>
      <xdr:rowOff>0</xdr:rowOff>
    </xdr:from>
    <xdr:to>
      <xdr:col>57</xdr:col>
      <xdr:colOff>190500</xdr:colOff>
      <xdr:row>2</xdr:row>
      <xdr:rowOff>190500</xdr:rowOff>
    </xdr:to>
    <xdr:pic>
      <xdr:nvPicPr>
        <xdr:cNvPr id="57" name="Picture 56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0F8E33ED-8D7A-40B1-89DE-C4209492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171450</xdr:colOff>
      <xdr:row>2</xdr:row>
      <xdr:rowOff>203200</xdr:rowOff>
    </xdr:to>
    <xdr:pic>
      <xdr:nvPicPr>
        <xdr:cNvPr id="58" name="Picture 57" descr="Time">
          <a:extLst>
            <a:ext uri="{FF2B5EF4-FFF2-40B4-BE49-F238E27FC236}">
              <a16:creationId xmlns:a16="http://schemas.microsoft.com/office/drawing/2014/main" id="{6569E9BC-341B-4DD9-AA77-61500CD2E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2</xdr:row>
      <xdr:rowOff>0</xdr:rowOff>
    </xdr:from>
    <xdr:to>
      <xdr:col>59</xdr:col>
      <xdr:colOff>209550</xdr:colOff>
      <xdr:row>2</xdr:row>
      <xdr:rowOff>222250</xdr:rowOff>
    </xdr:to>
    <xdr:pic>
      <xdr:nvPicPr>
        <xdr:cNvPr id="59" name="Picture 58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7798092E-9376-485E-859F-EF3C803A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247650</xdr:colOff>
      <xdr:row>2</xdr:row>
      <xdr:rowOff>266700</xdr:rowOff>
    </xdr:to>
    <xdr:pic>
      <xdr:nvPicPr>
        <xdr:cNvPr id="60" name="Picture 59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396F9451-9E8C-44BB-A477-B31F31B2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2</xdr:row>
      <xdr:rowOff>0</xdr:rowOff>
    </xdr:from>
    <xdr:to>
      <xdr:col>62</xdr:col>
      <xdr:colOff>165100</xdr:colOff>
      <xdr:row>2</xdr:row>
      <xdr:rowOff>171450</xdr:rowOff>
    </xdr:to>
    <xdr:pic>
      <xdr:nvPicPr>
        <xdr:cNvPr id="61" name="Picture 60" descr="Level">
          <a:extLst>
            <a:ext uri="{FF2B5EF4-FFF2-40B4-BE49-F238E27FC236}">
              <a16:creationId xmlns:a16="http://schemas.microsoft.com/office/drawing/2014/main" id="{6B239E23-D208-43E9-BB21-73D15E24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2</xdr:row>
      <xdr:rowOff>0</xdr:rowOff>
    </xdr:from>
    <xdr:to>
      <xdr:col>63</xdr:col>
      <xdr:colOff>266700</xdr:colOff>
      <xdr:row>2</xdr:row>
      <xdr:rowOff>260350</xdr:rowOff>
    </xdr:to>
    <xdr:pic>
      <xdr:nvPicPr>
        <xdr:cNvPr id="62" name="Picture 61" descr="Damage">
          <a:extLst>
            <a:ext uri="{FF2B5EF4-FFF2-40B4-BE49-F238E27FC236}">
              <a16:creationId xmlns:a16="http://schemas.microsoft.com/office/drawing/2014/main" id="{9AD24589-E76A-4389-B99B-30774F88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</xdr:row>
      <xdr:rowOff>0</xdr:rowOff>
    </xdr:from>
    <xdr:to>
      <xdr:col>64</xdr:col>
      <xdr:colOff>266700</xdr:colOff>
      <xdr:row>2</xdr:row>
      <xdr:rowOff>260350</xdr:rowOff>
    </xdr:to>
    <xdr:pic>
      <xdr:nvPicPr>
        <xdr:cNvPr id="63" name="Picture 62" descr="Damage">
          <a:extLst>
            <a:ext uri="{FF2B5EF4-FFF2-40B4-BE49-F238E27FC236}">
              <a16:creationId xmlns:a16="http://schemas.microsoft.com/office/drawing/2014/main" id="{A730A2EB-DF50-4C4F-B190-91F5555D9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</xdr:row>
      <xdr:rowOff>0</xdr:rowOff>
    </xdr:from>
    <xdr:to>
      <xdr:col>65</xdr:col>
      <xdr:colOff>190500</xdr:colOff>
      <xdr:row>2</xdr:row>
      <xdr:rowOff>184150</xdr:rowOff>
    </xdr:to>
    <xdr:pic>
      <xdr:nvPicPr>
        <xdr:cNvPr id="64" name="Picture 63" descr="Hitpoints">
          <a:extLst>
            <a:ext uri="{FF2B5EF4-FFF2-40B4-BE49-F238E27FC236}">
              <a16:creationId xmlns:a16="http://schemas.microsoft.com/office/drawing/2014/main" id="{D5D06555-59FB-4553-980B-8FA1FC7A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2</xdr:row>
      <xdr:rowOff>0</xdr:rowOff>
    </xdr:from>
    <xdr:to>
      <xdr:col>66</xdr:col>
      <xdr:colOff>190500</xdr:colOff>
      <xdr:row>2</xdr:row>
      <xdr:rowOff>190500</xdr:rowOff>
    </xdr:to>
    <xdr:pic>
      <xdr:nvPicPr>
        <xdr:cNvPr id="65" name="Picture 64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4527BD4D-15BC-451C-AC0A-F56CF682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</xdr:row>
      <xdr:rowOff>0</xdr:rowOff>
    </xdr:from>
    <xdr:to>
      <xdr:col>67</xdr:col>
      <xdr:colOff>171450</xdr:colOff>
      <xdr:row>2</xdr:row>
      <xdr:rowOff>203200</xdr:rowOff>
    </xdr:to>
    <xdr:pic>
      <xdr:nvPicPr>
        <xdr:cNvPr id="66" name="Picture 65" descr="Time">
          <a:extLst>
            <a:ext uri="{FF2B5EF4-FFF2-40B4-BE49-F238E27FC236}">
              <a16:creationId xmlns:a16="http://schemas.microsoft.com/office/drawing/2014/main" id="{77C28EDC-E07B-4B64-B5EE-817D24B5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2</xdr:row>
      <xdr:rowOff>0</xdr:rowOff>
    </xdr:from>
    <xdr:to>
      <xdr:col>68</xdr:col>
      <xdr:colOff>209550</xdr:colOff>
      <xdr:row>2</xdr:row>
      <xdr:rowOff>222250</xdr:rowOff>
    </xdr:to>
    <xdr:pic>
      <xdr:nvPicPr>
        <xdr:cNvPr id="67" name="Picture 66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29C75A90-5E43-4317-ACCF-A768B595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2</xdr:row>
      <xdr:rowOff>0</xdr:rowOff>
    </xdr:from>
    <xdr:to>
      <xdr:col>69</xdr:col>
      <xdr:colOff>247650</xdr:colOff>
      <xdr:row>2</xdr:row>
      <xdr:rowOff>266700</xdr:rowOff>
    </xdr:to>
    <xdr:pic>
      <xdr:nvPicPr>
        <xdr:cNvPr id="68" name="Picture 67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C3D69E77-F01F-41BA-A0C2-5FA633B3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2</xdr:row>
      <xdr:rowOff>0</xdr:rowOff>
    </xdr:from>
    <xdr:to>
      <xdr:col>71</xdr:col>
      <xdr:colOff>165100</xdr:colOff>
      <xdr:row>2</xdr:row>
      <xdr:rowOff>171450</xdr:rowOff>
    </xdr:to>
    <xdr:pic>
      <xdr:nvPicPr>
        <xdr:cNvPr id="69" name="Picture 68" descr="Level">
          <a:extLst>
            <a:ext uri="{FF2B5EF4-FFF2-40B4-BE49-F238E27FC236}">
              <a16:creationId xmlns:a16="http://schemas.microsoft.com/office/drawing/2014/main" id="{979F5B46-3DD3-41C9-B169-B66A4529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2</xdr:row>
      <xdr:rowOff>0</xdr:rowOff>
    </xdr:from>
    <xdr:to>
      <xdr:col>72</xdr:col>
      <xdr:colOff>266700</xdr:colOff>
      <xdr:row>2</xdr:row>
      <xdr:rowOff>260350</xdr:rowOff>
    </xdr:to>
    <xdr:pic>
      <xdr:nvPicPr>
        <xdr:cNvPr id="70" name="Picture 69" descr="Damage">
          <a:extLst>
            <a:ext uri="{FF2B5EF4-FFF2-40B4-BE49-F238E27FC236}">
              <a16:creationId xmlns:a16="http://schemas.microsoft.com/office/drawing/2014/main" id="{FB0DD7E0-F378-4BC0-BF98-8F40712B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2</xdr:row>
      <xdr:rowOff>0</xdr:rowOff>
    </xdr:from>
    <xdr:to>
      <xdr:col>73</xdr:col>
      <xdr:colOff>266700</xdr:colOff>
      <xdr:row>2</xdr:row>
      <xdr:rowOff>260350</xdr:rowOff>
    </xdr:to>
    <xdr:pic>
      <xdr:nvPicPr>
        <xdr:cNvPr id="71" name="Picture 70" descr="Damage">
          <a:extLst>
            <a:ext uri="{FF2B5EF4-FFF2-40B4-BE49-F238E27FC236}">
              <a16:creationId xmlns:a16="http://schemas.microsoft.com/office/drawing/2014/main" id="{5971C658-1C94-4C93-AF03-72026DAA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</xdr:row>
      <xdr:rowOff>0</xdr:rowOff>
    </xdr:from>
    <xdr:to>
      <xdr:col>74</xdr:col>
      <xdr:colOff>165100</xdr:colOff>
      <xdr:row>2</xdr:row>
      <xdr:rowOff>190500</xdr:rowOff>
    </xdr:to>
    <xdr:pic>
      <xdr:nvPicPr>
        <xdr:cNvPr id="72" name="Picture 71" descr="Death Damage">
          <a:extLst>
            <a:ext uri="{FF2B5EF4-FFF2-40B4-BE49-F238E27FC236}">
              <a16:creationId xmlns:a16="http://schemas.microsoft.com/office/drawing/2014/main" id="{A1C99AC0-356E-4B5C-AC79-C7D91B23F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5524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2</xdr:row>
      <xdr:rowOff>0</xdr:rowOff>
    </xdr:from>
    <xdr:to>
      <xdr:col>75</xdr:col>
      <xdr:colOff>190500</xdr:colOff>
      <xdr:row>2</xdr:row>
      <xdr:rowOff>184150</xdr:rowOff>
    </xdr:to>
    <xdr:pic>
      <xdr:nvPicPr>
        <xdr:cNvPr id="73" name="Picture 72" descr="Hitpoints">
          <a:extLst>
            <a:ext uri="{FF2B5EF4-FFF2-40B4-BE49-F238E27FC236}">
              <a16:creationId xmlns:a16="http://schemas.microsoft.com/office/drawing/2014/main" id="{93747B1F-815D-48FA-9FFE-F58E18FD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2</xdr:row>
      <xdr:rowOff>0</xdr:rowOff>
    </xdr:from>
    <xdr:to>
      <xdr:col>76</xdr:col>
      <xdr:colOff>190500</xdr:colOff>
      <xdr:row>2</xdr:row>
      <xdr:rowOff>190500</xdr:rowOff>
    </xdr:to>
    <xdr:pic>
      <xdr:nvPicPr>
        <xdr:cNvPr id="74" name="Picture 73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39EDE92A-010F-4C7A-B5F6-1A081E44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2</xdr:row>
      <xdr:rowOff>0</xdr:rowOff>
    </xdr:from>
    <xdr:to>
      <xdr:col>77</xdr:col>
      <xdr:colOff>171450</xdr:colOff>
      <xdr:row>2</xdr:row>
      <xdr:rowOff>203200</xdr:rowOff>
    </xdr:to>
    <xdr:pic>
      <xdr:nvPicPr>
        <xdr:cNvPr id="75" name="Picture 74" descr="Time">
          <a:extLst>
            <a:ext uri="{FF2B5EF4-FFF2-40B4-BE49-F238E27FC236}">
              <a16:creationId xmlns:a16="http://schemas.microsoft.com/office/drawing/2014/main" id="{A890636C-6AFA-4C3E-8636-9F0E22024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0</xdr:colOff>
      <xdr:row>2</xdr:row>
      <xdr:rowOff>0</xdr:rowOff>
    </xdr:from>
    <xdr:to>
      <xdr:col>78</xdr:col>
      <xdr:colOff>209550</xdr:colOff>
      <xdr:row>2</xdr:row>
      <xdr:rowOff>222250</xdr:rowOff>
    </xdr:to>
    <xdr:pic>
      <xdr:nvPicPr>
        <xdr:cNvPr id="76" name="Picture 75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9D959793-0978-4C54-B970-B0C2DE28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0</xdr:colOff>
      <xdr:row>2</xdr:row>
      <xdr:rowOff>0</xdr:rowOff>
    </xdr:from>
    <xdr:to>
      <xdr:col>79</xdr:col>
      <xdr:colOff>247650</xdr:colOff>
      <xdr:row>2</xdr:row>
      <xdr:rowOff>266700</xdr:rowOff>
    </xdr:to>
    <xdr:pic>
      <xdr:nvPicPr>
        <xdr:cNvPr id="77" name="Picture 76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50D47780-3F4F-4345-9195-9BC1058F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0</xdr:colOff>
      <xdr:row>2</xdr:row>
      <xdr:rowOff>0</xdr:rowOff>
    </xdr:from>
    <xdr:to>
      <xdr:col>81</xdr:col>
      <xdr:colOff>165100</xdr:colOff>
      <xdr:row>2</xdr:row>
      <xdr:rowOff>171450</xdr:rowOff>
    </xdr:to>
    <xdr:pic>
      <xdr:nvPicPr>
        <xdr:cNvPr id="78" name="Picture 77" descr="Level">
          <a:extLst>
            <a:ext uri="{FF2B5EF4-FFF2-40B4-BE49-F238E27FC236}">
              <a16:creationId xmlns:a16="http://schemas.microsoft.com/office/drawing/2014/main" id="{280C946B-DE5F-475A-8077-29E70BCD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0</xdr:colOff>
      <xdr:row>2</xdr:row>
      <xdr:rowOff>0</xdr:rowOff>
    </xdr:from>
    <xdr:to>
      <xdr:col>82</xdr:col>
      <xdr:colOff>266700</xdr:colOff>
      <xdr:row>2</xdr:row>
      <xdr:rowOff>260350</xdr:rowOff>
    </xdr:to>
    <xdr:pic>
      <xdr:nvPicPr>
        <xdr:cNvPr id="79" name="Picture 78" descr="Damage">
          <a:extLst>
            <a:ext uri="{FF2B5EF4-FFF2-40B4-BE49-F238E27FC236}">
              <a16:creationId xmlns:a16="http://schemas.microsoft.com/office/drawing/2014/main" id="{611EB526-A9F6-490C-9FAE-E5283084A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0</xdr:colOff>
      <xdr:row>2</xdr:row>
      <xdr:rowOff>0</xdr:rowOff>
    </xdr:from>
    <xdr:to>
      <xdr:col>83</xdr:col>
      <xdr:colOff>266700</xdr:colOff>
      <xdr:row>2</xdr:row>
      <xdr:rowOff>260350</xdr:rowOff>
    </xdr:to>
    <xdr:pic>
      <xdr:nvPicPr>
        <xdr:cNvPr id="80" name="Picture 79" descr="Damage">
          <a:extLst>
            <a:ext uri="{FF2B5EF4-FFF2-40B4-BE49-F238E27FC236}">
              <a16:creationId xmlns:a16="http://schemas.microsoft.com/office/drawing/2014/main" id="{76E11163-246B-401F-AAC5-BF0C2DB22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0</xdr:colOff>
      <xdr:row>2</xdr:row>
      <xdr:rowOff>0</xdr:rowOff>
    </xdr:from>
    <xdr:to>
      <xdr:col>84</xdr:col>
      <xdr:colOff>190500</xdr:colOff>
      <xdr:row>2</xdr:row>
      <xdr:rowOff>184150</xdr:rowOff>
    </xdr:to>
    <xdr:pic>
      <xdr:nvPicPr>
        <xdr:cNvPr id="81" name="Picture 80" descr="Hitpoints">
          <a:extLst>
            <a:ext uri="{FF2B5EF4-FFF2-40B4-BE49-F238E27FC236}">
              <a16:creationId xmlns:a16="http://schemas.microsoft.com/office/drawing/2014/main" id="{CBA1C56C-62D6-47F9-AB1E-76256F69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0</xdr:colOff>
      <xdr:row>2</xdr:row>
      <xdr:rowOff>0</xdr:rowOff>
    </xdr:from>
    <xdr:to>
      <xdr:col>85</xdr:col>
      <xdr:colOff>190500</xdr:colOff>
      <xdr:row>2</xdr:row>
      <xdr:rowOff>190500</xdr:rowOff>
    </xdr:to>
    <xdr:pic>
      <xdr:nvPicPr>
        <xdr:cNvPr id="82" name="Picture 81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5D5A63EC-79B1-4517-80D9-99008DA29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0</xdr:colOff>
      <xdr:row>2</xdr:row>
      <xdr:rowOff>0</xdr:rowOff>
    </xdr:from>
    <xdr:to>
      <xdr:col>86</xdr:col>
      <xdr:colOff>171450</xdr:colOff>
      <xdr:row>2</xdr:row>
      <xdr:rowOff>203200</xdr:rowOff>
    </xdr:to>
    <xdr:pic>
      <xdr:nvPicPr>
        <xdr:cNvPr id="83" name="Picture 82" descr="Time">
          <a:extLst>
            <a:ext uri="{FF2B5EF4-FFF2-40B4-BE49-F238E27FC236}">
              <a16:creationId xmlns:a16="http://schemas.microsoft.com/office/drawing/2014/main" id="{7BC1289C-00C2-40D7-8928-3A8E10E1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2</xdr:row>
      <xdr:rowOff>0</xdr:rowOff>
    </xdr:from>
    <xdr:to>
      <xdr:col>87</xdr:col>
      <xdr:colOff>209550</xdr:colOff>
      <xdr:row>2</xdr:row>
      <xdr:rowOff>222250</xdr:rowOff>
    </xdr:to>
    <xdr:pic>
      <xdr:nvPicPr>
        <xdr:cNvPr id="84" name="Picture 83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E2414A8B-BAA9-4A3D-8FD4-AD5005FBA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352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0</xdr:colOff>
      <xdr:row>2</xdr:row>
      <xdr:rowOff>0</xdr:rowOff>
    </xdr:from>
    <xdr:to>
      <xdr:col>88</xdr:col>
      <xdr:colOff>247650</xdr:colOff>
      <xdr:row>2</xdr:row>
      <xdr:rowOff>266700</xdr:rowOff>
    </xdr:to>
    <xdr:pic>
      <xdr:nvPicPr>
        <xdr:cNvPr id="85" name="Picture 84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5A7B4C22-381C-451C-A275-7B0AC167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448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0</xdr:colOff>
      <xdr:row>1</xdr:row>
      <xdr:rowOff>0</xdr:rowOff>
    </xdr:from>
    <xdr:to>
      <xdr:col>103</xdr:col>
      <xdr:colOff>165100</xdr:colOff>
      <xdr:row>1</xdr:row>
      <xdr:rowOff>171450</xdr:rowOff>
    </xdr:to>
    <xdr:pic>
      <xdr:nvPicPr>
        <xdr:cNvPr id="86" name="Picture 85" descr="Level">
          <a:extLst>
            <a:ext uri="{FF2B5EF4-FFF2-40B4-BE49-F238E27FC236}">
              <a16:creationId xmlns:a16="http://schemas.microsoft.com/office/drawing/2014/main" id="{5355D00F-32DB-4D1A-A353-9D84EB71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88800" y="19050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0</xdr:colOff>
      <xdr:row>2</xdr:row>
      <xdr:rowOff>0</xdr:rowOff>
    </xdr:from>
    <xdr:to>
      <xdr:col>104</xdr:col>
      <xdr:colOff>266700</xdr:colOff>
      <xdr:row>2</xdr:row>
      <xdr:rowOff>260350</xdr:rowOff>
    </xdr:to>
    <xdr:pic>
      <xdr:nvPicPr>
        <xdr:cNvPr id="87" name="Picture 86" descr="Damage">
          <a:extLst>
            <a:ext uri="{FF2B5EF4-FFF2-40B4-BE49-F238E27FC236}">
              <a16:creationId xmlns:a16="http://schemas.microsoft.com/office/drawing/2014/main" id="{B2422C6A-1173-46C4-9515-8F911BA2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</xdr:row>
      <xdr:rowOff>0</xdr:rowOff>
    </xdr:from>
    <xdr:to>
      <xdr:col>105</xdr:col>
      <xdr:colOff>266700</xdr:colOff>
      <xdr:row>2</xdr:row>
      <xdr:rowOff>260350</xdr:rowOff>
    </xdr:to>
    <xdr:pic>
      <xdr:nvPicPr>
        <xdr:cNvPr id="88" name="Picture 87" descr="Damage">
          <a:extLst>
            <a:ext uri="{FF2B5EF4-FFF2-40B4-BE49-F238E27FC236}">
              <a16:creationId xmlns:a16="http://schemas.microsoft.com/office/drawing/2014/main" id="{4272515A-0BA5-4BF7-B0E5-E38644BB6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0</xdr:colOff>
      <xdr:row>2</xdr:row>
      <xdr:rowOff>0</xdr:rowOff>
    </xdr:from>
    <xdr:to>
      <xdr:col>106</xdr:col>
      <xdr:colOff>266700</xdr:colOff>
      <xdr:row>2</xdr:row>
      <xdr:rowOff>260350</xdr:rowOff>
    </xdr:to>
    <xdr:pic>
      <xdr:nvPicPr>
        <xdr:cNvPr id="89" name="Picture 88" descr="Damage">
          <a:extLst>
            <a:ext uri="{FF2B5EF4-FFF2-40B4-BE49-F238E27FC236}">
              <a16:creationId xmlns:a16="http://schemas.microsoft.com/office/drawing/2014/main" id="{5DF71B0A-41A7-457C-AE75-676F5F74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176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0</xdr:colOff>
      <xdr:row>2</xdr:row>
      <xdr:rowOff>0</xdr:rowOff>
    </xdr:from>
    <xdr:to>
      <xdr:col>107</xdr:col>
      <xdr:colOff>190500</xdr:colOff>
      <xdr:row>2</xdr:row>
      <xdr:rowOff>184150</xdr:rowOff>
    </xdr:to>
    <xdr:pic>
      <xdr:nvPicPr>
        <xdr:cNvPr id="90" name="Picture 89" descr="Hitpoints">
          <a:extLst>
            <a:ext uri="{FF2B5EF4-FFF2-40B4-BE49-F238E27FC236}">
              <a16:creationId xmlns:a16="http://schemas.microsoft.com/office/drawing/2014/main" id="{E94DF1A0-2FA9-4E03-AD2D-10DC7F744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72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0</xdr:colOff>
      <xdr:row>2</xdr:row>
      <xdr:rowOff>0</xdr:rowOff>
    </xdr:from>
    <xdr:to>
      <xdr:col>108</xdr:col>
      <xdr:colOff>165100</xdr:colOff>
      <xdr:row>2</xdr:row>
      <xdr:rowOff>209550</xdr:rowOff>
    </xdr:to>
    <xdr:pic>
      <xdr:nvPicPr>
        <xdr:cNvPr id="91" name="Picture 90" descr="Troop Capacity">
          <a:hlinkClick xmlns:r="http://schemas.openxmlformats.org/officeDocument/2006/relationships" r:id="rId20" tooltip="Troop Capacity"/>
          <a:extLst>
            <a:ext uri="{FF2B5EF4-FFF2-40B4-BE49-F238E27FC236}">
              <a16:creationId xmlns:a16="http://schemas.microsoft.com/office/drawing/2014/main" id="{D8482EA8-B311-470A-97BC-D5AB7FAA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36800" y="55245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0</xdr:colOff>
      <xdr:row>2</xdr:row>
      <xdr:rowOff>0</xdr:rowOff>
    </xdr:from>
    <xdr:to>
      <xdr:col>109</xdr:col>
      <xdr:colOff>190500</xdr:colOff>
      <xdr:row>2</xdr:row>
      <xdr:rowOff>190500</xdr:rowOff>
    </xdr:to>
    <xdr:pic>
      <xdr:nvPicPr>
        <xdr:cNvPr id="92" name="Picture 91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A2B62D13-DD29-4814-83D7-113EF530B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464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0</xdr:colOff>
      <xdr:row>2</xdr:row>
      <xdr:rowOff>0</xdr:rowOff>
    </xdr:from>
    <xdr:to>
      <xdr:col>110</xdr:col>
      <xdr:colOff>171450</xdr:colOff>
      <xdr:row>2</xdr:row>
      <xdr:rowOff>203200</xdr:rowOff>
    </xdr:to>
    <xdr:pic>
      <xdr:nvPicPr>
        <xdr:cNvPr id="93" name="Picture 92" descr="Time">
          <a:extLst>
            <a:ext uri="{FF2B5EF4-FFF2-40B4-BE49-F238E27FC236}">
              <a16:creationId xmlns:a16="http://schemas.microsoft.com/office/drawing/2014/main" id="{4393322F-D648-4089-BB98-B356E80A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0</xdr:colOff>
      <xdr:row>2</xdr:row>
      <xdr:rowOff>0</xdr:rowOff>
    </xdr:from>
    <xdr:to>
      <xdr:col>111</xdr:col>
      <xdr:colOff>209550</xdr:colOff>
      <xdr:row>2</xdr:row>
      <xdr:rowOff>222250</xdr:rowOff>
    </xdr:to>
    <xdr:pic>
      <xdr:nvPicPr>
        <xdr:cNvPr id="94" name="Picture 93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5639E077-BE10-4CE4-AE97-3EBC585E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2</xdr:row>
      <xdr:rowOff>0</xdr:rowOff>
    </xdr:from>
    <xdr:to>
      <xdr:col>112</xdr:col>
      <xdr:colOff>247650</xdr:colOff>
      <xdr:row>2</xdr:row>
      <xdr:rowOff>266700</xdr:rowOff>
    </xdr:to>
    <xdr:pic>
      <xdr:nvPicPr>
        <xdr:cNvPr id="95" name="Picture 94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9FBA5EBD-1D64-45E3-887D-4345379A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752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0</xdr:colOff>
      <xdr:row>2</xdr:row>
      <xdr:rowOff>0</xdr:rowOff>
    </xdr:from>
    <xdr:to>
      <xdr:col>114</xdr:col>
      <xdr:colOff>165100</xdr:colOff>
      <xdr:row>2</xdr:row>
      <xdr:rowOff>171450</xdr:rowOff>
    </xdr:to>
    <xdr:pic>
      <xdr:nvPicPr>
        <xdr:cNvPr id="96" name="Picture 95" descr="Level">
          <a:extLst>
            <a:ext uri="{FF2B5EF4-FFF2-40B4-BE49-F238E27FC236}">
              <a16:creationId xmlns:a16="http://schemas.microsoft.com/office/drawing/2014/main" id="{D8C78DDC-B836-4702-A319-C863AB1B8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944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0</xdr:colOff>
      <xdr:row>2</xdr:row>
      <xdr:rowOff>0</xdr:rowOff>
    </xdr:from>
    <xdr:to>
      <xdr:col>115</xdr:col>
      <xdr:colOff>266700</xdr:colOff>
      <xdr:row>2</xdr:row>
      <xdr:rowOff>260350</xdr:rowOff>
    </xdr:to>
    <xdr:pic>
      <xdr:nvPicPr>
        <xdr:cNvPr id="97" name="Picture 96" descr="Damage">
          <a:extLst>
            <a:ext uri="{FF2B5EF4-FFF2-40B4-BE49-F238E27FC236}">
              <a16:creationId xmlns:a16="http://schemas.microsoft.com/office/drawing/2014/main" id="{88899538-F37C-48DA-B825-900D1B2B8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0</xdr:colOff>
      <xdr:row>2</xdr:row>
      <xdr:rowOff>0</xdr:rowOff>
    </xdr:from>
    <xdr:to>
      <xdr:col>116</xdr:col>
      <xdr:colOff>266700</xdr:colOff>
      <xdr:row>2</xdr:row>
      <xdr:rowOff>260350</xdr:rowOff>
    </xdr:to>
    <xdr:pic>
      <xdr:nvPicPr>
        <xdr:cNvPr id="98" name="Picture 97" descr="Damage">
          <a:extLst>
            <a:ext uri="{FF2B5EF4-FFF2-40B4-BE49-F238E27FC236}">
              <a16:creationId xmlns:a16="http://schemas.microsoft.com/office/drawing/2014/main" id="{34CF77D7-BC1C-4308-A316-5A5D5362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136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0</xdr:colOff>
      <xdr:row>2</xdr:row>
      <xdr:rowOff>0</xdr:rowOff>
    </xdr:from>
    <xdr:to>
      <xdr:col>117</xdr:col>
      <xdr:colOff>190500</xdr:colOff>
      <xdr:row>2</xdr:row>
      <xdr:rowOff>184150</xdr:rowOff>
    </xdr:to>
    <xdr:pic>
      <xdr:nvPicPr>
        <xdr:cNvPr id="99" name="Picture 98" descr="Hitpoints">
          <a:extLst>
            <a:ext uri="{FF2B5EF4-FFF2-40B4-BE49-F238E27FC236}">
              <a16:creationId xmlns:a16="http://schemas.microsoft.com/office/drawing/2014/main" id="{CB19AB9E-95F2-4A2F-98F8-0E273E6C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0</xdr:colOff>
      <xdr:row>2</xdr:row>
      <xdr:rowOff>0</xdr:rowOff>
    </xdr:from>
    <xdr:to>
      <xdr:col>118</xdr:col>
      <xdr:colOff>171450</xdr:colOff>
      <xdr:row>2</xdr:row>
      <xdr:rowOff>203200</xdr:rowOff>
    </xdr:to>
    <xdr:pic>
      <xdr:nvPicPr>
        <xdr:cNvPr id="100" name="Picture 99" descr="Time">
          <a:extLst>
            <a:ext uri="{FF2B5EF4-FFF2-40B4-BE49-F238E27FC236}">
              <a16:creationId xmlns:a16="http://schemas.microsoft.com/office/drawing/2014/main" id="{F1BC171C-E349-4DD6-96D4-D9FC1709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328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0</xdr:colOff>
      <xdr:row>2</xdr:row>
      <xdr:rowOff>0</xdr:rowOff>
    </xdr:from>
    <xdr:to>
      <xdr:col>119</xdr:col>
      <xdr:colOff>209550</xdr:colOff>
      <xdr:row>2</xdr:row>
      <xdr:rowOff>184150</xdr:rowOff>
    </xdr:to>
    <xdr:pic>
      <xdr:nvPicPr>
        <xdr:cNvPr id="101" name="Picture 100" descr="Ability">
          <a:extLst>
            <a:ext uri="{FF2B5EF4-FFF2-40B4-BE49-F238E27FC236}">
              <a16:creationId xmlns:a16="http://schemas.microsoft.com/office/drawing/2014/main" id="{84D9D5F3-D48B-445D-A5FA-E35F5F31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42400" y="55245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0</xdr:colOff>
      <xdr:row>2</xdr:row>
      <xdr:rowOff>0</xdr:rowOff>
    </xdr:from>
    <xdr:to>
      <xdr:col>120</xdr:col>
      <xdr:colOff>171450</xdr:colOff>
      <xdr:row>2</xdr:row>
      <xdr:rowOff>190500</xdr:rowOff>
    </xdr:to>
    <xdr:pic>
      <xdr:nvPicPr>
        <xdr:cNvPr id="102" name="Picture 101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0A4852DF-4977-4E3D-BF3D-82237EE84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0" y="552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</xdr:row>
      <xdr:rowOff>0</xdr:rowOff>
    </xdr:from>
    <xdr:to>
      <xdr:col>121</xdr:col>
      <xdr:colOff>171450</xdr:colOff>
      <xdr:row>2</xdr:row>
      <xdr:rowOff>203200</xdr:rowOff>
    </xdr:to>
    <xdr:pic>
      <xdr:nvPicPr>
        <xdr:cNvPr id="103" name="Picture 102" descr="Time">
          <a:extLst>
            <a:ext uri="{FF2B5EF4-FFF2-40B4-BE49-F238E27FC236}">
              <a16:creationId xmlns:a16="http://schemas.microsoft.com/office/drawing/2014/main" id="{75FA1D16-2CB2-49FA-9017-6BFCBEED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0</xdr:colOff>
      <xdr:row>2</xdr:row>
      <xdr:rowOff>0</xdr:rowOff>
    </xdr:from>
    <xdr:to>
      <xdr:col>124</xdr:col>
      <xdr:colOff>165100</xdr:colOff>
      <xdr:row>2</xdr:row>
      <xdr:rowOff>171450</xdr:rowOff>
    </xdr:to>
    <xdr:pic>
      <xdr:nvPicPr>
        <xdr:cNvPr id="104" name="Picture 103" descr="Level">
          <a:extLst>
            <a:ext uri="{FF2B5EF4-FFF2-40B4-BE49-F238E27FC236}">
              <a16:creationId xmlns:a16="http://schemas.microsoft.com/office/drawing/2014/main" id="{AFDCD01F-B4C3-4D30-B6A7-701DAFB4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904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0</xdr:colOff>
      <xdr:row>2</xdr:row>
      <xdr:rowOff>0</xdr:rowOff>
    </xdr:from>
    <xdr:to>
      <xdr:col>125</xdr:col>
      <xdr:colOff>266700</xdr:colOff>
      <xdr:row>2</xdr:row>
      <xdr:rowOff>260350</xdr:rowOff>
    </xdr:to>
    <xdr:pic>
      <xdr:nvPicPr>
        <xdr:cNvPr id="105" name="Picture 104" descr="Damage">
          <a:extLst>
            <a:ext uri="{FF2B5EF4-FFF2-40B4-BE49-F238E27FC236}">
              <a16:creationId xmlns:a16="http://schemas.microsoft.com/office/drawing/2014/main" id="{9594F916-BCB3-4744-B87E-92445A9D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0</xdr:colOff>
      <xdr:row>2</xdr:row>
      <xdr:rowOff>0</xdr:rowOff>
    </xdr:from>
    <xdr:to>
      <xdr:col>126</xdr:col>
      <xdr:colOff>266700</xdr:colOff>
      <xdr:row>2</xdr:row>
      <xdr:rowOff>260350</xdr:rowOff>
    </xdr:to>
    <xdr:pic>
      <xdr:nvPicPr>
        <xdr:cNvPr id="106" name="Picture 105" descr="Damage">
          <a:extLst>
            <a:ext uri="{FF2B5EF4-FFF2-40B4-BE49-F238E27FC236}">
              <a16:creationId xmlns:a16="http://schemas.microsoft.com/office/drawing/2014/main" id="{705E4295-8EC2-42B2-9A8B-B3E0AC62F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0</xdr:colOff>
      <xdr:row>2</xdr:row>
      <xdr:rowOff>0</xdr:rowOff>
    </xdr:from>
    <xdr:to>
      <xdr:col>127</xdr:col>
      <xdr:colOff>190500</xdr:colOff>
      <xdr:row>2</xdr:row>
      <xdr:rowOff>184150</xdr:rowOff>
    </xdr:to>
    <xdr:pic>
      <xdr:nvPicPr>
        <xdr:cNvPr id="107" name="Picture 106" descr="Hitpoints">
          <a:extLst>
            <a:ext uri="{FF2B5EF4-FFF2-40B4-BE49-F238E27FC236}">
              <a16:creationId xmlns:a16="http://schemas.microsoft.com/office/drawing/2014/main" id="{0E6D4261-7119-41D1-9B5E-4BCCF0FE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192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0</xdr:colOff>
      <xdr:row>2</xdr:row>
      <xdr:rowOff>0</xdr:rowOff>
    </xdr:from>
    <xdr:to>
      <xdr:col>128</xdr:col>
      <xdr:colOff>171450</xdr:colOff>
      <xdr:row>2</xdr:row>
      <xdr:rowOff>203200</xdr:rowOff>
    </xdr:to>
    <xdr:pic>
      <xdr:nvPicPr>
        <xdr:cNvPr id="108" name="Picture 107" descr="Time">
          <a:extLst>
            <a:ext uri="{FF2B5EF4-FFF2-40B4-BE49-F238E27FC236}">
              <a16:creationId xmlns:a16="http://schemas.microsoft.com/office/drawing/2014/main" id="{77B841F9-882A-4924-97A9-670E102C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0</xdr:colOff>
      <xdr:row>1</xdr:row>
      <xdr:rowOff>0</xdr:rowOff>
    </xdr:from>
    <xdr:to>
      <xdr:col>129</xdr:col>
      <xdr:colOff>209550</xdr:colOff>
      <xdr:row>1</xdr:row>
      <xdr:rowOff>184150</xdr:rowOff>
    </xdr:to>
    <xdr:pic>
      <xdr:nvPicPr>
        <xdr:cNvPr id="109" name="Picture 108" descr="Ability">
          <a:extLst>
            <a:ext uri="{FF2B5EF4-FFF2-40B4-BE49-F238E27FC236}">
              <a16:creationId xmlns:a16="http://schemas.microsoft.com/office/drawing/2014/main" id="{6E2C6ABD-FDBF-40F3-A8D5-A70ABD63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38400" y="19050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0</xdr:colOff>
      <xdr:row>2</xdr:row>
      <xdr:rowOff>0</xdr:rowOff>
    </xdr:from>
    <xdr:to>
      <xdr:col>131</xdr:col>
      <xdr:colOff>171450</xdr:colOff>
      <xdr:row>2</xdr:row>
      <xdr:rowOff>190500</xdr:rowOff>
    </xdr:to>
    <xdr:pic>
      <xdr:nvPicPr>
        <xdr:cNvPr id="110" name="Picture 109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4FF8701E-EAF9-4757-B32D-BE1AB58D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57600" y="552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0</xdr:colOff>
      <xdr:row>2</xdr:row>
      <xdr:rowOff>0</xdr:rowOff>
    </xdr:from>
    <xdr:to>
      <xdr:col>132</xdr:col>
      <xdr:colOff>171450</xdr:colOff>
      <xdr:row>2</xdr:row>
      <xdr:rowOff>203200</xdr:rowOff>
    </xdr:to>
    <xdr:pic>
      <xdr:nvPicPr>
        <xdr:cNvPr id="111" name="Picture 110" descr="Time">
          <a:extLst>
            <a:ext uri="{FF2B5EF4-FFF2-40B4-BE49-F238E27FC236}">
              <a16:creationId xmlns:a16="http://schemas.microsoft.com/office/drawing/2014/main" id="{FFBDB7CB-A9F1-4977-BBA1-62930D7A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0</xdr:colOff>
      <xdr:row>2</xdr:row>
      <xdr:rowOff>0</xdr:rowOff>
    </xdr:from>
    <xdr:to>
      <xdr:col>133</xdr:col>
      <xdr:colOff>247650</xdr:colOff>
      <xdr:row>2</xdr:row>
      <xdr:rowOff>266700</xdr:rowOff>
    </xdr:to>
    <xdr:pic>
      <xdr:nvPicPr>
        <xdr:cNvPr id="112" name="Picture 111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C09485FE-0FA9-45A0-9DF8-042BCA1D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768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0</xdr:colOff>
      <xdr:row>2</xdr:row>
      <xdr:rowOff>0</xdr:rowOff>
    </xdr:from>
    <xdr:to>
      <xdr:col>135</xdr:col>
      <xdr:colOff>165100</xdr:colOff>
      <xdr:row>2</xdr:row>
      <xdr:rowOff>171450</xdr:rowOff>
    </xdr:to>
    <xdr:pic>
      <xdr:nvPicPr>
        <xdr:cNvPr id="113" name="Picture 112" descr="Level">
          <a:extLst>
            <a:ext uri="{FF2B5EF4-FFF2-40B4-BE49-F238E27FC236}">
              <a16:creationId xmlns:a16="http://schemas.microsoft.com/office/drawing/2014/main" id="{517E4A41-BE90-4EE4-81DE-33F0F379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0</xdr:colOff>
      <xdr:row>2</xdr:row>
      <xdr:rowOff>0</xdr:rowOff>
    </xdr:from>
    <xdr:to>
      <xdr:col>136</xdr:col>
      <xdr:colOff>228600</xdr:colOff>
      <xdr:row>2</xdr:row>
      <xdr:rowOff>228600</xdr:rowOff>
    </xdr:to>
    <xdr:pic>
      <xdr:nvPicPr>
        <xdr:cNvPr id="114" name="Picture 113" descr="Housing Space">
          <a:extLst>
            <a:ext uri="{FF2B5EF4-FFF2-40B4-BE49-F238E27FC236}">
              <a16:creationId xmlns:a16="http://schemas.microsoft.com/office/drawing/2014/main" id="{9DE4F29C-62C5-4F33-AA1E-BB322772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0" y="55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0</xdr:colOff>
      <xdr:row>2</xdr:row>
      <xdr:rowOff>0</xdr:rowOff>
    </xdr:from>
    <xdr:to>
      <xdr:col>137</xdr:col>
      <xdr:colOff>190500</xdr:colOff>
      <xdr:row>2</xdr:row>
      <xdr:rowOff>184150</xdr:rowOff>
    </xdr:to>
    <xdr:pic>
      <xdr:nvPicPr>
        <xdr:cNvPr id="115" name="Picture 114" descr="Hitpoints">
          <a:extLst>
            <a:ext uri="{FF2B5EF4-FFF2-40B4-BE49-F238E27FC236}">
              <a16:creationId xmlns:a16="http://schemas.microsoft.com/office/drawing/2014/main" id="{2BA188E8-940F-4128-8885-3EDECF91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52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0</xdr:colOff>
      <xdr:row>1</xdr:row>
      <xdr:rowOff>0</xdr:rowOff>
    </xdr:from>
    <xdr:to>
      <xdr:col>138</xdr:col>
      <xdr:colOff>171450</xdr:colOff>
      <xdr:row>1</xdr:row>
      <xdr:rowOff>190500</xdr:rowOff>
    </xdr:to>
    <xdr:pic>
      <xdr:nvPicPr>
        <xdr:cNvPr id="116" name="Picture 115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6B06E57F-6C0E-4FF6-8805-427130DDA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24800" y="190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0</xdr:colOff>
      <xdr:row>2</xdr:row>
      <xdr:rowOff>0</xdr:rowOff>
    </xdr:from>
    <xdr:to>
      <xdr:col>139</xdr:col>
      <xdr:colOff>171450</xdr:colOff>
      <xdr:row>2</xdr:row>
      <xdr:rowOff>203200</xdr:rowOff>
    </xdr:to>
    <xdr:pic>
      <xdr:nvPicPr>
        <xdr:cNvPr id="117" name="Picture 116" descr="Time">
          <a:extLst>
            <a:ext uri="{FF2B5EF4-FFF2-40B4-BE49-F238E27FC236}">
              <a16:creationId xmlns:a16="http://schemas.microsoft.com/office/drawing/2014/main" id="{120823D8-2237-4A34-9C03-EF1795E0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1</xdr:row>
      <xdr:rowOff>0</xdr:rowOff>
    </xdr:from>
    <xdr:to>
      <xdr:col>140</xdr:col>
      <xdr:colOff>209550</xdr:colOff>
      <xdr:row>1</xdr:row>
      <xdr:rowOff>222250</xdr:rowOff>
    </xdr:to>
    <xdr:pic>
      <xdr:nvPicPr>
        <xdr:cNvPr id="118" name="Picture 117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5FD0A21C-165D-45CA-B7CE-F537EDEF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0" y="19050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0</xdr:colOff>
      <xdr:row>2</xdr:row>
      <xdr:rowOff>0</xdr:rowOff>
    </xdr:from>
    <xdr:to>
      <xdr:col>141</xdr:col>
      <xdr:colOff>247650</xdr:colOff>
      <xdr:row>2</xdr:row>
      <xdr:rowOff>266700</xdr:rowOff>
    </xdr:to>
    <xdr:pic>
      <xdr:nvPicPr>
        <xdr:cNvPr id="119" name="Picture 118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CB8F6AAA-B7BF-4B27-8EAF-729C9F63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536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</xdr:row>
      <xdr:rowOff>0</xdr:rowOff>
    </xdr:from>
    <xdr:to>
      <xdr:col>143</xdr:col>
      <xdr:colOff>165100</xdr:colOff>
      <xdr:row>2</xdr:row>
      <xdr:rowOff>171450</xdr:rowOff>
    </xdr:to>
    <xdr:pic>
      <xdr:nvPicPr>
        <xdr:cNvPr id="120" name="Picture 119" descr="Level">
          <a:extLst>
            <a:ext uri="{FF2B5EF4-FFF2-40B4-BE49-F238E27FC236}">
              <a16:creationId xmlns:a16="http://schemas.microsoft.com/office/drawing/2014/main" id="{C7FA6229-26C0-40DA-842B-99C64F54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0</xdr:colOff>
      <xdr:row>2</xdr:row>
      <xdr:rowOff>0</xdr:rowOff>
    </xdr:from>
    <xdr:to>
      <xdr:col>144</xdr:col>
      <xdr:colOff>266700</xdr:colOff>
      <xdr:row>2</xdr:row>
      <xdr:rowOff>209550</xdr:rowOff>
    </xdr:to>
    <xdr:pic>
      <xdr:nvPicPr>
        <xdr:cNvPr id="121" name="Picture 120" descr="Troops">
          <a:hlinkClick xmlns:r="http://schemas.openxmlformats.org/officeDocument/2006/relationships" r:id="rId20" tooltip="Troops"/>
          <a:extLst>
            <a:ext uri="{FF2B5EF4-FFF2-40B4-BE49-F238E27FC236}">
              <a16:creationId xmlns:a16="http://schemas.microsoft.com/office/drawing/2014/main" id="{4C06802C-EF4D-4F30-92C2-09EE3147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82400" y="552450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0</xdr:colOff>
      <xdr:row>2</xdr:row>
      <xdr:rowOff>0</xdr:rowOff>
    </xdr:from>
    <xdr:to>
      <xdr:col>145</xdr:col>
      <xdr:colOff>190500</xdr:colOff>
      <xdr:row>2</xdr:row>
      <xdr:rowOff>184150</xdr:rowOff>
    </xdr:to>
    <xdr:pic>
      <xdr:nvPicPr>
        <xdr:cNvPr id="122" name="Picture 121" descr="Hitpoints">
          <a:extLst>
            <a:ext uri="{FF2B5EF4-FFF2-40B4-BE49-F238E27FC236}">
              <a16:creationId xmlns:a16="http://schemas.microsoft.com/office/drawing/2014/main" id="{94929840-BB17-447C-A548-426EBEC1B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0</xdr:colOff>
      <xdr:row>1</xdr:row>
      <xdr:rowOff>0</xdr:rowOff>
    </xdr:from>
    <xdr:to>
      <xdr:col>146</xdr:col>
      <xdr:colOff>171450</xdr:colOff>
      <xdr:row>1</xdr:row>
      <xdr:rowOff>190500</xdr:rowOff>
    </xdr:to>
    <xdr:pic>
      <xdr:nvPicPr>
        <xdr:cNvPr id="123" name="Picture 122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69819DF3-C19F-4A8D-B461-F38D3D88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0" y="190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0</xdr:colOff>
      <xdr:row>2</xdr:row>
      <xdr:rowOff>0</xdr:rowOff>
    </xdr:from>
    <xdr:to>
      <xdr:col>147</xdr:col>
      <xdr:colOff>171450</xdr:colOff>
      <xdr:row>2</xdr:row>
      <xdr:rowOff>203200</xdr:rowOff>
    </xdr:to>
    <xdr:pic>
      <xdr:nvPicPr>
        <xdr:cNvPr id="124" name="Picture 123" descr="Time">
          <a:extLst>
            <a:ext uri="{FF2B5EF4-FFF2-40B4-BE49-F238E27FC236}">
              <a16:creationId xmlns:a16="http://schemas.microsoft.com/office/drawing/2014/main" id="{F29BC89A-616A-44FA-8D12-28F1394C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0</xdr:colOff>
      <xdr:row>1</xdr:row>
      <xdr:rowOff>0</xdr:rowOff>
    </xdr:from>
    <xdr:to>
      <xdr:col>148</xdr:col>
      <xdr:colOff>209550</xdr:colOff>
      <xdr:row>1</xdr:row>
      <xdr:rowOff>222250</xdr:rowOff>
    </xdr:to>
    <xdr:pic>
      <xdr:nvPicPr>
        <xdr:cNvPr id="125" name="Picture 124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901C1B85-589D-4675-A454-4EA24EB1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20800" y="19050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0</xdr:colOff>
      <xdr:row>2</xdr:row>
      <xdr:rowOff>0</xdr:rowOff>
    </xdr:from>
    <xdr:to>
      <xdr:col>149</xdr:col>
      <xdr:colOff>247650</xdr:colOff>
      <xdr:row>2</xdr:row>
      <xdr:rowOff>266700</xdr:rowOff>
    </xdr:to>
    <xdr:pic>
      <xdr:nvPicPr>
        <xdr:cNvPr id="126" name="Picture 125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D3EDD6A6-1CAB-4B1A-B738-97EBF1E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304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0</xdr:colOff>
      <xdr:row>2</xdr:row>
      <xdr:rowOff>0</xdr:rowOff>
    </xdr:from>
    <xdr:to>
      <xdr:col>151</xdr:col>
      <xdr:colOff>165100</xdr:colOff>
      <xdr:row>2</xdr:row>
      <xdr:rowOff>171450</xdr:rowOff>
    </xdr:to>
    <xdr:pic>
      <xdr:nvPicPr>
        <xdr:cNvPr id="127" name="Picture 126" descr="Level">
          <a:extLst>
            <a:ext uri="{FF2B5EF4-FFF2-40B4-BE49-F238E27FC236}">
              <a16:creationId xmlns:a16="http://schemas.microsoft.com/office/drawing/2014/main" id="{3967044D-BBB0-4DCA-BEB7-BE09F2FA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306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0</xdr:colOff>
      <xdr:row>2</xdr:row>
      <xdr:rowOff>0</xdr:rowOff>
    </xdr:from>
    <xdr:to>
      <xdr:col>152</xdr:col>
      <xdr:colOff>190500</xdr:colOff>
      <xdr:row>2</xdr:row>
      <xdr:rowOff>184150</xdr:rowOff>
    </xdr:to>
    <xdr:pic>
      <xdr:nvPicPr>
        <xdr:cNvPr id="128" name="Picture 127" descr="Hitpoints">
          <a:extLst>
            <a:ext uri="{FF2B5EF4-FFF2-40B4-BE49-F238E27FC236}">
              <a16:creationId xmlns:a16="http://schemas.microsoft.com/office/drawing/2014/main" id="{E4C46B40-70BF-48E5-A2A3-D8A12EF5D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402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0</xdr:colOff>
      <xdr:row>2</xdr:row>
      <xdr:rowOff>0</xdr:rowOff>
    </xdr:from>
    <xdr:to>
      <xdr:col>153</xdr:col>
      <xdr:colOff>171450</xdr:colOff>
      <xdr:row>2</xdr:row>
      <xdr:rowOff>190500</xdr:rowOff>
    </xdr:to>
    <xdr:pic>
      <xdr:nvPicPr>
        <xdr:cNvPr id="129" name="Picture 128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5EF9066D-191E-4120-A0CE-B99530A5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0" y="552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0</xdr:colOff>
      <xdr:row>2</xdr:row>
      <xdr:rowOff>0</xdr:rowOff>
    </xdr:from>
    <xdr:to>
      <xdr:col>154</xdr:col>
      <xdr:colOff>171450</xdr:colOff>
      <xdr:row>2</xdr:row>
      <xdr:rowOff>203200</xdr:rowOff>
    </xdr:to>
    <xdr:pic>
      <xdr:nvPicPr>
        <xdr:cNvPr id="130" name="Picture 129" descr="Time">
          <a:extLst>
            <a:ext uri="{FF2B5EF4-FFF2-40B4-BE49-F238E27FC236}">
              <a16:creationId xmlns:a16="http://schemas.microsoft.com/office/drawing/2014/main" id="{C76F493D-8205-4E77-B06D-A14A2F253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594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0</xdr:colOff>
      <xdr:row>2</xdr:row>
      <xdr:rowOff>0</xdr:rowOff>
    </xdr:from>
    <xdr:to>
      <xdr:col>155</xdr:col>
      <xdr:colOff>209550</xdr:colOff>
      <xdr:row>2</xdr:row>
      <xdr:rowOff>222250</xdr:rowOff>
    </xdr:to>
    <xdr:pic>
      <xdr:nvPicPr>
        <xdr:cNvPr id="131" name="Picture 130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642DE78A-516C-4AF2-94BA-B9475777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0</xdr:colOff>
      <xdr:row>2</xdr:row>
      <xdr:rowOff>0</xdr:rowOff>
    </xdr:from>
    <xdr:to>
      <xdr:col>156</xdr:col>
      <xdr:colOff>247650</xdr:colOff>
      <xdr:row>2</xdr:row>
      <xdr:rowOff>266700</xdr:rowOff>
    </xdr:to>
    <xdr:pic>
      <xdr:nvPicPr>
        <xdr:cNvPr id="132" name="Picture 131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A6ABC717-4150-41F1-8676-B8ACB3DA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0</xdr:colOff>
      <xdr:row>2</xdr:row>
      <xdr:rowOff>0</xdr:rowOff>
    </xdr:from>
    <xdr:to>
      <xdr:col>158</xdr:col>
      <xdr:colOff>165100</xdr:colOff>
      <xdr:row>2</xdr:row>
      <xdr:rowOff>171450</xdr:rowOff>
    </xdr:to>
    <xdr:pic>
      <xdr:nvPicPr>
        <xdr:cNvPr id="133" name="Picture 132" descr="Level">
          <a:extLst>
            <a:ext uri="{FF2B5EF4-FFF2-40B4-BE49-F238E27FC236}">
              <a16:creationId xmlns:a16="http://schemas.microsoft.com/office/drawing/2014/main" id="{8AFD9566-E791-4B39-9BC3-EF825140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9780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0</xdr:colOff>
      <xdr:row>2</xdr:row>
      <xdr:rowOff>0</xdr:rowOff>
    </xdr:from>
    <xdr:to>
      <xdr:col>159</xdr:col>
      <xdr:colOff>190500</xdr:colOff>
      <xdr:row>2</xdr:row>
      <xdr:rowOff>184150</xdr:rowOff>
    </xdr:to>
    <xdr:pic>
      <xdr:nvPicPr>
        <xdr:cNvPr id="134" name="Picture 133" descr="Hitpoints">
          <a:extLst>
            <a:ext uri="{FF2B5EF4-FFF2-40B4-BE49-F238E27FC236}">
              <a16:creationId xmlns:a16="http://schemas.microsoft.com/office/drawing/2014/main" id="{2B26B61A-890E-4184-9DD0-1D095D316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0740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0</xdr:colOff>
      <xdr:row>2</xdr:row>
      <xdr:rowOff>0</xdr:rowOff>
    </xdr:from>
    <xdr:to>
      <xdr:col>160</xdr:col>
      <xdr:colOff>247650</xdr:colOff>
      <xdr:row>2</xdr:row>
      <xdr:rowOff>241300</xdr:rowOff>
    </xdr:to>
    <xdr:pic>
      <xdr:nvPicPr>
        <xdr:cNvPr id="135" name="Picture 134" descr="Spell">
          <a:hlinkClick xmlns:r="http://schemas.openxmlformats.org/officeDocument/2006/relationships" r:id="rId26" tooltip="Spell"/>
          <a:extLst>
            <a:ext uri="{FF2B5EF4-FFF2-40B4-BE49-F238E27FC236}">
              <a16:creationId xmlns:a16="http://schemas.microsoft.com/office/drawing/2014/main" id="{67D453EB-8357-4DC7-8994-3347081A1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0" y="552450"/>
          <a:ext cx="2476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0</xdr:colOff>
      <xdr:row>2</xdr:row>
      <xdr:rowOff>0</xdr:rowOff>
    </xdr:from>
    <xdr:to>
      <xdr:col>161</xdr:col>
      <xdr:colOff>247650</xdr:colOff>
      <xdr:row>2</xdr:row>
      <xdr:rowOff>241300</xdr:rowOff>
    </xdr:to>
    <xdr:pic>
      <xdr:nvPicPr>
        <xdr:cNvPr id="136" name="Picture 135" descr="Spell">
          <a:hlinkClick xmlns:r="http://schemas.openxmlformats.org/officeDocument/2006/relationships" r:id="rId26" tooltip="Spell"/>
          <a:extLst>
            <a:ext uri="{FF2B5EF4-FFF2-40B4-BE49-F238E27FC236}">
              <a16:creationId xmlns:a16="http://schemas.microsoft.com/office/drawing/2014/main" id="{8BD1731A-B911-4778-8EF8-76836C37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26600" y="552450"/>
          <a:ext cx="2476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0</xdr:colOff>
      <xdr:row>2</xdr:row>
      <xdr:rowOff>0</xdr:rowOff>
    </xdr:from>
    <xdr:to>
      <xdr:col>162</xdr:col>
      <xdr:colOff>171450</xdr:colOff>
      <xdr:row>2</xdr:row>
      <xdr:rowOff>190500</xdr:rowOff>
    </xdr:to>
    <xdr:pic>
      <xdr:nvPicPr>
        <xdr:cNvPr id="137" name="Picture 136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44E9D239-4E0D-4E6D-AF20-56418C4A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36200" y="552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0</xdr:colOff>
      <xdr:row>2</xdr:row>
      <xdr:rowOff>0</xdr:rowOff>
    </xdr:from>
    <xdr:to>
      <xdr:col>163</xdr:col>
      <xdr:colOff>171450</xdr:colOff>
      <xdr:row>2</xdr:row>
      <xdr:rowOff>203200</xdr:rowOff>
    </xdr:to>
    <xdr:pic>
      <xdr:nvPicPr>
        <xdr:cNvPr id="138" name="Picture 137" descr="Time">
          <a:extLst>
            <a:ext uri="{FF2B5EF4-FFF2-40B4-BE49-F238E27FC236}">
              <a16:creationId xmlns:a16="http://schemas.microsoft.com/office/drawing/2014/main" id="{5A083627-2B32-47C7-92B6-9AF7F89E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4580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0</xdr:colOff>
      <xdr:row>2</xdr:row>
      <xdr:rowOff>0</xdr:rowOff>
    </xdr:from>
    <xdr:to>
      <xdr:col>164</xdr:col>
      <xdr:colOff>209550</xdr:colOff>
      <xdr:row>2</xdr:row>
      <xdr:rowOff>222250</xdr:rowOff>
    </xdr:to>
    <xdr:pic>
      <xdr:nvPicPr>
        <xdr:cNvPr id="139" name="Picture 138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B2A79A61-46B5-4759-8981-BE2B6A870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0</xdr:colOff>
      <xdr:row>3</xdr:row>
      <xdr:rowOff>0</xdr:rowOff>
    </xdr:from>
    <xdr:to>
      <xdr:col>165</xdr:col>
      <xdr:colOff>247650</xdr:colOff>
      <xdr:row>4</xdr:row>
      <xdr:rowOff>76200</xdr:rowOff>
    </xdr:to>
    <xdr:pic>
      <xdr:nvPicPr>
        <xdr:cNvPr id="140" name="Picture 139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FAE00D23-2AB4-4D0F-9136-E42298F5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0" y="82550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0</xdr:colOff>
      <xdr:row>2</xdr:row>
      <xdr:rowOff>0</xdr:rowOff>
    </xdr:from>
    <xdr:to>
      <xdr:col>167</xdr:col>
      <xdr:colOff>165100</xdr:colOff>
      <xdr:row>2</xdr:row>
      <xdr:rowOff>171450</xdr:rowOff>
    </xdr:to>
    <xdr:pic>
      <xdr:nvPicPr>
        <xdr:cNvPr id="141" name="Picture 140" descr="Level">
          <a:extLst>
            <a:ext uri="{FF2B5EF4-FFF2-40B4-BE49-F238E27FC236}">
              <a16:creationId xmlns:a16="http://schemas.microsoft.com/office/drawing/2014/main" id="{A55C69E0-8A3C-4542-B856-4F6F6AA0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541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0</xdr:colOff>
      <xdr:row>2</xdr:row>
      <xdr:rowOff>0</xdr:rowOff>
    </xdr:from>
    <xdr:to>
      <xdr:col>168</xdr:col>
      <xdr:colOff>266700</xdr:colOff>
      <xdr:row>2</xdr:row>
      <xdr:rowOff>260350</xdr:rowOff>
    </xdr:to>
    <xdr:pic>
      <xdr:nvPicPr>
        <xdr:cNvPr id="142" name="Picture 141" descr="Damage">
          <a:extLst>
            <a:ext uri="{FF2B5EF4-FFF2-40B4-BE49-F238E27FC236}">
              <a16:creationId xmlns:a16="http://schemas.microsoft.com/office/drawing/2014/main" id="{57DC5EF4-8206-4B48-A19C-B7BA63E0E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637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0</xdr:colOff>
      <xdr:row>2</xdr:row>
      <xdr:rowOff>0</xdr:rowOff>
    </xdr:from>
    <xdr:to>
      <xdr:col>169</xdr:col>
      <xdr:colOff>190500</xdr:colOff>
      <xdr:row>2</xdr:row>
      <xdr:rowOff>190500</xdr:rowOff>
    </xdr:to>
    <xdr:pic>
      <xdr:nvPicPr>
        <xdr:cNvPr id="143" name="Picture 142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8A9C5531-E966-4FBD-A786-B78A32F11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733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0</xdr:colOff>
      <xdr:row>2</xdr:row>
      <xdr:rowOff>0</xdr:rowOff>
    </xdr:from>
    <xdr:to>
      <xdr:col>170</xdr:col>
      <xdr:colOff>171450</xdr:colOff>
      <xdr:row>2</xdr:row>
      <xdr:rowOff>203200</xdr:rowOff>
    </xdr:to>
    <xdr:pic>
      <xdr:nvPicPr>
        <xdr:cNvPr id="144" name="Picture 143" descr="Time">
          <a:extLst>
            <a:ext uri="{FF2B5EF4-FFF2-40B4-BE49-F238E27FC236}">
              <a16:creationId xmlns:a16="http://schemas.microsoft.com/office/drawing/2014/main" id="{EF7EE8FE-3A7D-45F1-A3AB-0D3F21008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829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0</xdr:colOff>
      <xdr:row>2</xdr:row>
      <xdr:rowOff>0</xdr:rowOff>
    </xdr:from>
    <xdr:to>
      <xdr:col>171</xdr:col>
      <xdr:colOff>209550</xdr:colOff>
      <xdr:row>2</xdr:row>
      <xdr:rowOff>222250</xdr:rowOff>
    </xdr:to>
    <xdr:pic>
      <xdr:nvPicPr>
        <xdr:cNvPr id="145" name="Picture 144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630D5CE7-C19E-444C-ACF6-30F9E690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925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0</xdr:colOff>
      <xdr:row>2</xdr:row>
      <xdr:rowOff>0</xdr:rowOff>
    </xdr:from>
    <xdr:to>
      <xdr:col>172</xdr:col>
      <xdr:colOff>247650</xdr:colOff>
      <xdr:row>2</xdr:row>
      <xdr:rowOff>266700</xdr:rowOff>
    </xdr:to>
    <xdr:pic>
      <xdr:nvPicPr>
        <xdr:cNvPr id="146" name="Picture 145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DD61C3C3-BAE8-4918-9169-2E6631EC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21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0</xdr:colOff>
      <xdr:row>2</xdr:row>
      <xdr:rowOff>0</xdr:rowOff>
    </xdr:from>
    <xdr:to>
      <xdr:col>174</xdr:col>
      <xdr:colOff>165100</xdr:colOff>
      <xdr:row>2</xdr:row>
      <xdr:rowOff>171450</xdr:rowOff>
    </xdr:to>
    <xdr:pic>
      <xdr:nvPicPr>
        <xdr:cNvPr id="147" name="Picture 146" descr="Level">
          <a:extLst>
            <a:ext uri="{FF2B5EF4-FFF2-40B4-BE49-F238E27FC236}">
              <a16:creationId xmlns:a16="http://schemas.microsoft.com/office/drawing/2014/main" id="{7936D3DA-5853-41DB-A178-E4CC5373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213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0</xdr:colOff>
      <xdr:row>2</xdr:row>
      <xdr:rowOff>0</xdr:rowOff>
    </xdr:from>
    <xdr:to>
      <xdr:col>175</xdr:col>
      <xdr:colOff>266700</xdr:colOff>
      <xdr:row>2</xdr:row>
      <xdr:rowOff>260350</xdr:rowOff>
    </xdr:to>
    <xdr:pic>
      <xdr:nvPicPr>
        <xdr:cNvPr id="148" name="Picture 147" descr="Damage">
          <a:extLst>
            <a:ext uri="{FF2B5EF4-FFF2-40B4-BE49-F238E27FC236}">
              <a16:creationId xmlns:a16="http://schemas.microsoft.com/office/drawing/2014/main" id="{6F6D4198-4A11-4C95-80BA-76B1E5BDA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309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0</xdr:colOff>
      <xdr:row>2</xdr:row>
      <xdr:rowOff>0</xdr:rowOff>
    </xdr:from>
    <xdr:to>
      <xdr:col>176</xdr:col>
      <xdr:colOff>171450</xdr:colOff>
      <xdr:row>2</xdr:row>
      <xdr:rowOff>171450</xdr:rowOff>
    </xdr:to>
    <xdr:pic>
      <xdr:nvPicPr>
        <xdr:cNvPr id="149" name="Picture 148" descr="Radius">
          <a:extLst>
            <a:ext uri="{FF2B5EF4-FFF2-40B4-BE49-F238E27FC236}">
              <a16:creationId xmlns:a16="http://schemas.microsoft.com/office/drawing/2014/main" id="{793A7174-81E3-4CA8-9B96-B7EE74910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40550" y="55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0</xdr:colOff>
      <xdr:row>2</xdr:row>
      <xdr:rowOff>0</xdr:rowOff>
    </xdr:from>
    <xdr:to>
      <xdr:col>177</xdr:col>
      <xdr:colOff>190500</xdr:colOff>
      <xdr:row>2</xdr:row>
      <xdr:rowOff>190500</xdr:rowOff>
    </xdr:to>
    <xdr:pic>
      <xdr:nvPicPr>
        <xdr:cNvPr id="150" name="Picture 149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C7F86603-79AA-42C7-85DB-7485A509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01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0</xdr:colOff>
      <xdr:row>2</xdr:row>
      <xdr:rowOff>0</xdr:rowOff>
    </xdr:from>
    <xdr:to>
      <xdr:col>178</xdr:col>
      <xdr:colOff>171450</xdr:colOff>
      <xdr:row>2</xdr:row>
      <xdr:rowOff>203200</xdr:rowOff>
    </xdr:to>
    <xdr:pic>
      <xdr:nvPicPr>
        <xdr:cNvPr id="151" name="Picture 150" descr="Time">
          <a:extLst>
            <a:ext uri="{FF2B5EF4-FFF2-40B4-BE49-F238E27FC236}">
              <a16:creationId xmlns:a16="http://schemas.microsoft.com/office/drawing/2014/main" id="{8C4C2BC7-B591-49F3-80B7-A47E4226D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597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0</xdr:colOff>
      <xdr:row>2</xdr:row>
      <xdr:rowOff>0</xdr:rowOff>
    </xdr:from>
    <xdr:to>
      <xdr:col>179</xdr:col>
      <xdr:colOff>209550</xdr:colOff>
      <xdr:row>2</xdr:row>
      <xdr:rowOff>222250</xdr:rowOff>
    </xdr:to>
    <xdr:pic>
      <xdr:nvPicPr>
        <xdr:cNvPr id="152" name="Picture 151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5A9AD74F-5979-4796-A870-6DE9317C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93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0</xdr:colOff>
      <xdr:row>2</xdr:row>
      <xdr:rowOff>0</xdr:rowOff>
    </xdr:from>
    <xdr:to>
      <xdr:col>180</xdr:col>
      <xdr:colOff>247650</xdr:colOff>
      <xdr:row>2</xdr:row>
      <xdr:rowOff>266700</xdr:rowOff>
    </xdr:to>
    <xdr:pic>
      <xdr:nvPicPr>
        <xdr:cNvPr id="153" name="Picture 152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B2126548-B6B1-46E4-8FE5-09510DA8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89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0</xdr:colOff>
      <xdr:row>2</xdr:row>
      <xdr:rowOff>0</xdr:rowOff>
    </xdr:from>
    <xdr:to>
      <xdr:col>182</xdr:col>
      <xdr:colOff>165100</xdr:colOff>
      <xdr:row>2</xdr:row>
      <xdr:rowOff>171450</xdr:rowOff>
    </xdr:to>
    <xdr:pic>
      <xdr:nvPicPr>
        <xdr:cNvPr id="154" name="Picture 153" descr="Level">
          <a:extLst>
            <a:ext uri="{FF2B5EF4-FFF2-40B4-BE49-F238E27FC236}">
              <a16:creationId xmlns:a16="http://schemas.microsoft.com/office/drawing/2014/main" id="{22303A84-046A-4E3D-A708-2259E96D2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981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0</xdr:colOff>
      <xdr:row>2</xdr:row>
      <xdr:rowOff>0</xdr:rowOff>
    </xdr:from>
    <xdr:to>
      <xdr:col>183</xdr:col>
      <xdr:colOff>247650</xdr:colOff>
      <xdr:row>2</xdr:row>
      <xdr:rowOff>266700</xdr:rowOff>
    </xdr:to>
    <xdr:pic>
      <xdr:nvPicPr>
        <xdr:cNvPr id="155" name="Picture 154" descr="Spring">
          <a:extLst>
            <a:ext uri="{FF2B5EF4-FFF2-40B4-BE49-F238E27FC236}">
              <a16:creationId xmlns:a16="http://schemas.microsoft.com/office/drawing/2014/main" id="{DBB7FE65-F863-4209-B365-599055E11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077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0</xdr:colOff>
      <xdr:row>2</xdr:row>
      <xdr:rowOff>0</xdr:rowOff>
    </xdr:from>
    <xdr:to>
      <xdr:col>184</xdr:col>
      <xdr:colOff>190500</xdr:colOff>
      <xdr:row>2</xdr:row>
      <xdr:rowOff>190500</xdr:rowOff>
    </xdr:to>
    <xdr:pic>
      <xdr:nvPicPr>
        <xdr:cNvPr id="156" name="Picture 155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659B8441-6071-487E-8A9E-389A0B83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173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0</xdr:colOff>
      <xdr:row>2</xdr:row>
      <xdr:rowOff>0</xdr:rowOff>
    </xdr:from>
    <xdr:to>
      <xdr:col>185</xdr:col>
      <xdr:colOff>171450</xdr:colOff>
      <xdr:row>2</xdr:row>
      <xdr:rowOff>203200</xdr:rowOff>
    </xdr:to>
    <xdr:pic>
      <xdr:nvPicPr>
        <xdr:cNvPr id="157" name="Picture 156" descr="Time">
          <a:extLst>
            <a:ext uri="{FF2B5EF4-FFF2-40B4-BE49-F238E27FC236}">
              <a16:creationId xmlns:a16="http://schemas.microsoft.com/office/drawing/2014/main" id="{72D6A618-AFB5-4752-9AC5-D1B91BA5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269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0</xdr:colOff>
      <xdr:row>2</xdr:row>
      <xdr:rowOff>0</xdr:rowOff>
    </xdr:from>
    <xdr:to>
      <xdr:col>186</xdr:col>
      <xdr:colOff>209550</xdr:colOff>
      <xdr:row>2</xdr:row>
      <xdr:rowOff>222250</xdr:rowOff>
    </xdr:to>
    <xdr:pic>
      <xdr:nvPicPr>
        <xdr:cNvPr id="158" name="Picture 157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6463DEF9-0220-4D3F-A830-FC05AF7E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65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0</xdr:colOff>
      <xdr:row>2</xdr:row>
      <xdr:rowOff>0</xdr:rowOff>
    </xdr:from>
    <xdr:to>
      <xdr:col>187</xdr:col>
      <xdr:colOff>247650</xdr:colOff>
      <xdr:row>2</xdr:row>
      <xdr:rowOff>266700</xdr:rowOff>
    </xdr:to>
    <xdr:pic>
      <xdr:nvPicPr>
        <xdr:cNvPr id="159" name="Picture 158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6F896BBE-363D-4F84-9B47-F85BA0B83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461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0</xdr:colOff>
      <xdr:row>2</xdr:row>
      <xdr:rowOff>0</xdr:rowOff>
    </xdr:from>
    <xdr:to>
      <xdr:col>189</xdr:col>
      <xdr:colOff>165100</xdr:colOff>
      <xdr:row>2</xdr:row>
      <xdr:rowOff>171450</xdr:rowOff>
    </xdr:to>
    <xdr:pic>
      <xdr:nvPicPr>
        <xdr:cNvPr id="160" name="Picture 159" descr="Level">
          <a:extLst>
            <a:ext uri="{FF2B5EF4-FFF2-40B4-BE49-F238E27FC236}">
              <a16:creationId xmlns:a16="http://schemas.microsoft.com/office/drawing/2014/main" id="{C2B3277B-F676-4DFA-919E-C5FAC46E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653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0</xdr:colOff>
      <xdr:row>2</xdr:row>
      <xdr:rowOff>0</xdr:rowOff>
    </xdr:from>
    <xdr:to>
      <xdr:col>190</xdr:col>
      <xdr:colOff>266700</xdr:colOff>
      <xdr:row>2</xdr:row>
      <xdr:rowOff>260350</xdr:rowOff>
    </xdr:to>
    <xdr:pic>
      <xdr:nvPicPr>
        <xdr:cNvPr id="161" name="Picture 160" descr="Damage">
          <a:extLst>
            <a:ext uri="{FF2B5EF4-FFF2-40B4-BE49-F238E27FC236}">
              <a16:creationId xmlns:a16="http://schemas.microsoft.com/office/drawing/2014/main" id="{6AE0BC9C-832E-46AE-B21B-2DB03E0E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749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0</xdr:colOff>
      <xdr:row>2</xdr:row>
      <xdr:rowOff>0</xdr:rowOff>
    </xdr:from>
    <xdr:to>
      <xdr:col>191</xdr:col>
      <xdr:colOff>190500</xdr:colOff>
      <xdr:row>2</xdr:row>
      <xdr:rowOff>190500</xdr:rowOff>
    </xdr:to>
    <xdr:pic>
      <xdr:nvPicPr>
        <xdr:cNvPr id="162" name="Picture 161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323129AC-CD57-456C-8BEA-2930B0BC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845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0</xdr:colOff>
      <xdr:row>2</xdr:row>
      <xdr:rowOff>0</xdr:rowOff>
    </xdr:from>
    <xdr:to>
      <xdr:col>192</xdr:col>
      <xdr:colOff>171450</xdr:colOff>
      <xdr:row>2</xdr:row>
      <xdr:rowOff>203200</xdr:rowOff>
    </xdr:to>
    <xdr:pic>
      <xdr:nvPicPr>
        <xdr:cNvPr id="163" name="Picture 162" descr="Time">
          <a:extLst>
            <a:ext uri="{FF2B5EF4-FFF2-40B4-BE49-F238E27FC236}">
              <a16:creationId xmlns:a16="http://schemas.microsoft.com/office/drawing/2014/main" id="{B1F7E88B-7387-4CDB-B951-6C678B8C5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941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0</xdr:colOff>
      <xdr:row>2</xdr:row>
      <xdr:rowOff>0</xdr:rowOff>
    </xdr:from>
    <xdr:to>
      <xdr:col>193</xdr:col>
      <xdr:colOff>209550</xdr:colOff>
      <xdr:row>2</xdr:row>
      <xdr:rowOff>222250</xdr:rowOff>
    </xdr:to>
    <xdr:pic>
      <xdr:nvPicPr>
        <xdr:cNvPr id="164" name="Picture 163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4132809F-2A1C-4AF1-8025-F3E0B3045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037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0</xdr:colOff>
      <xdr:row>2</xdr:row>
      <xdr:rowOff>0</xdr:rowOff>
    </xdr:from>
    <xdr:to>
      <xdr:col>194</xdr:col>
      <xdr:colOff>247650</xdr:colOff>
      <xdr:row>2</xdr:row>
      <xdr:rowOff>266700</xdr:rowOff>
    </xdr:to>
    <xdr:pic>
      <xdr:nvPicPr>
        <xdr:cNvPr id="165" name="Picture 164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1BE9A293-3ED7-40E0-9248-D9ADCE3AD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133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0</xdr:colOff>
      <xdr:row>2</xdr:row>
      <xdr:rowOff>0</xdr:rowOff>
    </xdr:from>
    <xdr:to>
      <xdr:col>196</xdr:col>
      <xdr:colOff>165100</xdr:colOff>
      <xdr:row>2</xdr:row>
      <xdr:rowOff>171450</xdr:rowOff>
    </xdr:to>
    <xdr:pic>
      <xdr:nvPicPr>
        <xdr:cNvPr id="166" name="Picture 165" descr="Level">
          <a:extLst>
            <a:ext uri="{FF2B5EF4-FFF2-40B4-BE49-F238E27FC236}">
              <a16:creationId xmlns:a16="http://schemas.microsoft.com/office/drawing/2014/main" id="{465ABEC2-37A0-42F1-8746-0C6C4CB1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25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0</xdr:colOff>
      <xdr:row>2</xdr:row>
      <xdr:rowOff>0</xdr:rowOff>
    </xdr:from>
    <xdr:to>
      <xdr:col>197</xdr:col>
      <xdr:colOff>266700</xdr:colOff>
      <xdr:row>2</xdr:row>
      <xdr:rowOff>260350</xdr:rowOff>
    </xdr:to>
    <xdr:pic>
      <xdr:nvPicPr>
        <xdr:cNvPr id="167" name="Picture 166" descr="Damage">
          <a:extLst>
            <a:ext uri="{FF2B5EF4-FFF2-40B4-BE49-F238E27FC236}">
              <a16:creationId xmlns:a16="http://schemas.microsoft.com/office/drawing/2014/main" id="{7460CAFD-BEAD-494F-A3F8-392A7C68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21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0</xdr:colOff>
      <xdr:row>2</xdr:row>
      <xdr:rowOff>0</xdr:rowOff>
    </xdr:from>
    <xdr:to>
      <xdr:col>198</xdr:col>
      <xdr:colOff>190500</xdr:colOff>
      <xdr:row>2</xdr:row>
      <xdr:rowOff>190500</xdr:rowOff>
    </xdr:to>
    <xdr:pic>
      <xdr:nvPicPr>
        <xdr:cNvPr id="168" name="Picture 167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1DAB277A-2FBA-41D5-A539-603BEF9B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517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0</xdr:colOff>
      <xdr:row>2</xdr:row>
      <xdr:rowOff>0</xdr:rowOff>
    </xdr:from>
    <xdr:to>
      <xdr:col>199</xdr:col>
      <xdr:colOff>171450</xdr:colOff>
      <xdr:row>2</xdr:row>
      <xdr:rowOff>203200</xdr:rowOff>
    </xdr:to>
    <xdr:pic>
      <xdr:nvPicPr>
        <xdr:cNvPr id="169" name="Picture 168" descr="Time">
          <a:extLst>
            <a:ext uri="{FF2B5EF4-FFF2-40B4-BE49-F238E27FC236}">
              <a16:creationId xmlns:a16="http://schemas.microsoft.com/office/drawing/2014/main" id="{1AD8C53C-D2A0-4CC3-9421-0278C2DF6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613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0</xdr:colOff>
      <xdr:row>2</xdr:row>
      <xdr:rowOff>0</xdr:rowOff>
    </xdr:from>
    <xdr:to>
      <xdr:col>200</xdr:col>
      <xdr:colOff>209550</xdr:colOff>
      <xdr:row>2</xdr:row>
      <xdr:rowOff>222250</xdr:rowOff>
    </xdr:to>
    <xdr:pic>
      <xdr:nvPicPr>
        <xdr:cNvPr id="170" name="Picture 169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1713C03B-5B02-4A4D-8C3F-27355052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09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0</xdr:colOff>
      <xdr:row>2</xdr:row>
      <xdr:rowOff>0</xdr:rowOff>
    </xdr:from>
    <xdr:to>
      <xdr:col>201</xdr:col>
      <xdr:colOff>247650</xdr:colOff>
      <xdr:row>2</xdr:row>
      <xdr:rowOff>266700</xdr:rowOff>
    </xdr:to>
    <xdr:pic>
      <xdr:nvPicPr>
        <xdr:cNvPr id="171" name="Picture 170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6F5247A1-F4E3-4F63-AEE5-504E9A8C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805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0</xdr:colOff>
      <xdr:row>2</xdr:row>
      <xdr:rowOff>0</xdr:rowOff>
    </xdr:from>
    <xdr:to>
      <xdr:col>203</xdr:col>
      <xdr:colOff>165100</xdr:colOff>
      <xdr:row>2</xdr:row>
      <xdr:rowOff>171450</xdr:rowOff>
    </xdr:to>
    <xdr:pic>
      <xdr:nvPicPr>
        <xdr:cNvPr id="172" name="Picture 171" descr="Level">
          <a:extLst>
            <a:ext uri="{FF2B5EF4-FFF2-40B4-BE49-F238E27FC236}">
              <a16:creationId xmlns:a16="http://schemas.microsoft.com/office/drawing/2014/main" id="{CF613467-843D-4799-9FA2-9DCED084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997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0</xdr:colOff>
      <xdr:row>2</xdr:row>
      <xdr:rowOff>0</xdr:rowOff>
    </xdr:from>
    <xdr:to>
      <xdr:col>204</xdr:col>
      <xdr:colOff>285750</xdr:colOff>
      <xdr:row>2</xdr:row>
      <xdr:rowOff>273050</xdr:rowOff>
    </xdr:to>
    <xdr:pic>
      <xdr:nvPicPr>
        <xdr:cNvPr id="173" name="Picture 172" descr="Skeleton">
          <a:extLst>
            <a:ext uri="{FF2B5EF4-FFF2-40B4-BE49-F238E27FC236}">
              <a16:creationId xmlns:a16="http://schemas.microsoft.com/office/drawing/2014/main" id="{D1F8DAED-07E9-4701-9BF6-695E21F3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09350" y="552450"/>
          <a:ext cx="2857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0</xdr:colOff>
      <xdr:row>2</xdr:row>
      <xdr:rowOff>0</xdr:rowOff>
    </xdr:from>
    <xdr:to>
      <xdr:col>205</xdr:col>
      <xdr:colOff>190500</xdr:colOff>
      <xdr:row>2</xdr:row>
      <xdr:rowOff>190500</xdr:rowOff>
    </xdr:to>
    <xdr:pic>
      <xdr:nvPicPr>
        <xdr:cNvPr id="174" name="Picture 173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A7E43B89-C444-49B0-9F2A-152E99EE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189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0</xdr:colOff>
      <xdr:row>2</xdr:row>
      <xdr:rowOff>0</xdr:rowOff>
    </xdr:from>
    <xdr:to>
      <xdr:col>206</xdr:col>
      <xdr:colOff>171450</xdr:colOff>
      <xdr:row>2</xdr:row>
      <xdr:rowOff>203200</xdr:rowOff>
    </xdr:to>
    <xdr:pic>
      <xdr:nvPicPr>
        <xdr:cNvPr id="175" name="Picture 174" descr="Time">
          <a:extLst>
            <a:ext uri="{FF2B5EF4-FFF2-40B4-BE49-F238E27FC236}">
              <a16:creationId xmlns:a16="http://schemas.microsoft.com/office/drawing/2014/main" id="{11E5DAD6-92B5-4103-963D-A4DFB7F9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285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0</xdr:colOff>
      <xdr:row>2</xdr:row>
      <xdr:rowOff>0</xdr:rowOff>
    </xdr:from>
    <xdr:to>
      <xdr:col>207</xdr:col>
      <xdr:colOff>209550</xdr:colOff>
      <xdr:row>2</xdr:row>
      <xdr:rowOff>222250</xdr:rowOff>
    </xdr:to>
    <xdr:pic>
      <xdr:nvPicPr>
        <xdr:cNvPr id="176" name="Picture 175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84FD18AD-56D6-4BC1-95C2-23845880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381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0</xdr:colOff>
      <xdr:row>2</xdr:row>
      <xdr:rowOff>0</xdr:rowOff>
    </xdr:from>
    <xdr:to>
      <xdr:col>208</xdr:col>
      <xdr:colOff>247650</xdr:colOff>
      <xdr:row>2</xdr:row>
      <xdr:rowOff>266700</xdr:rowOff>
    </xdr:to>
    <xdr:pic>
      <xdr:nvPicPr>
        <xdr:cNvPr id="177" name="Picture 176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56D7D648-6892-4446-8DC0-DFC6E84D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477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0</xdr:colOff>
      <xdr:row>2</xdr:row>
      <xdr:rowOff>0</xdr:rowOff>
    </xdr:from>
    <xdr:to>
      <xdr:col>210</xdr:col>
      <xdr:colOff>165100</xdr:colOff>
      <xdr:row>2</xdr:row>
      <xdr:rowOff>171450</xdr:rowOff>
    </xdr:to>
    <xdr:pic>
      <xdr:nvPicPr>
        <xdr:cNvPr id="178" name="Picture 177" descr="Level">
          <a:extLst>
            <a:ext uri="{FF2B5EF4-FFF2-40B4-BE49-F238E27FC236}">
              <a16:creationId xmlns:a16="http://schemas.microsoft.com/office/drawing/2014/main" id="{77A3F9BB-C021-4DAD-8D8C-6F0DE9B0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669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0</xdr:colOff>
      <xdr:row>2</xdr:row>
      <xdr:rowOff>0</xdr:rowOff>
    </xdr:from>
    <xdr:to>
      <xdr:col>211</xdr:col>
      <xdr:colOff>171450</xdr:colOff>
      <xdr:row>2</xdr:row>
      <xdr:rowOff>203200</xdr:rowOff>
    </xdr:to>
    <xdr:pic>
      <xdr:nvPicPr>
        <xdr:cNvPr id="179" name="Picture 178" descr="Time">
          <a:extLst>
            <a:ext uri="{FF2B5EF4-FFF2-40B4-BE49-F238E27FC236}">
              <a16:creationId xmlns:a16="http://schemas.microsoft.com/office/drawing/2014/main" id="{690E2B30-AFEC-4387-A2A4-0EB06B9C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765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0</xdr:colOff>
      <xdr:row>2</xdr:row>
      <xdr:rowOff>0</xdr:rowOff>
    </xdr:from>
    <xdr:to>
      <xdr:col>212</xdr:col>
      <xdr:colOff>266700</xdr:colOff>
      <xdr:row>2</xdr:row>
      <xdr:rowOff>260350</xdr:rowOff>
    </xdr:to>
    <xdr:pic>
      <xdr:nvPicPr>
        <xdr:cNvPr id="180" name="Picture 179" descr="Damage">
          <a:extLst>
            <a:ext uri="{FF2B5EF4-FFF2-40B4-BE49-F238E27FC236}">
              <a16:creationId xmlns:a16="http://schemas.microsoft.com/office/drawing/2014/main" id="{C0AE792F-7967-443B-9B00-D7012506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861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0</xdr:colOff>
      <xdr:row>2</xdr:row>
      <xdr:rowOff>0</xdr:rowOff>
    </xdr:from>
    <xdr:to>
      <xdr:col>213</xdr:col>
      <xdr:colOff>190500</xdr:colOff>
      <xdr:row>2</xdr:row>
      <xdr:rowOff>190500</xdr:rowOff>
    </xdr:to>
    <xdr:pic>
      <xdr:nvPicPr>
        <xdr:cNvPr id="181" name="Picture 180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B2762CA6-3A65-4A00-B678-45184A16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957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0</xdr:colOff>
      <xdr:row>2</xdr:row>
      <xdr:rowOff>0</xdr:rowOff>
    </xdr:from>
    <xdr:to>
      <xdr:col>214</xdr:col>
      <xdr:colOff>171450</xdr:colOff>
      <xdr:row>2</xdr:row>
      <xdr:rowOff>203200</xdr:rowOff>
    </xdr:to>
    <xdr:pic>
      <xdr:nvPicPr>
        <xdr:cNvPr id="182" name="Picture 181" descr="Time">
          <a:extLst>
            <a:ext uri="{FF2B5EF4-FFF2-40B4-BE49-F238E27FC236}">
              <a16:creationId xmlns:a16="http://schemas.microsoft.com/office/drawing/2014/main" id="{2F65FA25-35D9-4450-92C4-824D50B0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053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0</xdr:colOff>
      <xdr:row>2</xdr:row>
      <xdr:rowOff>0</xdr:rowOff>
    </xdr:from>
    <xdr:to>
      <xdr:col>215</xdr:col>
      <xdr:colOff>209550</xdr:colOff>
      <xdr:row>2</xdr:row>
      <xdr:rowOff>222250</xdr:rowOff>
    </xdr:to>
    <xdr:pic>
      <xdr:nvPicPr>
        <xdr:cNvPr id="183" name="Picture 182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9C9141C4-08EA-4003-BA0E-0FFC4C33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149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0</xdr:colOff>
      <xdr:row>2</xdr:row>
      <xdr:rowOff>0</xdr:rowOff>
    </xdr:from>
    <xdr:to>
      <xdr:col>216</xdr:col>
      <xdr:colOff>247650</xdr:colOff>
      <xdr:row>2</xdr:row>
      <xdr:rowOff>266700</xdr:rowOff>
    </xdr:to>
    <xdr:pic>
      <xdr:nvPicPr>
        <xdr:cNvPr id="184" name="Picture 183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4A3032CD-D8FD-4A6D-84E8-774A4543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245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0</xdr:colOff>
      <xdr:row>2</xdr:row>
      <xdr:rowOff>0</xdr:rowOff>
    </xdr:from>
    <xdr:to>
      <xdr:col>218</xdr:col>
      <xdr:colOff>165100</xdr:colOff>
      <xdr:row>2</xdr:row>
      <xdr:rowOff>171450</xdr:rowOff>
    </xdr:to>
    <xdr:pic>
      <xdr:nvPicPr>
        <xdr:cNvPr id="185" name="Picture 184" descr="Level">
          <a:extLst>
            <a:ext uri="{FF2B5EF4-FFF2-40B4-BE49-F238E27FC236}">
              <a16:creationId xmlns:a16="http://schemas.microsoft.com/office/drawing/2014/main" id="{B91B07F8-0F30-40A9-8D20-3DE3771A8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437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0</xdr:colOff>
      <xdr:row>2</xdr:row>
      <xdr:rowOff>0</xdr:rowOff>
    </xdr:from>
    <xdr:to>
      <xdr:col>219</xdr:col>
      <xdr:colOff>266700</xdr:colOff>
      <xdr:row>2</xdr:row>
      <xdr:rowOff>260350</xdr:rowOff>
    </xdr:to>
    <xdr:pic>
      <xdr:nvPicPr>
        <xdr:cNvPr id="186" name="Picture 185" descr="Damage">
          <a:extLst>
            <a:ext uri="{FF2B5EF4-FFF2-40B4-BE49-F238E27FC236}">
              <a16:creationId xmlns:a16="http://schemas.microsoft.com/office/drawing/2014/main" id="{75E699E0-5A5E-4E67-A9B3-EBE5B4E94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533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0</xdr:colOff>
      <xdr:row>2</xdr:row>
      <xdr:rowOff>0</xdr:rowOff>
    </xdr:from>
    <xdr:to>
      <xdr:col>220</xdr:col>
      <xdr:colOff>266700</xdr:colOff>
      <xdr:row>2</xdr:row>
      <xdr:rowOff>260350</xdr:rowOff>
    </xdr:to>
    <xdr:pic>
      <xdr:nvPicPr>
        <xdr:cNvPr id="187" name="Picture 186" descr="Damage">
          <a:extLst>
            <a:ext uri="{FF2B5EF4-FFF2-40B4-BE49-F238E27FC236}">
              <a16:creationId xmlns:a16="http://schemas.microsoft.com/office/drawing/2014/main" id="{5D2BB015-837A-4936-BA11-9D8FC4AB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629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0</xdr:colOff>
      <xdr:row>2</xdr:row>
      <xdr:rowOff>0</xdr:rowOff>
    </xdr:from>
    <xdr:to>
      <xdr:col>221</xdr:col>
      <xdr:colOff>190500</xdr:colOff>
      <xdr:row>2</xdr:row>
      <xdr:rowOff>184150</xdr:rowOff>
    </xdr:to>
    <xdr:pic>
      <xdr:nvPicPr>
        <xdr:cNvPr id="188" name="Picture 187" descr="Hitpoints">
          <a:extLst>
            <a:ext uri="{FF2B5EF4-FFF2-40B4-BE49-F238E27FC236}">
              <a16:creationId xmlns:a16="http://schemas.microsoft.com/office/drawing/2014/main" id="{9D0F6C0A-FBE6-4983-900E-9964CBF8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7255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0</xdr:colOff>
      <xdr:row>2</xdr:row>
      <xdr:rowOff>0</xdr:rowOff>
    </xdr:from>
    <xdr:to>
      <xdr:col>222</xdr:col>
      <xdr:colOff>209550</xdr:colOff>
      <xdr:row>2</xdr:row>
      <xdr:rowOff>184150</xdr:rowOff>
    </xdr:to>
    <xdr:pic>
      <xdr:nvPicPr>
        <xdr:cNvPr id="189" name="Picture 188" descr="Ability">
          <a:extLst>
            <a:ext uri="{FF2B5EF4-FFF2-40B4-BE49-F238E27FC236}">
              <a16:creationId xmlns:a16="http://schemas.microsoft.com/office/drawing/2014/main" id="{26D57170-1DBA-4F79-B32D-E53B3C595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82150" y="55245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0</xdr:colOff>
      <xdr:row>2</xdr:row>
      <xdr:rowOff>0</xdr:rowOff>
    </xdr:from>
    <xdr:to>
      <xdr:col>223</xdr:col>
      <xdr:colOff>171450</xdr:colOff>
      <xdr:row>2</xdr:row>
      <xdr:rowOff>209550</xdr:rowOff>
    </xdr:to>
    <xdr:pic>
      <xdr:nvPicPr>
        <xdr:cNvPr id="190" name="Picture 189" descr="Builder Elixir">
          <a:hlinkClick xmlns:r="http://schemas.openxmlformats.org/officeDocument/2006/relationships" r:id="rId31" tooltip="Builder Elixir"/>
          <a:extLst>
            <a:ext uri="{FF2B5EF4-FFF2-40B4-BE49-F238E27FC236}">
              <a16:creationId xmlns:a16="http://schemas.microsoft.com/office/drawing/2014/main" id="{338A38E1-D13A-4EBE-AB1C-81126B45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91750" y="552450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0</xdr:colOff>
      <xdr:row>2</xdr:row>
      <xdr:rowOff>0</xdr:rowOff>
    </xdr:from>
    <xdr:to>
      <xdr:col>224</xdr:col>
      <xdr:colOff>171450</xdr:colOff>
      <xdr:row>2</xdr:row>
      <xdr:rowOff>203200</xdr:rowOff>
    </xdr:to>
    <xdr:pic>
      <xdr:nvPicPr>
        <xdr:cNvPr id="191" name="Picture 190" descr="Time">
          <a:extLst>
            <a:ext uri="{FF2B5EF4-FFF2-40B4-BE49-F238E27FC236}">
              <a16:creationId xmlns:a16="http://schemas.microsoft.com/office/drawing/2014/main" id="{BF02C784-4553-48E7-B2E9-F209BC384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013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0</xdr:colOff>
      <xdr:row>2</xdr:row>
      <xdr:rowOff>0</xdr:rowOff>
    </xdr:from>
    <xdr:to>
      <xdr:col>225</xdr:col>
      <xdr:colOff>247650</xdr:colOff>
      <xdr:row>2</xdr:row>
      <xdr:rowOff>273050</xdr:rowOff>
    </xdr:to>
    <xdr:pic>
      <xdr:nvPicPr>
        <xdr:cNvPr id="192" name="Picture 191" descr="Builder Hall">
          <a:hlinkClick xmlns:r="http://schemas.openxmlformats.org/officeDocument/2006/relationships" r:id="rId33" tooltip="Builder Hall"/>
          <a:extLst>
            <a:ext uri="{FF2B5EF4-FFF2-40B4-BE49-F238E27FC236}">
              <a16:creationId xmlns:a16="http://schemas.microsoft.com/office/drawing/2014/main" id="{BD6C2C73-838D-4177-8619-F5449D5A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10950" y="552450"/>
          <a:ext cx="2476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0</xdr:colOff>
      <xdr:row>2</xdr:row>
      <xdr:rowOff>0</xdr:rowOff>
    </xdr:from>
    <xdr:to>
      <xdr:col>230</xdr:col>
      <xdr:colOff>165100</xdr:colOff>
      <xdr:row>2</xdr:row>
      <xdr:rowOff>171450</xdr:rowOff>
    </xdr:to>
    <xdr:pic>
      <xdr:nvPicPr>
        <xdr:cNvPr id="193" name="Picture 192" descr="Level">
          <a:extLst>
            <a:ext uri="{FF2B5EF4-FFF2-40B4-BE49-F238E27FC236}">
              <a16:creationId xmlns:a16="http://schemas.microsoft.com/office/drawing/2014/main" id="{087F9B9F-0616-EBD5-2BD8-2E9D905A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986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0</xdr:colOff>
      <xdr:row>2</xdr:row>
      <xdr:rowOff>0</xdr:rowOff>
    </xdr:from>
    <xdr:to>
      <xdr:col>231</xdr:col>
      <xdr:colOff>190500</xdr:colOff>
      <xdr:row>2</xdr:row>
      <xdr:rowOff>190500</xdr:rowOff>
    </xdr:to>
    <xdr:pic>
      <xdr:nvPicPr>
        <xdr:cNvPr id="194" name="Picture 193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88EC6130-821C-BBB5-5730-051C70040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0825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0</xdr:colOff>
      <xdr:row>2</xdr:row>
      <xdr:rowOff>0</xdr:rowOff>
    </xdr:from>
    <xdr:to>
      <xdr:col>232</xdr:col>
      <xdr:colOff>190500</xdr:colOff>
      <xdr:row>2</xdr:row>
      <xdr:rowOff>184150</xdr:rowOff>
    </xdr:to>
    <xdr:pic>
      <xdr:nvPicPr>
        <xdr:cNvPr id="195" name="Picture 194" descr="Hitpoints">
          <a:extLst>
            <a:ext uri="{FF2B5EF4-FFF2-40B4-BE49-F238E27FC236}">
              <a16:creationId xmlns:a16="http://schemas.microsoft.com/office/drawing/2014/main" id="{B17906B1-206C-273B-E3A0-0C6DC0C9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1785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0</xdr:colOff>
      <xdr:row>2</xdr:row>
      <xdr:rowOff>0</xdr:rowOff>
    </xdr:from>
    <xdr:to>
      <xdr:col>233</xdr:col>
      <xdr:colOff>171450</xdr:colOff>
      <xdr:row>2</xdr:row>
      <xdr:rowOff>190500</xdr:rowOff>
    </xdr:to>
    <xdr:pic>
      <xdr:nvPicPr>
        <xdr:cNvPr id="196" name="Picture 195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F22DA76B-212D-5BCE-B49E-7B5ECC55C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27450" y="552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0</xdr:colOff>
      <xdr:row>2</xdr:row>
      <xdr:rowOff>0</xdr:rowOff>
    </xdr:from>
    <xdr:to>
      <xdr:col>234</xdr:col>
      <xdr:colOff>171450</xdr:colOff>
      <xdr:row>2</xdr:row>
      <xdr:rowOff>203200</xdr:rowOff>
    </xdr:to>
    <xdr:pic>
      <xdr:nvPicPr>
        <xdr:cNvPr id="197" name="Picture 196" descr="Time">
          <a:extLst>
            <a:ext uri="{FF2B5EF4-FFF2-40B4-BE49-F238E27FC236}">
              <a16:creationId xmlns:a16="http://schemas.microsoft.com/office/drawing/2014/main" id="{DB450BCB-BEE8-0700-4C5B-491F32BAE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370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0</xdr:colOff>
      <xdr:row>2</xdr:row>
      <xdr:rowOff>0</xdr:rowOff>
    </xdr:from>
    <xdr:to>
      <xdr:col>235</xdr:col>
      <xdr:colOff>209550</xdr:colOff>
      <xdr:row>2</xdr:row>
      <xdr:rowOff>222250</xdr:rowOff>
    </xdr:to>
    <xdr:pic>
      <xdr:nvPicPr>
        <xdr:cNvPr id="198" name="Picture 197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257D841E-03B4-5F53-CE95-B9CFEA1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46650" y="552450"/>
          <a:ext cx="2095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0</xdr:colOff>
      <xdr:row>2</xdr:row>
      <xdr:rowOff>0</xdr:rowOff>
    </xdr:from>
    <xdr:to>
      <xdr:col>236</xdr:col>
      <xdr:colOff>247650</xdr:colOff>
      <xdr:row>2</xdr:row>
      <xdr:rowOff>266700</xdr:rowOff>
    </xdr:to>
    <xdr:pic>
      <xdr:nvPicPr>
        <xdr:cNvPr id="199" name="Picture 198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FBE9B4CE-D78D-763E-A0AE-3E110B11B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0</xdr:colOff>
      <xdr:row>2</xdr:row>
      <xdr:rowOff>0</xdr:rowOff>
    </xdr:from>
    <xdr:to>
      <xdr:col>238</xdr:col>
      <xdr:colOff>165100</xdr:colOff>
      <xdr:row>2</xdr:row>
      <xdr:rowOff>171450</xdr:rowOff>
    </xdr:to>
    <xdr:pic>
      <xdr:nvPicPr>
        <xdr:cNvPr id="200" name="Picture 199" descr="Level">
          <a:extLst>
            <a:ext uri="{FF2B5EF4-FFF2-40B4-BE49-F238E27FC236}">
              <a16:creationId xmlns:a16="http://schemas.microsoft.com/office/drawing/2014/main" id="{AD9D343F-7076-87A8-F971-B4179227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75450" y="552450"/>
          <a:ext cx="165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0</xdr:colOff>
      <xdr:row>2</xdr:row>
      <xdr:rowOff>0</xdr:rowOff>
    </xdr:from>
    <xdr:to>
      <xdr:col>239</xdr:col>
      <xdr:colOff>266700</xdr:colOff>
      <xdr:row>2</xdr:row>
      <xdr:rowOff>260350</xdr:rowOff>
    </xdr:to>
    <xdr:pic>
      <xdr:nvPicPr>
        <xdr:cNvPr id="201" name="Picture 200" descr="Damage">
          <a:extLst>
            <a:ext uri="{FF2B5EF4-FFF2-40B4-BE49-F238E27FC236}">
              <a16:creationId xmlns:a16="http://schemas.microsoft.com/office/drawing/2014/main" id="{63DDCC44-0A2E-0D29-B0FC-C2FF1D22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850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0</xdr:colOff>
      <xdr:row>2</xdr:row>
      <xdr:rowOff>0</xdr:rowOff>
    </xdr:from>
    <xdr:to>
      <xdr:col>240</xdr:col>
      <xdr:colOff>266700</xdr:colOff>
      <xdr:row>2</xdr:row>
      <xdr:rowOff>260350</xdr:rowOff>
    </xdr:to>
    <xdr:pic>
      <xdr:nvPicPr>
        <xdr:cNvPr id="202" name="Picture 201" descr="Damage">
          <a:extLst>
            <a:ext uri="{FF2B5EF4-FFF2-40B4-BE49-F238E27FC236}">
              <a16:creationId xmlns:a16="http://schemas.microsoft.com/office/drawing/2014/main" id="{308A94D9-35FF-BD3A-3A46-47AAC919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94650" y="552450"/>
          <a:ext cx="2667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0</xdr:colOff>
      <xdr:row>2</xdr:row>
      <xdr:rowOff>0</xdr:rowOff>
    </xdr:from>
    <xdr:to>
      <xdr:col>241</xdr:col>
      <xdr:colOff>190500</xdr:colOff>
      <xdr:row>2</xdr:row>
      <xdr:rowOff>184150</xdr:rowOff>
    </xdr:to>
    <xdr:pic>
      <xdr:nvPicPr>
        <xdr:cNvPr id="203" name="Picture 202" descr="Hitpoints">
          <a:extLst>
            <a:ext uri="{FF2B5EF4-FFF2-40B4-BE49-F238E27FC236}">
              <a16:creationId xmlns:a16="http://schemas.microsoft.com/office/drawing/2014/main" id="{11EC29A6-E618-4720-9694-E0B8AD20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04250" y="552450"/>
          <a:ext cx="1905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0</xdr:colOff>
      <xdr:row>2</xdr:row>
      <xdr:rowOff>0</xdr:rowOff>
    </xdr:from>
    <xdr:to>
      <xdr:col>242</xdr:col>
      <xdr:colOff>171450</xdr:colOff>
      <xdr:row>2</xdr:row>
      <xdr:rowOff>203200</xdr:rowOff>
    </xdr:to>
    <xdr:pic>
      <xdr:nvPicPr>
        <xdr:cNvPr id="204" name="Picture 203" descr="Time">
          <a:extLst>
            <a:ext uri="{FF2B5EF4-FFF2-40B4-BE49-F238E27FC236}">
              <a16:creationId xmlns:a16="http://schemas.microsoft.com/office/drawing/2014/main" id="{8610D010-D869-7EA1-650D-DBDC6CD4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138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0</xdr:colOff>
      <xdr:row>2</xdr:row>
      <xdr:rowOff>0</xdr:rowOff>
    </xdr:from>
    <xdr:to>
      <xdr:col>243</xdr:col>
      <xdr:colOff>209550</xdr:colOff>
      <xdr:row>2</xdr:row>
      <xdr:rowOff>184150</xdr:rowOff>
    </xdr:to>
    <xdr:pic>
      <xdr:nvPicPr>
        <xdr:cNvPr id="205" name="Picture 204" descr="Ability">
          <a:extLst>
            <a:ext uri="{FF2B5EF4-FFF2-40B4-BE49-F238E27FC236}">
              <a16:creationId xmlns:a16="http://schemas.microsoft.com/office/drawing/2014/main" id="{37740321-2350-DE5C-3750-99186111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23450" y="55245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0</xdr:colOff>
      <xdr:row>2</xdr:row>
      <xdr:rowOff>0</xdr:rowOff>
    </xdr:from>
    <xdr:to>
      <xdr:col>244</xdr:col>
      <xdr:colOff>171450</xdr:colOff>
      <xdr:row>2</xdr:row>
      <xdr:rowOff>190500</xdr:rowOff>
    </xdr:to>
    <xdr:pic>
      <xdr:nvPicPr>
        <xdr:cNvPr id="206" name="Picture 205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E6824329-F2CD-A63D-CF16-2B9C3563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33050" y="552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0</xdr:colOff>
      <xdr:row>2</xdr:row>
      <xdr:rowOff>0</xdr:rowOff>
    </xdr:from>
    <xdr:to>
      <xdr:col>245</xdr:col>
      <xdr:colOff>171450</xdr:colOff>
      <xdr:row>2</xdr:row>
      <xdr:rowOff>203200</xdr:rowOff>
    </xdr:to>
    <xdr:pic>
      <xdr:nvPicPr>
        <xdr:cNvPr id="207" name="Picture 206" descr="Time">
          <a:extLst>
            <a:ext uri="{FF2B5EF4-FFF2-40B4-BE49-F238E27FC236}">
              <a16:creationId xmlns:a16="http://schemas.microsoft.com/office/drawing/2014/main" id="{89A706A2-77EE-32C2-AB7A-795B445B1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2650" y="552450"/>
          <a:ext cx="1714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0</xdr:colOff>
      <xdr:row>2</xdr:row>
      <xdr:rowOff>0</xdr:rowOff>
    </xdr:from>
    <xdr:to>
      <xdr:col>246</xdr:col>
      <xdr:colOff>247650</xdr:colOff>
      <xdr:row>2</xdr:row>
      <xdr:rowOff>266700</xdr:rowOff>
    </xdr:to>
    <xdr:pic>
      <xdr:nvPicPr>
        <xdr:cNvPr id="208" name="Picture 207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A3F9B676-1418-524F-CF02-41CAF7F7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0" y="552450"/>
          <a:ext cx="247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0</xdr:colOff>
      <xdr:row>2</xdr:row>
      <xdr:rowOff>0</xdr:rowOff>
    </xdr:from>
    <xdr:to>
      <xdr:col>249</xdr:col>
      <xdr:colOff>160020</xdr:colOff>
      <xdr:row>2</xdr:row>
      <xdr:rowOff>175260</xdr:rowOff>
    </xdr:to>
    <xdr:pic>
      <xdr:nvPicPr>
        <xdr:cNvPr id="209" name="Picture 208" descr="Level">
          <a:extLst>
            <a:ext uri="{FF2B5EF4-FFF2-40B4-BE49-F238E27FC236}">
              <a16:creationId xmlns:a16="http://schemas.microsoft.com/office/drawing/2014/main" id="{29EDA6BD-0872-566C-F7F1-2A496593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23900" y="5486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0</xdr:colOff>
      <xdr:row>2</xdr:row>
      <xdr:rowOff>0</xdr:rowOff>
    </xdr:from>
    <xdr:to>
      <xdr:col>250</xdr:col>
      <xdr:colOff>175260</xdr:colOff>
      <xdr:row>2</xdr:row>
      <xdr:rowOff>190500</xdr:rowOff>
    </xdr:to>
    <xdr:pic>
      <xdr:nvPicPr>
        <xdr:cNvPr id="210" name="Picture 209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16F6DAFF-7285-6EE7-C956-8747E7421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0</xdr:colOff>
      <xdr:row>2</xdr:row>
      <xdr:rowOff>0</xdr:rowOff>
    </xdr:from>
    <xdr:to>
      <xdr:col>251</xdr:col>
      <xdr:colOff>175260</xdr:colOff>
      <xdr:row>2</xdr:row>
      <xdr:rowOff>190500</xdr:rowOff>
    </xdr:to>
    <xdr:pic>
      <xdr:nvPicPr>
        <xdr:cNvPr id="211" name="Picture 210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EB48FDF8-9B86-51B5-08DD-B6CF51DA6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431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0</xdr:colOff>
      <xdr:row>2</xdr:row>
      <xdr:rowOff>0</xdr:rowOff>
    </xdr:from>
    <xdr:to>
      <xdr:col>252</xdr:col>
      <xdr:colOff>190500</xdr:colOff>
      <xdr:row>2</xdr:row>
      <xdr:rowOff>175260</xdr:rowOff>
    </xdr:to>
    <xdr:pic>
      <xdr:nvPicPr>
        <xdr:cNvPr id="212" name="Picture 211" descr="Hitpoints">
          <a:extLst>
            <a:ext uri="{FF2B5EF4-FFF2-40B4-BE49-F238E27FC236}">
              <a16:creationId xmlns:a16="http://schemas.microsoft.com/office/drawing/2014/main" id="{D0A68B0D-5B93-7DDE-A87D-51D7A967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52700" y="54864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0</xdr:colOff>
      <xdr:row>2</xdr:row>
      <xdr:rowOff>0</xdr:rowOff>
    </xdr:from>
    <xdr:to>
      <xdr:col>253</xdr:col>
      <xdr:colOff>160020</xdr:colOff>
      <xdr:row>2</xdr:row>
      <xdr:rowOff>198120</xdr:rowOff>
    </xdr:to>
    <xdr:pic>
      <xdr:nvPicPr>
        <xdr:cNvPr id="213" name="Picture 212" descr="Gems">
          <a:hlinkClick xmlns:r="http://schemas.openxmlformats.org/officeDocument/2006/relationships" r:id="rId40" tooltip="Gems"/>
          <a:extLst>
            <a:ext uri="{FF2B5EF4-FFF2-40B4-BE49-F238E27FC236}">
              <a16:creationId xmlns:a16="http://schemas.microsoft.com/office/drawing/2014/main" id="{A44CB9CC-1050-E08C-BD14-441A3110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62300" y="54864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0</xdr:colOff>
      <xdr:row>2</xdr:row>
      <xdr:rowOff>0</xdr:rowOff>
    </xdr:from>
    <xdr:to>
      <xdr:col>254</xdr:col>
      <xdr:colOff>175260</xdr:colOff>
      <xdr:row>2</xdr:row>
      <xdr:rowOff>198120</xdr:rowOff>
    </xdr:to>
    <xdr:pic>
      <xdr:nvPicPr>
        <xdr:cNvPr id="214" name="Picture 213" descr="Time">
          <a:extLst>
            <a:ext uri="{FF2B5EF4-FFF2-40B4-BE49-F238E27FC236}">
              <a16:creationId xmlns:a16="http://schemas.microsoft.com/office/drawing/2014/main" id="{00FDFC80-6B7A-7D71-96BF-7ED91900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719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0</xdr:colOff>
      <xdr:row>2</xdr:row>
      <xdr:rowOff>0</xdr:rowOff>
    </xdr:from>
    <xdr:to>
      <xdr:col>255</xdr:col>
      <xdr:colOff>190500</xdr:colOff>
      <xdr:row>2</xdr:row>
      <xdr:rowOff>190500</xdr:rowOff>
    </xdr:to>
    <xdr:pic>
      <xdr:nvPicPr>
        <xdr:cNvPr id="215" name="Picture 214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576E0788-419E-8BBF-0423-14AADC7BD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81500" y="548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0</xdr:colOff>
      <xdr:row>2</xdr:row>
      <xdr:rowOff>0</xdr:rowOff>
    </xdr:from>
    <xdr:to>
      <xdr:col>256</xdr:col>
      <xdr:colOff>175260</xdr:colOff>
      <xdr:row>2</xdr:row>
      <xdr:rowOff>198120</xdr:rowOff>
    </xdr:to>
    <xdr:pic>
      <xdr:nvPicPr>
        <xdr:cNvPr id="216" name="Picture 215" descr="Time">
          <a:extLst>
            <a:ext uri="{FF2B5EF4-FFF2-40B4-BE49-F238E27FC236}">
              <a16:creationId xmlns:a16="http://schemas.microsoft.com/office/drawing/2014/main" id="{D8BDF968-7C86-BA2F-962B-39057EF2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911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0</xdr:colOff>
      <xdr:row>2</xdr:row>
      <xdr:rowOff>0</xdr:rowOff>
    </xdr:from>
    <xdr:to>
      <xdr:col>257</xdr:col>
      <xdr:colOff>213360</xdr:colOff>
      <xdr:row>2</xdr:row>
      <xdr:rowOff>220980</xdr:rowOff>
    </xdr:to>
    <xdr:pic>
      <xdr:nvPicPr>
        <xdr:cNvPr id="217" name="Picture 216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78BDDD82-0B87-9321-4499-8D3DA42A6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0700" y="548640"/>
          <a:ext cx="2133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0</xdr:colOff>
      <xdr:row>2</xdr:row>
      <xdr:rowOff>0</xdr:rowOff>
    </xdr:from>
    <xdr:to>
      <xdr:col>261</xdr:col>
      <xdr:colOff>160020</xdr:colOff>
      <xdr:row>2</xdr:row>
      <xdr:rowOff>175260</xdr:rowOff>
    </xdr:to>
    <xdr:pic>
      <xdr:nvPicPr>
        <xdr:cNvPr id="218" name="Picture 217" descr="Level">
          <a:extLst>
            <a:ext uri="{FF2B5EF4-FFF2-40B4-BE49-F238E27FC236}">
              <a16:creationId xmlns:a16="http://schemas.microsoft.com/office/drawing/2014/main" id="{073EC515-3054-A326-02A2-1852993E3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39100" y="5486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0</xdr:colOff>
      <xdr:row>2</xdr:row>
      <xdr:rowOff>0</xdr:rowOff>
    </xdr:from>
    <xdr:to>
      <xdr:col>262</xdr:col>
      <xdr:colOff>190500</xdr:colOff>
      <xdr:row>2</xdr:row>
      <xdr:rowOff>175260</xdr:rowOff>
    </xdr:to>
    <xdr:pic>
      <xdr:nvPicPr>
        <xdr:cNvPr id="219" name="Picture 218" descr="Hitpoints">
          <a:extLst>
            <a:ext uri="{FF2B5EF4-FFF2-40B4-BE49-F238E27FC236}">
              <a16:creationId xmlns:a16="http://schemas.microsoft.com/office/drawing/2014/main" id="{3A4B7020-238F-DBFA-9656-24AF9266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48700" y="54864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0</xdr:colOff>
      <xdr:row>2</xdr:row>
      <xdr:rowOff>0</xdr:rowOff>
    </xdr:from>
    <xdr:to>
      <xdr:col>263</xdr:col>
      <xdr:colOff>160020</xdr:colOff>
      <xdr:row>2</xdr:row>
      <xdr:rowOff>198120</xdr:rowOff>
    </xdr:to>
    <xdr:pic>
      <xdr:nvPicPr>
        <xdr:cNvPr id="220" name="Picture 219" descr="Troop Capacity">
          <a:hlinkClick xmlns:r="http://schemas.openxmlformats.org/officeDocument/2006/relationships" r:id="rId20" tooltip="Troop Capacity"/>
          <a:extLst>
            <a:ext uri="{FF2B5EF4-FFF2-40B4-BE49-F238E27FC236}">
              <a16:creationId xmlns:a16="http://schemas.microsoft.com/office/drawing/2014/main" id="{686309EB-BD7E-85C4-59D9-14464DD65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58300" y="54864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0</xdr:colOff>
      <xdr:row>2</xdr:row>
      <xdr:rowOff>0</xdr:rowOff>
    </xdr:from>
    <xdr:to>
      <xdr:col>264</xdr:col>
      <xdr:colOff>160020</xdr:colOff>
      <xdr:row>2</xdr:row>
      <xdr:rowOff>198120</xdr:rowOff>
    </xdr:to>
    <xdr:pic>
      <xdr:nvPicPr>
        <xdr:cNvPr id="221" name="Picture 220" descr="Troop Capacity">
          <a:hlinkClick xmlns:r="http://schemas.openxmlformats.org/officeDocument/2006/relationships" r:id="rId20" tooltip="Troop Capacity"/>
          <a:extLst>
            <a:ext uri="{FF2B5EF4-FFF2-40B4-BE49-F238E27FC236}">
              <a16:creationId xmlns:a16="http://schemas.microsoft.com/office/drawing/2014/main" id="{0FC6C337-30C5-0A5B-8404-AB1036555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67900" y="54864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0</xdr:colOff>
      <xdr:row>2</xdr:row>
      <xdr:rowOff>0</xdr:rowOff>
    </xdr:from>
    <xdr:to>
      <xdr:col>265</xdr:col>
      <xdr:colOff>160020</xdr:colOff>
      <xdr:row>2</xdr:row>
      <xdr:rowOff>198120</xdr:rowOff>
    </xdr:to>
    <xdr:pic>
      <xdr:nvPicPr>
        <xdr:cNvPr id="222" name="Picture 221" descr="Troop Capacity">
          <a:hlinkClick xmlns:r="http://schemas.openxmlformats.org/officeDocument/2006/relationships" r:id="rId20" tooltip="Troop Capacity"/>
          <a:extLst>
            <a:ext uri="{FF2B5EF4-FFF2-40B4-BE49-F238E27FC236}">
              <a16:creationId xmlns:a16="http://schemas.microsoft.com/office/drawing/2014/main" id="{26D79986-87BB-4483-5FC6-7C30DBA6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00" y="54864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0</xdr:colOff>
      <xdr:row>2</xdr:row>
      <xdr:rowOff>0</xdr:rowOff>
    </xdr:from>
    <xdr:to>
      <xdr:col>266</xdr:col>
      <xdr:colOff>251460</xdr:colOff>
      <xdr:row>2</xdr:row>
      <xdr:rowOff>251460</xdr:rowOff>
    </xdr:to>
    <xdr:pic>
      <xdr:nvPicPr>
        <xdr:cNvPr id="223" name="Picture 222" descr="Laboratory">
          <a:hlinkClick xmlns:r="http://schemas.openxmlformats.org/officeDocument/2006/relationships" r:id="rId46" tooltip="Laboratory"/>
          <a:extLst>
            <a:ext uri="{FF2B5EF4-FFF2-40B4-BE49-F238E27FC236}">
              <a16:creationId xmlns:a16="http://schemas.microsoft.com/office/drawing/2014/main" id="{96588222-DC49-5B4F-C0FA-D28C9657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487100" y="548640"/>
          <a:ext cx="25146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0</xdr:colOff>
      <xdr:row>2</xdr:row>
      <xdr:rowOff>0</xdr:rowOff>
    </xdr:from>
    <xdr:to>
      <xdr:col>267</xdr:col>
      <xdr:colOff>175260</xdr:colOff>
      <xdr:row>2</xdr:row>
      <xdr:rowOff>190500</xdr:rowOff>
    </xdr:to>
    <xdr:pic>
      <xdr:nvPicPr>
        <xdr:cNvPr id="224" name="Picture 223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3CA099A6-0476-EA57-DC50-23D10F608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967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0</xdr:colOff>
      <xdr:row>2</xdr:row>
      <xdr:rowOff>0</xdr:rowOff>
    </xdr:from>
    <xdr:to>
      <xdr:col>268</xdr:col>
      <xdr:colOff>175260</xdr:colOff>
      <xdr:row>2</xdr:row>
      <xdr:rowOff>198120</xdr:rowOff>
    </xdr:to>
    <xdr:pic>
      <xdr:nvPicPr>
        <xdr:cNvPr id="225" name="Picture 224" descr="Time">
          <a:extLst>
            <a:ext uri="{FF2B5EF4-FFF2-40B4-BE49-F238E27FC236}">
              <a16:creationId xmlns:a16="http://schemas.microsoft.com/office/drawing/2014/main" id="{E798F2F2-673A-BC2E-E078-33C5F99D3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063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0</xdr:colOff>
      <xdr:row>2</xdr:row>
      <xdr:rowOff>0</xdr:rowOff>
    </xdr:from>
    <xdr:to>
      <xdr:col>269</xdr:col>
      <xdr:colOff>213360</xdr:colOff>
      <xdr:row>2</xdr:row>
      <xdr:rowOff>220980</xdr:rowOff>
    </xdr:to>
    <xdr:pic>
      <xdr:nvPicPr>
        <xdr:cNvPr id="226" name="Picture 225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E768C045-799C-2EDE-1FF7-B0D69B65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15900" y="548640"/>
          <a:ext cx="2133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0</xdr:colOff>
      <xdr:row>2</xdr:row>
      <xdr:rowOff>0</xdr:rowOff>
    </xdr:from>
    <xdr:to>
      <xdr:col>270</xdr:col>
      <xdr:colOff>251460</xdr:colOff>
      <xdr:row>2</xdr:row>
      <xdr:rowOff>289560</xdr:rowOff>
    </xdr:to>
    <xdr:pic>
      <xdr:nvPicPr>
        <xdr:cNvPr id="227" name="Picture 226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B780384B-2C3A-B339-FD74-287DA874A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0" y="548640"/>
          <a:ext cx="2514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0</xdr:colOff>
      <xdr:row>2</xdr:row>
      <xdr:rowOff>0</xdr:rowOff>
    </xdr:from>
    <xdr:to>
      <xdr:col>272</xdr:col>
      <xdr:colOff>160020</xdr:colOff>
      <xdr:row>2</xdr:row>
      <xdr:rowOff>175260</xdr:rowOff>
    </xdr:to>
    <xdr:pic>
      <xdr:nvPicPr>
        <xdr:cNvPr id="234" name="Picture 233" descr="Level">
          <a:extLst>
            <a:ext uri="{FF2B5EF4-FFF2-40B4-BE49-F238E27FC236}">
              <a16:creationId xmlns:a16="http://schemas.microsoft.com/office/drawing/2014/main" id="{24D5BD13-5C92-06D9-9D8C-41E11DAD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44700" y="1905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0</xdr:colOff>
      <xdr:row>2</xdr:row>
      <xdr:rowOff>0</xdr:rowOff>
    </xdr:from>
    <xdr:to>
      <xdr:col>273</xdr:col>
      <xdr:colOff>266700</xdr:colOff>
      <xdr:row>2</xdr:row>
      <xdr:rowOff>213360</xdr:rowOff>
    </xdr:to>
    <xdr:pic>
      <xdr:nvPicPr>
        <xdr:cNvPr id="235" name="Picture 234" descr="Troops">
          <a:hlinkClick xmlns:r="http://schemas.openxmlformats.org/officeDocument/2006/relationships" r:id="rId20" tooltip="Troops"/>
          <a:extLst>
            <a:ext uri="{FF2B5EF4-FFF2-40B4-BE49-F238E27FC236}">
              <a16:creationId xmlns:a16="http://schemas.microsoft.com/office/drawing/2014/main" id="{3B423D36-4E09-9643-16CC-DABFB316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54300" y="190500"/>
          <a:ext cx="2667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0</xdr:colOff>
      <xdr:row>2</xdr:row>
      <xdr:rowOff>0</xdr:rowOff>
    </xdr:from>
    <xdr:to>
      <xdr:col>274</xdr:col>
      <xdr:colOff>190500</xdr:colOff>
      <xdr:row>2</xdr:row>
      <xdr:rowOff>175260</xdr:rowOff>
    </xdr:to>
    <xdr:pic>
      <xdr:nvPicPr>
        <xdr:cNvPr id="236" name="Picture 235" descr="Hitpoints">
          <a:extLst>
            <a:ext uri="{FF2B5EF4-FFF2-40B4-BE49-F238E27FC236}">
              <a16:creationId xmlns:a16="http://schemas.microsoft.com/office/drawing/2014/main" id="{6C649E9A-6597-9BA5-1F9D-93BFBD06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63900" y="19050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0</xdr:colOff>
      <xdr:row>1</xdr:row>
      <xdr:rowOff>0</xdr:rowOff>
    </xdr:from>
    <xdr:to>
      <xdr:col>275</xdr:col>
      <xdr:colOff>175260</xdr:colOff>
      <xdr:row>1</xdr:row>
      <xdr:rowOff>190500</xdr:rowOff>
    </xdr:to>
    <xdr:pic>
      <xdr:nvPicPr>
        <xdr:cNvPr id="237" name="Picture 236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A77FD670-6A93-77A3-6428-8EECF07B1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73500" y="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0</xdr:colOff>
      <xdr:row>2</xdr:row>
      <xdr:rowOff>0</xdr:rowOff>
    </xdr:from>
    <xdr:to>
      <xdr:col>276</xdr:col>
      <xdr:colOff>175260</xdr:colOff>
      <xdr:row>2</xdr:row>
      <xdr:rowOff>198120</xdr:rowOff>
    </xdr:to>
    <xdr:pic>
      <xdr:nvPicPr>
        <xdr:cNvPr id="238" name="Picture 237" descr="Time">
          <a:extLst>
            <a:ext uri="{FF2B5EF4-FFF2-40B4-BE49-F238E27FC236}">
              <a16:creationId xmlns:a16="http://schemas.microsoft.com/office/drawing/2014/main" id="{578ECFC9-C44F-EB71-E1FF-D4B516D4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83100" y="19050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0</xdr:colOff>
      <xdr:row>1</xdr:row>
      <xdr:rowOff>0</xdr:rowOff>
    </xdr:from>
    <xdr:to>
      <xdr:col>277</xdr:col>
      <xdr:colOff>213360</xdr:colOff>
      <xdr:row>1</xdr:row>
      <xdr:rowOff>220980</xdr:rowOff>
    </xdr:to>
    <xdr:pic>
      <xdr:nvPicPr>
        <xdr:cNvPr id="239" name="Picture 238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42ED6E7F-E339-D5A1-E04A-26D72C5A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92700" y="0"/>
          <a:ext cx="2133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0</xdr:colOff>
      <xdr:row>2</xdr:row>
      <xdr:rowOff>0</xdr:rowOff>
    </xdr:from>
    <xdr:to>
      <xdr:col>280</xdr:col>
      <xdr:colOff>160020</xdr:colOff>
      <xdr:row>2</xdr:row>
      <xdr:rowOff>175260</xdr:rowOff>
    </xdr:to>
    <xdr:pic>
      <xdr:nvPicPr>
        <xdr:cNvPr id="228" name="Picture 227" descr="Level">
          <a:extLst>
            <a:ext uri="{FF2B5EF4-FFF2-40B4-BE49-F238E27FC236}">
              <a16:creationId xmlns:a16="http://schemas.microsoft.com/office/drawing/2014/main" id="{88D5BCBE-BE98-E3E9-5665-9E8890A7F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21500" y="5486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0</xdr:colOff>
      <xdr:row>2</xdr:row>
      <xdr:rowOff>0</xdr:rowOff>
    </xdr:from>
    <xdr:to>
      <xdr:col>281</xdr:col>
      <xdr:colOff>175260</xdr:colOff>
      <xdr:row>2</xdr:row>
      <xdr:rowOff>190500</xdr:rowOff>
    </xdr:to>
    <xdr:pic>
      <xdr:nvPicPr>
        <xdr:cNvPr id="229" name="Picture 228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F26B3ED5-1362-2890-936A-687D4136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311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0</xdr:colOff>
      <xdr:row>2</xdr:row>
      <xdr:rowOff>0</xdr:rowOff>
    </xdr:from>
    <xdr:to>
      <xdr:col>282</xdr:col>
      <xdr:colOff>175260</xdr:colOff>
      <xdr:row>2</xdr:row>
      <xdr:rowOff>190500</xdr:rowOff>
    </xdr:to>
    <xdr:pic>
      <xdr:nvPicPr>
        <xdr:cNvPr id="230" name="Picture 229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323CFA39-DEBC-D9D5-3001-652D42AE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07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0</xdr:colOff>
      <xdr:row>2</xdr:row>
      <xdr:rowOff>0</xdr:rowOff>
    </xdr:from>
    <xdr:to>
      <xdr:col>283</xdr:col>
      <xdr:colOff>190500</xdr:colOff>
      <xdr:row>2</xdr:row>
      <xdr:rowOff>175260</xdr:rowOff>
    </xdr:to>
    <xdr:pic>
      <xdr:nvPicPr>
        <xdr:cNvPr id="231" name="Picture 230" descr="Hitpoints">
          <a:extLst>
            <a:ext uri="{FF2B5EF4-FFF2-40B4-BE49-F238E27FC236}">
              <a16:creationId xmlns:a16="http://schemas.microsoft.com/office/drawing/2014/main" id="{6D07E719-A639-5EC4-40F4-AAA99704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50300" y="54864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0</xdr:colOff>
      <xdr:row>2</xdr:row>
      <xdr:rowOff>0</xdr:rowOff>
    </xdr:from>
    <xdr:to>
      <xdr:col>284</xdr:col>
      <xdr:colOff>160020</xdr:colOff>
      <xdr:row>2</xdr:row>
      <xdr:rowOff>198120</xdr:rowOff>
    </xdr:to>
    <xdr:pic>
      <xdr:nvPicPr>
        <xdr:cNvPr id="232" name="Picture 231" descr="Gems">
          <a:hlinkClick xmlns:r="http://schemas.openxmlformats.org/officeDocument/2006/relationships" r:id="rId40" tooltip="Gems"/>
          <a:extLst>
            <a:ext uri="{FF2B5EF4-FFF2-40B4-BE49-F238E27FC236}">
              <a16:creationId xmlns:a16="http://schemas.microsoft.com/office/drawing/2014/main" id="{B4B6FBC0-6A95-C1DC-CE5C-CB995760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59900" y="54864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0</xdr:colOff>
      <xdr:row>2</xdr:row>
      <xdr:rowOff>0</xdr:rowOff>
    </xdr:from>
    <xdr:to>
      <xdr:col>285</xdr:col>
      <xdr:colOff>175260</xdr:colOff>
      <xdr:row>2</xdr:row>
      <xdr:rowOff>198120</xdr:rowOff>
    </xdr:to>
    <xdr:pic>
      <xdr:nvPicPr>
        <xdr:cNvPr id="233" name="Picture 232" descr="Time">
          <a:extLst>
            <a:ext uri="{FF2B5EF4-FFF2-40B4-BE49-F238E27FC236}">
              <a16:creationId xmlns:a16="http://schemas.microsoft.com/office/drawing/2014/main" id="{50352276-040C-C0ED-0324-AB088A8E4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0</xdr:colOff>
      <xdr:row>2</xdr:row>
      <xdr:rowOff>0</xdr:rowOff>
    </xdr:from>
    <xdr:to>
      <xdr:col>286</xdr:col>
      <xdr:colOff>175260</xdr:colOff>
      <xdr:row>2</xdr:row>
      <xdr:rowOff>190500</xdr:rowOff>
    </xdr:to>
    <xdr:pic>
      <xdr:nvPicPr>
        <xdr:cNvPr id="240" name="Picture 239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726D118A-80CC-6FFD-4558-9FE768497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791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0</xdr:colOff>
      <xdr:row>2</xdr:row>
      <xdr:rowOff>0</xdr:rowOff>
    </xdr:from>
    <xdr:to>
      <xdr:col>287</xdr:col>
      <xdr:colOff>175260</xdr:colOff>
      <xdr:row>2</xdr:row>
      <xdr:rowOff>198120</xdr:rowOff>
    </xdr:to>
    <xdr:pic>
      <xdr:nvPicPr>
        <xdr:cNvPr id="241" name="Picture 240" descr="Time">
          <a:extLst>
            <a:ext uri="{FF2B5EF4-FFF2-40B4-BE49-F238E27FC236}">
              <a16:creationId xmlns:a16="http://schemas.microsoft.com/office/drawing/2014/main" id="{9C1DD401-1BA1-53C4-844E-8E9B39CB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887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0</xdr:colOff>
      <xdr:row>2</xdr:row>
      <xdr:rowOff>0</xdr:rowOff>
    </xdr:from>
    <xdr:to>
      <xdr:col>288</xdr:col>
      <xdr:colOff>213360</xdr:colOff>
      <xdr:row>2</xdr:row>
      <xdr:rowOff>220980</xdr:rowOff>
    </xdr:to>
    <xdr:pic>
      <xdr:nvPicPr>
        <xdr:cNvPr id="242" name="Picture 241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3F312376-8F56-BA9A-895D-6449EBEA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8300" y="548640"/>
          <a:ext cx="2133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0</xdr:colOff>
      <xdr:row>2</xdr:row>
      <xdr:rowOff>0</xdr:rowOff>
    </xdr:from>
    <xdr:to>
      <xdr:col>290</xdr:col>
      <xdr:colOff>251460</xdr:colOff>
      <xdr:row>2</xdr:row>
      <xdr:rowOff>289560</xdr:rowOff>
    </xdr:to>
    <xdr:pic>
      <xdr:nvPicPr>
        <xdr:cNvPr id="243" name="Picture 242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1C7E1E8E-9081-4A50-FDA9-7E98CD56D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00" y="548640"/>
          <a:ext cx="2514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0</xdr:colOff>
      <xdr:row>2</xdr:row>
      <xdr:rowOff>0</xdr:rowOff>
    </xdr:from>
    <xdr:to>
      <xdr:col>292</xdr:col>
      <xdr:colOff>160020</xdr:colOff>
      <xdr:row>2</xdr:row>
      <xdr:rowOff>175260</xdr:rowOff>
    </xdr:to>
    <xdr:pic>
      <xdr:nvPicPr>
        <xdr:cNvPr id="244" name="Picture 243" descr="Level">
          <a:extLst>
            <a:ext uri="{FF2B5EF4-FFF2-40B4-BE49-F238E27FC236}">
              <a16:creationId xmlns:a16="http://schemas.microsoft.com/office/drawing/2014/main" id="{42C39169-888A-670F-286E-15CEF57F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336700" y="5486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0</xdr:colOff>
      <xdr:row>2</xdr:row>
      <xdr:rowOff>0</xdr:rowOff>
    </xdr:from>
    <xdr:to>
      <xdr:col>293</xdr:col>
      <xdr:colOff>175260</xdr:colOff>
      <xdr:row>2</xdr:row>
      <xdr:rowOff>190500</xdr:rowOff>
    </xdr:to>
    <xdr:pic>
      <xdr:nvPicPr>
        <xdr:cNvPr id="245" name="Picture 244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08FCF8CB-BFBE-531E-397A-E9FFE4BA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463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0</xdr:colOff>
      <xdr:row>2</xdr:row>
      <xdr:rowOff>0</xdr:rowOff>
    </xdr:from>
    <xdr:to>
      <xdr:col>294</xdr:col>
      <xdr:colOff>190500</xdr:colOff>
      <xdr:row>2</xdr:row>
      <xdr:rowOff>175260</xdr:rowOff>
    </xdr:to>
    <xdr:pic>
      <xdr:nvPicPr>
        <xdr:cNvPr id="246" name="Picture 245" descr="Hitpoints">
          <a:extLst>
            <a:ext uri="{FF2B5EF4-FFF2-40B4-BE49-F238E27FC236}">
              <a16:creationId xmlns:a16="http://schemas.microsoft.com/office/drawing/2014/main" id="{202431C9-FB66-6DBD-A039-A029F791B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55900" y="54864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0</xdr:colOff>
      <xdr:row>2</xdr:row>
      <xdr:rowOff>0</xdr:rowOff>
    </xdr:from>
    <xdr:to>
      <xdr:col>295</xdr:col>
      <xdr:colOff>175260</xdr:colOff>
      <xdr:row>2</xdr:row>
      <xdr:rowOff>190500</xdr:rowOff>
    </xdr:to>
    <xdr:pic>
      <xdr:nvPicPr>
        <xdr:cNvPr id="247" name="Picture 246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71DFF94B-3688-46F0-673F-5E6BCFE5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655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0</xdr:colOff>
      <xdr:row>2</xdr:row>
      <xdr:rowOff>0</xdr:rowOff>
    </xdr:from>
    <xdr:to>
      <xdr:col>296</xdr:col>
      <xdr:colOff>175260</xdr:colOff>
      <xdr:row>2</xdr:row>
      <xdr:rowOff>198120</xdr:rowOff>
    </xdr:to>
    <xdr:pic>
      <xdr:nvPicPr>
        <xdr:cNvPr id="248" name="Picture 247" descr="Time">
          <a:extLst>
            <a:ext uri="{FF2B5EF4-FFF2-40B4-BE49-F238E27FC236}">
              <a16:creationId xmlns:a16="http://schemas.microsoft.com/office/drawing/2014/main" id="{6F085D5A-0A3C-1200-30DE-7097B666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751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0</xdr:colOff>
      <xdr:row>2</xdr:row>
      <xdr:rowOff>0</xdr:rowOff>
    </xdr:from>
    <xdr:to>
      <xdr:col>297</xdr:col>
      <xdr:colOff>213360</xdr:colOff>
      <xdr:row>2</xdr:row>
      <xdr:rowOff>220980</xdr:rowOff>
    </xdr:to>
    <xdr:pic>
      <xdr:nvPicPr>
        <xdr:cNvPr id="249" name="Picture 248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CFCB03AE-6759-5136-7B92-CB0AE1B0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384700" y="548640"/>
          <a:ext cx="2133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0</xdr:colOff>
      <xdr:row>2</xdr:row>
      <xdr:rowOff>0</xdr:rowOff>
    </xdr:from>
    <xdr:to>
      <xdr:col>298</xdr:col>
      <xdr:colOff>251460</xdr:colOff>
      <xdr:row>2</xdr:row>
      <xdr:rowOff>289560</xdr:rowOff>
    </xdr:to>
    <xdr:pic>
      <xdr:nvPicPr>
        <xdr:cNvPr id="250" name="Picture 249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7398B0EB-1505-0B64-BAFD-FA6FF5F6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94300" y="548640"/>
          <a:ext cx="2514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0</xdr:colOff>
      <xdr:row>2</xdr:row>
      <xdr:rowOff>0</xdr:rowOff>
    </xdr:from>
    <xdr:to>
      <xdr:col>300</xdr:col>
      <xdr:colOff>160020</xdr:colOff>
      <xdr:row>2</xdr:row>
      <xdr:rowOff>175260</xdr:rowOff>
    </xdr:to>
    <xdr:pic>
      <xdr:nvPicPr>
        <xdr:cNvPr id="251" name="Picture 250" descr="Level">
          <a:extLst>
            <a:ext uri="{FF2B5EF4-FFF2-40B4-BE49-F238E27FC236}">
              <a16:creationId xmlns:a16="http://schemas.microsoft.com/office/drawing/2014/main" id="{C5117996-1929-02B6-71A0-7E9CC3C4F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13500" y="5486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0</xdr:colOff>
      <xdr:row>2</xdr:row>
      <xdr:rowOff>0</xdr:rowOff>
    </xdr:from>
    <xdr:to>
      <xdr:col>301</xdr:col>
      <xdr:colOff>190500</xdr:colOff>
      <xdr:row>2</xdr:row>
      <xdr:rowOff>190500</xdr:rowOff>
    </xdr:to>
    <xdr:pic>
      <xdr:nvPicPr>
        <xdr:cNvPr id="252" name="Picture 251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980AE5A7-9120-F6EC-9550-3A3D298C3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23100" y="548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0</xdr:colOff>
      <xdr:row>2</xdr:row>
      <xdr:rowOff>0</xdr:rowOff>
    </xdr:from>
    <xdr:to>
      <xdr:col>302</xdr:col>
      <xdr:colOff>190500</xdr:colOff>
      <xdr:row>2</xdr:row>
      <xdr:rowOff>190500</xdr:rowOff>
    </xdr:to>
    <xdr:pic>
      <xdr:nvPicPr>
        <xdr:cNvPr id="253" name="Picture 252" descr="Gold">
          <a:hlinkClick xmlns:r="http://schemas.openxmlformats.org/officeDocument/2006/relationships" r:id="rId10" tooltip="Gold"/>
          <a:extLst>
            <a:ext uri="{FF2B5EF4-FFF2-40B4-BE49-F238E27FC236}">
              <a16:creationId xmlns:a16="http://schemas.microsoft.com/office/drawing/2014/main" id="{83B18A6B-BB72-B243-1EFF-FFAEEF84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32700" y="548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0</xdr:colOff>
      <xdr:row>2</xdr:row>
      <xdr:rowOff>0</xdr:rowOff>
    </xdr:from>
    <xdr:to>
      <xdr:col>303</xdr:col>
      <xdr:colOff>190500</xdr:colOff>
      <xdr:row>2</xdr:row>
      <xdr:rowOff>175260</xdr:rowOff>
    </xdr:to>
    <xdr:pic>
      <xdr:nvPicPr>
        <xdr:cNvPr id="254" name="Picture 253" descr="Hitpoints">
          <a:extLst>
            <a:ext uri="{FF2B5EF4-FFF2-40B4-BE49-F238E27FC236}">
              <a16:creationId xmlns:a16="http://schemas.microsoft.com/office/drawing/2014/main" id="{5DF04A21-B973-258A-E606-40AAE3A8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42300" y="54864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0</xdr:colOff>
      <xdr:row>2</xdr:row>
      <xdr:rowOff>0</xdr:rowOff>
    </xdr:from>
    <xdr:to>
      <xdr:col>304</xdr:col>
      <xdr:colOff>160020</xdr:colOff>
      <xdr:row>2</xdr:row>
      <xdr:rowOff>198120</xdr:rowOff>
    </xdr:to>
    <xdr:pic>
      <xdr:nvPicPr>
        <xdr:cNvPr id="255" name="Picture 254" descr="Gems">
          <a:hlinkClick xmlns:r="http://schemas.openxmlformats.org/officeDocument/2006/relationships" r:id="rId40" tooltip="Gems"/>
          <a:extLst>
            <a:ext uri="{FF2B5EF4-FFF2-40B4-BE49-F238E27FC236}">
              <a16:creationId xmlns:a16="http://schemas.microsoft.com/office/drawing/2014/main" id="{00D36B04-D196-DB82-186A-8169B7D4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51900" y="54864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0</xdr:colOff>
      <xdr:row>2</xdr:row>
      <xdr:rowOff>0</xdr:rowOff>
    </xdr:from>
    <xdr:to>
      <xdr:col>306</xdr:col>
      <xdr:colOff>175260</xdr:colOff>
      <xdr:row>2</xdr:row>
      <xdr:rowOff>190500</xdr:rowOff>
    </xdr:to>
    <xdr:pic>
      <xdr:nvPicPr>
        <xdr:cNvPr id="256" name="Picture 255" descr="Elixir">
          <a:hlinkClick xmlns:r="http://schemas.openxmlformats.org/officeDocument/2006/relationships" r:id="rId22" tooltip="Elixir"/>
          <a:extLst>
            <a:ext uri="{FF2B5EF4-FFF2-40B4-BE49-F238E27FC236}">
              <a16:creationId xmlns:a16="http://schemas.microsoft.com/office/drawing/2014/main" id="{1023AF1A-54E9-093C-2EFB-B00EAB2A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711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0</xdr:colOff>
      <xdr:row>2</xdr:row>
      <xdr:rowOff>0</xdr:rowOff>
    </xdr:from>
    <xdr:to>
      <xdr:col>307</xdr:col>
      <xdr:colOff>175260</xdr:colOff>
      <xdr:row>2</xdr:row>
      <xdr:rowOff>198120</xdr:rowOff>
    </xdr:to>
    <xdr:pic>
      <xdr:nvPicPr>
        <xdr:cNvPr id="257" name="Picture 256" descr="Time">
          <a:extLst>
            <a:ext uri="{FF2B5EF4-FFF2-40B4-BE49-F238E27FC236}">
              <a16:creationId xmlns:a16="http://schemas.microsoft.com/office/drawing/2014/main" id="{7BDA5D69-0655-A403-A75C-85E75F63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80700" y="54864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0</xdr:colOff>
      <xdr:row>2</xdr:row>
      <xdr:rowOff>0</xdr:rowOff>
    </xdr:from>
    <xdr:to>
      <xdr:col>308</xdr:col>
      <xdr:colOff>213360</xdr:colOff>
      <xdr:row>2</xdr:row>
      <xdr:rowOff>220980</xdr:rowOff>
    </xdr:to>
    <xdr:pic>
      <xdr:nvPicPr>
        <xdr:cNvPr id="258" name="Picture 257" descr="Experience">
          <a:hlinkClick xmlns:r="http://schemas.openxmlformats.org/officeDocument/2006/relationships" r:id="rId12" tooltip="Experience"/>
          <a:extLst>
            <a:ext uri="{FF2B5EF4-FFF2-40B4-BE49-F238E27FC236}">
              <a16:creationId xmlns:a16="http://schemas.microsoft.com/office/drawing/2014/main" id="{3C3FB838-884A-34AE-D907-9063C6FE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90300" y="548640"/>
          <a:ext cx="2133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0</xdr:colOff>
      <xdr:row>2</xdr:row>
      <xdr:rowOff>0</xdr:rowOff>
    </xdr:from>
    <xdr:to>
      <xdr:col>310</xdr:col>
      <xdr:colOff>251460</xdr:colOff>
      <xdr:row>2</xdr:row>
      <xdr:rowOff>289560</xdr:rowOff>
    </xdr:to>
    <xdr:pic>
      <xdr:nvPicPr>
        <xdr:cNvPr id="259" name="Picture 258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6F695D31-0412-A639-E3FB-A4B541E1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0" y="548640"/>
          <a:ext cx="2514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0</xdr:colOff>
      <xdr:row>1</xdr:row>
      <xdr:rowOff>0</xdr:rowOff>
    </xdr:from>
    <xdr:to>
      <xdr:col>312</xdr:col>
      <xdr:colOff>160020</xdr:colOff>
      <xdr:row>1</xdr:row>
      <xdr:rowOff>175260</xdr:rowOff>
    </xdr:to>
    <xdr:pic>
      <xdr:nvPicPr>
        <xdr:cNvPr id="260" name="Picture 259" descr="Level">
          <a:extLst>
            <a:ext uri="{FF2B5EF4-FFF2-40B4-BE49-F238E27FC236}">
              <a16:creationId xmlns:a16="http://schemas.microsoft.com/office/drawing/2014/main" id="{BBEA6FB3-867D-6586-5D46-9CD13D8B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528700" y="1905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0</xdr:colOff>
      <xdr:row>1</xdr:row>
      <xdr:rowOff>0</xdr:rowOff>
    </xdr:from>
    <xdr:to>
      <xdr:col>313</xdr:col>
      <xdr:colOff>266700</xdr:colOff>
      <xdr:row>1</xdr:row>
      <xdr:rowOff>259080</xdr:rowOff>
    </xdr:to>
    <xdr:pic>
      <xdr:nvPicPr>
        <xdr:cNvPr id="261" name="Picture 260" descr="Damage">
          <a:extLst>
            <a:ext uri="{FF2B5EF4-FFF2-40B4-BE49-F238E27FC236}">
              <a16:creationId xmlns:a16="http://schemas.microsoft.com/office/drawing/2014/main" id="{D2D995BD-18E7-CF7A-EA21-C6C39AC3E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38300" y="190500"/>
          <a:ext cx="2667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0</xdr:colOff>
      <xdr:row>1</xdr:row>
      <xdr:rowOff>0</xdr:rowOff>
    </xdr:from>
    <xdr:to>
      <xdr:col>314</xdr:col>
      <xdr:colOff>266700</xdr:colOff>
      <xdr:row>1</xdr:row>
      <xdr:rowOff>259080</xdr:rowOff>
    </xdr:to>
    <xdr:pic>
      <xdr:nvPicPr>
        <xdr:cNvPr id="262" name="Picture 261" descr="Damage">
          <a:extLst>
            <a:ext uri="{FF2B5EF4-FFF2-40B4-BE49-F238E27FC236}">
              <a16:creationId xmlns:a16="http://schemas.microsoft.com/office/drawing/2014/main" id="{3870963C-B43F-2014-2966-2657B9ED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47900" y="190500"/>
          <a:ext cx="2667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0</xdr:colOff>
      <xdr:row>1</xdr:row>
      <xdr:rowOff>0</xdr:rowOff>
    </xdr:from>
    <xdr:to>
      <xdr:col>315</xdr:col>
      <xdr:colOff>190500</xdr:colOff>
      <xdr:row>1</xdr:row>
      <xdr:rowOff>175260</xdr:rowOff>
    </xdr:to>
    <xdr:pic>
      <xdr:nvPicPr>
        <xdr:cNvPr id="263" name="Picture 262" descr="Hitpoints">
          <a:extLst>
            <a:ext uri="{FF2B5EF4-FFF2-40B4-BE49-F238E27FC236}">
              <a16:creationId xmlns:a16="http://schemas.microsoft.com/office/drawing/2014/main" id="{B04FD420-C570-A480-FCCE-14092182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00" y="19050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0</xdr:colOff>
      <xdr:row>1</xdr:row>
      <xdr:rowOff>0</xdr:rowOff>
    </xdr:from>
    <xdr:to>
      <xdr:col>316</xdr:col>
      <xdr:colOff>175260</xdr:colOff>
      <xdr:row>1</xdr:row>
      <xdr:rowOff>198120</xdr:rowOff>
    </xdr:to>
    <xdr:pic>
      <xdr:nvPicPr>
        <xdr:cNvPr id="264" name="Picture 263" descr="Time">
          <a:extLst>
            <a:ext uri="{FF2B5EF4-FFF2-40B4-BE49-F238E27FC236}">
              <a16:creationId xmlns:a16="http://schemas.microsoft.com/office/drawing/2014/main" id="{5E77888F-1A95-52F7-9A8D-81928FFD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67100" y="19050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0</xdr:colOff>
      <xdr:row>1</xdr:row>
      <xdr:rowOff>0</xdr:rowOff>
    </xdr:from>
    <xdr:to>
      <xdr:col>317</xdr:col>
      <xdr:colOff>213360</xdr:colOff>
      <xdr:row>1</xdr:row>
      <xdr:rowOff>160020</xdr:rowOff>
    </xdr:to>
    <xdr:pic>
      <xdr:nvPicPr>
        <xdr:cNvPr id="265" name="Picture 264" descr="Ability">
          <a:extLst>
            <a:ext uri="{FF2B5EF4-FFF2-40B4-BE49-F238E27FC236}">
              <a16:creationId xmlns:a16="http://schemas.microsoft.com/office/drawing/2014/main" id="{7E25C816-1DCA-16E0-804E-1E01E199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76700" y="190500"/>
          <a:ext cx="2133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0</xdr:colOff>
      <xdr:row>1</xdr:row>
      <xdr:rowOff>0</xdr:rowOff>
    </xdr:from>
    <xdr:to>
      <xdr:col>318</xdr:col>
      <xdr:colOff>175260</xdr:colOff>
      <xdr:row>1</xdr:row>
      <xdr:rowOff>190500</xdr:rowOff>
    </xdr:to>
    <xdr:pic>
      <xdr:nvPicPr>
        <xdr:cNvPr id="266" name="Picture 265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F5FC0186-E64C-606A-0D11-5B16868E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186300" y="1905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0</xdr:colOff>
      <xdr:row>1</xdr:row>
      <xdr:rowOff>0</xdr:rowOff>
    </xdr:from>
    <xdr:to>
      <xdr:col>319</xdr:col>
      <xdr:colOff>175260</xdr:colOff>
      <xdr:row>1</xdr:row>
      <xdr:rowOff>198120</xdr:rowOff>
    </xdr:to>
    <xdr:pic>
      <xdr:nvPicPr>
        <xdr:cNvPr id="267" name="Picture 266" descr="Time">
          <a:extLst>
            <a:ext uri="{FF2B5EF4-FFF2-40B4-BE49-F238E27FC236}">
              <a16:creationId xmlns:a16="http://schemas.microsoft.com/office/drawing/2014/main" id="{6F29CCC3-90B3-52E8-F05A-BA567ABF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95900" y="19050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0</xdr:colOff>
      <xdr:row>1</xdr:row>
      <xdr:rowOff>0</xdr:rowOff>
    </xdr:from>
    <xdr:to>
      <xdr:col>320</xdr:col>
      <xdr:colOff>251460</xdr:colOff>
      <xdr:row>1</xdr:row>
      <xdr:rowOff>289560</xdr:rowOff>
    </xdr:to>
    <xdr:pic>
      <xdr:nvPicPr>
        <xdr:cNvPr id="268" name="Picture 267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1DFE96EB-86B4-A2A0-B00C-19EBB1F5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405500" y="190500"/>
          <a:ext cx="2514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0</xdr:colOff>
      <xdr:row>3</xdr:row>
      <xdr:rowOff>0</xdr:rowOff>
    </xdr:from>
    <xdr:to>
      <xdr:col>312</xdr:col>
      <xdr:colOff>160020</xdr:colOff>
      <xdr:row>3</xdr:row>
      <xdr:rowOff>175260</xdr:rowOff>
    </xdr:to>
    <xdr:pic>
      <xdr:nvPicPr>
        <xdr:cNvPr id="269" name="Picture 268" descr="Level">
          <a:extLst>
            <a:ext uri="{FF2B5EF4-FFF2-40B4-BE49-F238E27FC236}">
              <a16:creationId xmlns:a16="http://schemas.microsoft.com/office/drawing/2014/main" id="{C386B74A-72F7-DB62-EDCC-CF6C83CA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528700" y="90678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0</xdr:colOff>
      <xdr:row>3</xdr:row>
      <xdr:rowOff>0</xdr:rowOff>
    </xdr:from>
    <xdr:to>
      <xdr:col>313</xdr:col>
      <xdr:colOff>266700</xdr:colOff>
      <xdr:row>4</xdr:row>
      <xdr:rowOff>68580</xdr:rowOff>
    </xdr:to>
    <xdr:pic>
      <xdr:nvPicPr>
        <xdr:cNvPr id="270" name="Picture 269" descr="Damage">
          <a:extLst>
            <a:ext uri="{FF2B5EF4-FFF2-40B4-BE49-F238E27FC236}">
              <a16:creationId xmlns:a16="http://schemas.microsoft.com/office/drawing/2014/main" id="{4854D702-A6CF-B48E-6DF2-557BE902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38300" y="906780"/>
          <a:ext cx="2667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0</xdr:colOff>
      <xdr:row>3</xdr:row>
      <xdr:rowOff>0</xdr:rowOff>
    </xdr:from>
    <xdr:to>
      <xdr:col>314</xdr:col>
      <xdr:colOff>266700</xdr:colOff>
      <xdr:row>4</xdr:row>
      <xdr:rowOff>68580</xdr:rowOff>
    </xdr:to>
    <xdr:pic>
      <xdr:nvPicPr>
        <xdr:cNvPr id="271" name="Picture 270" descr="Damage">
          <a:extLst>
            <a:ext uri="{FF2B5EF4-FFF2-40B4-BE49-F238E27FC236}">
              <a16:creationId xmlns:a16="http://schemas.microsoft.com/office/drawing/2014/main" id="{493E7E0A-5070-0116-744B-0A9BE37BA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47900" y="906780"/>
          <a:ext cx="2667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0</xdr:colOff>
      <xdr:row>3</xdr:row>
      <xdr:rowOff>0</xdr:rowOff>
    </xdr:from>
    <xdr:to>
      <xdr:col>315</xdr:col>
      <xdr:colOff>190500</xdr:colOff>
      <xdr:row>3</xdr:row>
      <xdr:rowOff>175260</xdr:rowOff>
    </xdr:to>
    <xdr:pic>
      <xdr:nvPicPr>
        <xdr:cNvPr id="272" name="Picture 271" descr="Hitpoints">
          <a:extLst>
            <a:ext uri="{FF2B5EF4-FFF2-40B4-BE49-F238E27FC236}">
              <a16:creationId xmlns:a16="http://schemas.microsoft.com/office/drawing/2014/main" id="{47F1E063-D846-6563-EC54-679F0BB41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00" y="90678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0</xdr:colOff>
      <xdr:row>3</xdr:row>
      <xdr:rowOff>0</xdr:rowOff>
    </xdr:from>
    <xdr:to>
      <xdr:col>316</xdr:col>
      <xdr:colOff>175260</xdr:colOff>
      <xdr:row>4</xdr:row>
      <xdr:rowOff>7620</xdr:rowOff>
    </xdr:to>
    <xdr:pic>
      <xdr:nvPicPr>
        <xdr:cNvPr id="273" name="Picture 272" descr="Time">
          <a:extLst>
            <a:ext uri="{FF2B5EF4-FFF2-40B4-BE49-F238E27FC236}">
              <a16:creationId xmlns:a16="http://schemas.microsoft.com/office/drawing/2014/main" id="{B8C71BA6-1ECE-0021-0755-D2B51073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67100" y="90678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0</xdr:colOff>
      <xdr:row>3</xdr:row>
      <xdr:rowOff>0</xdr:rowOff>
    </xdr:from>
    <xdr:to>
      <xdr:col>317</xdr:col>
      <xdr:colOff>213360</xdr:colOff>
      <xdr:row>3</xdr:row>
      <xdr:rowOff>160020</xdr:rowOff>
    </xdr:to>
    <xdr:pic>
      <xdr:nvPicPr>
        <xdr:cNvPr id="274" name="Picture 273" descr="Ability">
          <a:extLst>
            <a:ext uri="{FF2B5EF4-FFF2-40B4-BE49-F238E27FC236}">
              <a16:creationId xmlns:a16="http://schemas.microsoft.com/office/drawing/2014/main" id="{92245B91-6DE7-B6A4-7044-77BA6947D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76700" y="906780"/>
          <a:ext cx="2133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0</xdr:colOff>
      <xdr:row>3</xdr:row>
      <xdr:rowOff>0</xdr:rowOff>
    </xdr:from>
    <xdr:to>
      <xdr:col>318</xdr:col>
      <xdr:colOff>175260</xdr:colOff>
      <xdr:row>4</xdr:row>
      <xdr:rowOff>0</xdr:rowOff>
    </xdr:to>
    <xdr:pic>
      <xdr:nvPicPr>
        <xdr:cNvPr id="275" name="Picture 274" descr="Dark Elixir">
          <a:hlinkClick xmlns:r="http://schemas.openxmlformats.org/officeDocument/2006/relationships" r:id="rId6" tooltip="Dark Elixir"/>
          <a:extLst>
            <a:ext uri="{FF2B5EF4-FFF2-40B4-BE49-F238E27FC236}">
              <a16:creationId xmlns:a16="http://schemas.microsoft.com/office/drawing/2014/main" id="{C1C22FE6-D210-F66D-001B-F262B0D08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186300" y="9067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0</xdr:colOff>
      <xdr:row>3</xdr:row>
      <xdr:rowOff>0</xdr:rowOff>
    </xdr:from>
    <xdr:to>
      <xdr:col>319</xdr:col>
      <xdr:colOff>175260</xdr:colOff>
      <xdr:row>4</xdr:row>
      <xdr:rowOff>7620</xdr:rowOff>
    </xdr:to>
    <xdr:pic>
      <xdr:nvPicPr>
        <xdr:cNvPr id="276" name="Picture 275" descr="Time">
          <a:extLst>
            <a:ext uri="{FF2B5EF4-FFF2-40B4-BE49-F238E27FC236}">
              <a16:creationId xmlns:a16="http://schemas.microsoft.com/office/drawing/2014/main" id="{8AF3A0F8-814E-C3F7-3FEA-87C81058D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95900" y="906780"/>
          <a:ext cx="1752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0</xdr:colOff>
      <xdr:row>3</xdr:row>
      <xdr:rowOff>0</xdr:rowOff>
    </xdr:from>
    <xdr:to>
      <xdr:col>320</xdr:col>
      <xdr:colOff>251460</xdr:colOff>
      <xdr:row>4</xdr:row>
      <xdr:rowOff>99060</xdr:rowOff>
    </xdr:to>
    <xdr:pic>
      <xdr:nvPicPr>
        <xdr:cNvPr id="277" name="Picture 276" descr="Town Hall">
          <a:hlinkClick xmlns:r="http://schemas.openxmlformats.org/officeDocument/2006/relationships" r:id="rId8" tooltip="Town Hall"/>
          <a:extLst>
            <a:ext uri="{FF2B5EF4-FFF2-40B4-BE49-F238E27FC236}">
              <a16:creationId xmlns:a16="http://schemas.microsoft.com/office/drawing/2014/main" id="{AAB445FD-42C7-87FC-D729-FAF13E59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405500" y="906780"/>
          <a:ext cx="2514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cker/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cker"/>
      <sheetName val="Next"/>
      <sheetName val="Graphviz"/>
      <sheetName val="DB"/>
      <sheetName val="1"/>
      <sheetName val="2"/>
      <sheetName val="3"/>
      <sheetName val="4"/>
    </sheetNames>
    <sheetDataSet>
      <sheetData sheetId="0"/>
      <sheetData sheetId="1"/>
      <sheetData sheetId="2">
        <row r="1">
          <cell r="I1" t="str">
            <v xml:space="preserve"> -&gt; </v>
          </cell>
        </row>
        <row r="2">
          <cell r="I2" t="str">
            <v xml:space="preserve"> [label = " </v>
          </cell>
        </row>
        <row r="3">
          <cell r="I3" t="str">
            <v>"]</v>
          </cell>
        </row>
      </sheetData>
      <sheetData sheetId="3">
        <row r="1">
          <cell r="A1" t="str">
            <v>object</v>
          </cell>
          <cell r="B1" t="str">
            <v>level</v>
          </cell>
          <cell r="C1" t="str">
            <v>th</v>
          </cell>
          <cell r="D1" t="str">
            <v>gold</v>
          </cell>
          <cell r="E1" t="str">
            <v>elixir</v>
          </cell>
          <cell r="F1" t="str">
            <v>dark</v>
          </cell>
          <cell r="G1" t="str">
            <v>days</v>
          </cell>
        </row>
        <row r="2">
          <cell r="A2" t="str">
            <v>Queen</v>
          </cell>
          <cell r="B2">
            <v>1</v>
          </cell>
          <cell r="C2">
            <v>9</v>
          </cell>
          <cell r="D2">
            <v>0</v>
          </cell>
          <cell r="E2">
            <v>0</v>
          </cell>
          <cell r="F2">
            <v>10000</v>
          </cell>
          <cell r="G2">
            <v>0</v>
          </cell>
        </row>
        <row r="3">
          <cell r="A3" t="str">
            <v>Queen</v>
          </cell>
          <cell r="B3">
            <v>2</v>
          </cell>
          <cell r="C3">
            <v>9</v>
          </cell>
          <cell r="D3">
            <v>0</v>
          </cell>
          <cell r="E3">
            <v>0</v>
          </cell>
          <cell r="F3">
            <v>11000</v>
          </cell>
          <cell r="G3">
            <v>0.16666666666666671</v>
          </cell>
        </row>
        <row r="4">
          <cell r="A4" t="str">
            <v>Queen</v>
          </cell>
          <cell r="B4">
            <v>3</v>
          </cell>
          <cell r="C4">
            <v>9</v>
          </cell>
          <cell r="D4">
            <v>0</v>
          </cell>
          <cell r="E4">
            <v>0</v>
          </cell>
          <cell r="F4">
            <v>12000</v>
          </cell>
          <cell r="G4">
            <v>0.25</v>
          </cell>
        </row>
        <row r="5">
          <cell r="A5" t="str">
            <v>Queen</v>
          </cell>
          <cell r="B5">
            <v>4</v>
          </cell>
          <cell r="C5">
            <v>9</v>
          </cell>
          <cell r="D5">
            <v>0</v>
          </cell>
          <cell r="E5">
            <v>0</v>
          </cell>
          <cell r="F5">
            <v>13000</v>
          </cell>
          <cell r="G5">
            <v>0.33333333333333331</v>
          </cell>
        </row>
        <row r="6">
          <cell r="A6" t="str">
            <v>Queen</v>
          </cell>
          <cell r="B6">
            <v>5</v>
          </cell>
          <cell r="C6">
            <v>9</v>
          </cell>
          <cell r="D6">
            <v>0</v>
          </cell>
          <cell r="E6">
            <v>0</v>
          </cell>
          <cell r="F6">
            <v>15000</v>
          </cell>
          <cell r="G6">
            <v>0.41666666666666669</v>
          </cell>
        </row>
        <row r="7">
          <cell r="A7" t="str">
            <v>Queen</v>
          </cell>
          <cell r="B7">
            <v>6</v>
          </cell>
          <cell r="C7">
            <v>9</v>
          </cell>
          <cell r="D7">
            <v>0</v>
          </cell>
          <cell r="E7">
            <v>0</v>
          </cell>
          <cell r="F7">
            <v>16000</v>
          </cell>
          <cell r="G7">
            <v>0.5</v>
          </cell>
        </row>
        <row r="8">
          <cell r="A8" t="str">
            <v>Queen</v>
          </cell>
          <cell r="B8">
            <v>7</v>
          </cell>
          <cell r="C8">
            <v>9</v>
          </cell>
          <cell r="D8">
            <v>0</v>
          </cell>
          <cell r="E8">
            <v>0</v>
          </cell>
          <cell r="F8">
            <v>17000</v>
          </cell>
          <cell r="G8">
            <v>0.58333333333333337</v>
          </cell>
        </row>
        <row r="9">
          <cell r="A9" t="str">
            <v>Queen</v>
          </cell>
          <cell r="B9">
            <v>8</v>
          </cell>
          <cell r="C9">
            <v>9</v>
          </cell>
          <cell r="D9">
            <v>0</v>
          </cell>
          <cell r="E9">
            <v>0</v>
          </cell>
          <cell r="F9">
            <v>18000</v>
          </cell>
          <cell r="G9">
            <v>0.66666666666666663</v>
          </cell>
        </row>
        <row r="10">
          <cell r="A10" t="str">
            <v>Queen</v>
          </cell>
          <cell r="B10">
            <v>9</v>
          </cell>
          <cell r="C10">
            <v>9</v>
          </cell>
          <cell r="D10">
            <v>0</v>
          </cell>
          <cell r="E10">
            <v>0</v>
          </cell>
          <cell r="F10">
            <v>19000</v>
          </cell>
          <cell r="G10">
            <v>0.75</v>
          </cell>
        </row>
        <row r="11">
          <cell r="A11" t="str">
            <v>Queen</v>
          </cell>
          <cell r="B11">
            <v>10</v>
          </cell>
          <cell r="C11">
            <v>9</v>
          </cell>
          <cell r="D11">
            <v>0</v>
          </cell>
          <cell r="E11">
            <v>0</v>
          </cell>
          <cell r="F11">
            <v>20000</v>
          </cell>
          <cell r="G11">
            <v>0.83333333333333337</v>
          </cell>
        </row>
        <row r="12">
          <cell r="A12" t="str">
            <v>Queen</v>
          </cell>
          <cell r="B12">
            <v>11</v>
          </cell>
          <cell r="C12">
            <v>9</v>
          </cell>
          <cell r="D12">
            <v>0</v>
          </cell>
          <cell r="E12">
            <v>0</v>
          </cell>
          <cell r="F12">
            <v>22000</v>
          </cell>
          <cell r="G12">
            <v>0.91666666666666663</v>
          </cell>
        </row>
        <row r="13">
          <cell r="A13" t="str">
            <v>Queen</v>
          </cell>
          <cell r="B13">
            <v>12</v>
          </cell>
          <cell r="C13">
            <v>9</v>
          </cell>
          <cell r="D13">
            <v>0</v>
          </cell>
          <cell r="E13">
            <v>0</v>
          </cell>
          <cell r="F13">
            <v>24000</v>
          </cell>
          <cell r="G13">
            <v>1</v>
          </cell>
        </row>
        <row r="14">
          <cell r="A14" t="str">
            <v>Queen</v>
          </cell>
          <cell r="B14">
            <v>13</v>
          </cell>
          <cell r="C14">
            <v>9</v>
          </cell>
          <cell r="D14">
            <v>0</v>
          </cell>
          <cell r="E14">
            <v>0</v>
          </cell>
          <cell r="F14">
            <v>26000</v>
          </cell>
          <cell r="G14">
            <v>1.333333333333333</v>
          </cell>
        </row>
        <row r="15">
          <cell r="A15" t="str">
            <v>Queen</v>
          </cell>
          <cell r="B15">
            <v>14</v>
          </cell>
          <cell r="C15">
            <v>9</v>
          </cell>
          <cell r="D15">
            <v>0</v>
          </cell>
          <cell r="E15">
            <v>0</v>
          </cell>
          <cell r="F15">
            <v>28000</v>
          </cell>
          <cell r="G15">
            <v>1.666666666666667</v>
          </cell>
        </row>
        <row r="16">
          <cell r="A16" t="str">
            <v>Queen</v>
          </cell>
          <cell r="B16">
            <v>15</v>
          </cell>
          <cell r="C16">
            <v>9</v>
          </cell>
          <cell r="D16">
            <v>0</v>
          </cell>
          <cell r="E16">
            <v>0</v>
          </cell>
          <cell r="F16">
            <v>30000</v>
          </cell>
          <cell r="G16">
            <v>2</v>
          </cell>
        </row>
        <row r="17">
          <cell r="A17" t="str">
            <v>Queen</v>
          </cell>
          <cell r="B17">
            <v>16</v>
          </cell>
          <cell r="C17">
            <v>9</v>
          </cell>
          <cell r="D17">
            <v>0</v>
          </cell>
          <cell r="E17">
            <v>0</v>
          </cell>
          <cell r="F17">
            <v>32000</v>
          </cell>
          <cell r="G17">
            <v>2</v>
          </cell>
        </row>
        <row r="18">
          <cell r="A18" t="str">
            <v>Queen</v>
          </cell>
          <cell r="B18">
            <v>17</v>
          </cell>
          <cell r="C18">
            <v>9</v>
          </cell>
          <cell r="D18">
            <v>0</v>
          </cell>
          <cell r="E18">
            <v>0</v>
          </cell>
          <cell r="F18">
            <v>34000</v>
          </cell>
          <cell r="G18">
            <v>2</v>
          </cell>
        </row>
        <row r="19">
          <cell r="A19" t="str">
            <v>Queen</v>
          </cell>
          <cell r="B19">
            <v>18</v>
          </cell>
          <cell r="C19">
            <v>9</v>
          </cell>
          <cell r="D19">
            <v>0</v>
          </cell>
          <cell r="E19">
            <v>0</v>
          </cell>
          <cell r="F19">
            <v>36000</v>
          </cell>
          <cell r="G19">
            <v>2</v>
          </cell>
        </row>
        <row r="20">
          <cell r="A20" t="str">
            <v>Queen</v>
          </cell>
          <cell r="B20">
            <v>19</v>
          </cell>
          <cell r="C20">
            <v>9</v>
          </cell>
          <cell r="D20">
            <v>0</v>
          </cell>
          <cell r="E20">
            <v>0</v>
          </cell>
          <cell r="F20">
            <v>38000</v>
          </cell>
          <cell r="G20">
            <v>2</v>
          </cell>
        </row>
        <row r="21">
          <cell r="A21" t="str">
            <v>Queen</v>
          </cell>
          <cell r="B21">
            <v>20</v>
          </cell>
          <cell r="C21">
            <v>9</v>
          </cell>
          <cell r="D21">
            <v>0</v>
          </cell>
          <cell r="E21">
            <v>0</v>
          </cell>
          <cell r="F21">
            <v>40000</v>
          </cell>
          <cell r="G21">
            <v>2.5</v>
          </cell>
        </row>
        <row r="22">
          <cell r="A22" t="str">
            <v>Queen</v>
          </cell>
          <cell r="B22">
            <v>21</v>
          </cell>
          <cell r="C22">
            <v>9</v>
          </cell>
          <cell r="D22">
            <v>0</v>
          </cell>
          <cell r="E22">
            <v>0</v>
          </cell>
          <cell r="F22">
            <v>42000</v>
          </cell>
          <cell r="G22">
            <v>2.5</v>
          </cell>
        </row>
        <row r="23">
          <cell r="A23" t="str">
            <v>Queen</v>
          </cell>
          <cell r="B23">
            <v>22</v>
          </cell>
          <cell r="C23">
            <v>9</v>
          </cell>
          <cell r="D23">
            <v>0</v>
          </cell>
          <cell r="E23">
            <v>0</v>
          </cell>
          <cell r="F23">
            <v>44000</v>
          </cell>
          <cell r="G23">
            <v>2.5</v>
          </cell>
        </row>
        <row r="24">
          <cell r="A24" t="str">
            <v>Queen</v>
          </cell>
          <cell r="B24">
            <v>23</v>
          </cell>
          <cell r="C24">
            <v>9</v>
          </cell>
          <cell r="D24">
            <v>0</v>
          </cell>
          <cell r="E24">
            <v>0</v>
          </cell>
          <cell r="F24">
            <v>46000</v>
          </cell>
          <cell r="G24">
            <v>2.5</v>
          </cell>
        </row>
        <row r="25">
          <cell r="A25" t="str">
            <v>Queen</v>
          </cell>
          <cell r="B25">
            <v>24</v>
          </cell>
          <cell r="C25">
            <v>9</v>
          </cell>
          <cell r="D25">
            <v>0</v>
          </cell>
          <cell r="E25">
            <v>0</v>
          </cell>
          <cell r="F25">
            <v>48000</v>
          </cell>
          <cell r="G25">
            <v>2.5</v>
          </cell>
        </row>
        <row r="26">
          <cell r="A26" t="str">
            <v>Queen</v>
          </cell>
          <cell r="B26">
            <v>25</v>
          </cell>
          <cell r="C26">
            <v>9</v>
          </cell>
          <cell r="D26">
            <v>0</v>
          </cell>
          <cell r="E26">
            <v>0</v>
          </cell>
          <cell r="F26">
            <v>50000</v>
          </cell>
          <cell r="G26">
            <v>3</v>
          </cell>
        </row>
        <row r="27">
          <cell r="A27" t="str">
            <v>Queen</v>
          </cell>
          <cell r="B27">
            <v>26</v>
          </cell>
          <cell r="C27">
            <v>9</v>
          </cell>
          <cell r="D27">
            <v>0</v>
          </cell>
          <cell r="E27">
            <v>0</v>
          </cell>
          <cell r="F27">
            <v>52000</v>
          </cell>
          <cell r="G27">
            <v>3</v>
          </cell>
        </row>
        <row r="28">
          <cell r="A28" t="str">
            <v>Queen</v>
          </cell>
          <cell r="B28">
            <v>27</v>
          </cell>
          <cell r="C28">
            <v>9</v>
          </cell>
          <cell r="D28">
            <v>0</v>
          </cell>
          <cell r="E28">
            <v>0</v>
          </cell>
          <cell r="F28">
            <v>54000</v>
          </cell>
          <cell r="G28">
            <v>3</v>
          </cell>
        </row>
        <row r="29">
          <cell r="A29" t="str">
            <v>Queen</v>
          </cell>
          <cell r="B29">
            <v>28</v>
          </cell>
          <cell r="C29">
            <v>9</v>
          </cell>
          <cell r="D29">
            <v>0</v>
          </cell>
          <cell r="E29">
            <v>0</v>
          </cell>
          <cell r="F29">
            <v>56000</v>
          </cell>
          <cell r="G29">
            <v>3</v>
          </cell>
        </row>
        <row r="30">
          <cell r="A30" t="str">
            <v>Queen</v>
          </cell>
          <cell r="B30">
            <v>29</v>
          </cell>
          <cell r="C30">
            <v>9</v>
          </cell>
          <cell r="D30">
            <v>0</v>
          </cell>
          <cell r="E30">
            <v>0</v>
          </cell>
          <cell r="F30">
            <v>58000</v>
          </cell>
          <cell r="G30">
            <v>3</v>
          </cell>
        </row>
        <row r="31">
          <cell r="A31" t="str">
            <v>Queen</v>
          </cell>
          <cell r="B31">
            <v>30</v>
          </cell>
          <cell r="C31">
            <v>9</v>
          </cell>
          <cell r="D31">
            <v>0</v>
          </cell>
          <cell r="E31">
            <v>0</v>
          </cell>
          <cell r="F31">
            <v>60000</v>
          </cell>
          <cell r="G31">
            <v>4</v>
          </cell>
        </row>
        <row r="32">
          <cell r="A32" t="str">
            <v>Queen</v>
          </cell>
          <cell r="B32">
            <v>31</v>
          </cell>
          <cell r="C32">
            <v>10</v>
          </cell>
          <cell r="D32">
            <v>0</v>
          </cell>
          <cell r="E32">
            <v>0</v>
          </cell>
          <cell r="F32">
            <v>63000</v>
          </cell>
          <cell r="G32">
            <v>4</v>
          </cell>
        </row>
        <row r="33">
          <cell r="A33" t="str">
            <v>Queen</v>
          </cell>
          <cell r="B33">
            <v>32</v>
          </cell>
          <cell r="C33">
            <v>10</v>
          </cell>
          <cell r="D33">
            <v>0</v>
          </cell>
          <cell r="E33">
            <v>0</v>
          </cell>
          <cell r="F33">
            <v>66000</v>
          </cell>
          <cell r="G33">
            <v>4</v>
          </cell>
        </row>
        <row r="34">
          <cell r="A34" t="str">
            <v>Queen</v>
          </cell>
          <cell r="B34">
            <v>33</v>
          </cell>
          <cell r="C34">
            <v>10</v>
          </cell>
          <cell r="D34">
            <v>0</v>
          </cell>
          <cell r="E34">
            <v>0</v>
          </cell>
          <cell r="F34">
            <v>69000</v>
          </cell>
          <cell r="G34">
            <v>4</v>
          </cell>
        </row>
        <row r="35">
          <cell r="A35" t="str">
            <v>Queen</v>
          </cell>
          <cell r="B35">
            <v>34</v>
          </cell>
          <cell r="C35">
            <v>10</v>
          </cell>
          <cell r="D35">
            <v>0</v>
          </cell>
          <cell r="E35">
            <v>0</v>
          </cell>
          <cell r="F35">
            <v>72000</v>
          </cell>
          <cell r="G35">
            <v>4</v>
          </cell>
        </row>
        <row r="36">
          <cell r="A36" t="str">
            <v>Queen</v>
          </cell>
          <cell r="B36">
            <v>35</v>
          </cell>
          <cell r="C36">
            <v>10</v>
          </cell>
          <cell r="D36">
            <v>0</v>
          </cell>
          <cell r="E36">
            <v>0</v>
          </cell>
          <cell r="F36">
            <v>75000</v>
          </cell>
          <cell r="G36">
            <v>5</v>
          </cell>
        </row>
        <row r="37">
          <cell r="A37" t="str">
            <v>Queen</v>
          </cell>
          <cell r="B37">
            <v>36</v>
          </cell>
          <cell r="C37">
            <v>10</v>
          </cell>
          <cell r="D37">
            <v>0</v>
          </cell>
          <cell r="E37">
            <v>0</v>
          </cell>
          <cell r="F37">
            <v>78000</v>
          </cell>
          <cell r="G37">
            <v>5</v>
          </cell>
        </row>
        <row r="38">
          <cell r="A38" t="str">
            <v>Queen</v>
          </cell>
          <cell r="B38">
            <v>37</v>
          </cell>
          <cell r="C38">
            <v>10</v>
          </cell>
          <cell r="D38">
            <v>0</v>
          </cell>
          <cell r="E38">
            <v>0</v>
          </cell>
          <cell r="F38">
            <v>81000</v>
          </cell>
          <cell r="G38">
            <v>5</v>
          </cell>
        </row>
        <row r="39">
          <cell r="A39" t="str">
            <v>Queen</v>
          </cell>
          <cell r="B39">
            <v>38</v>
          </cell>
          <cell r="C39">
            <v>10</v>
          </cell>
          <cell r="D39">
            <v>0</v>
          </cell>
          <cell r="E39">
            <v>0</v>
          </cell>
          <cell r="F39">
            <v>84000</v>
          </cell>
          <cell r="G39">
            <v>5</v>
          </cell>
        </row>
        <row r="40">
          <cell r="A40" t="str">
            <v>Queen</v>
          </cell>
          <cell r="B40">
            <v>39</v>
          </cell>
          <cell r="C40">
            <v>10</v>
          </cell>
          <cell r="D40">
            <v>0</v>
          </cell>
          <cell r="E40">
            <v>0</v>
          </cell>
          <cell r="F40">
            <v>87000</v>
          </cell>
          <cell r="G40">
            <v>5</v>
          </cell>
        </row>
        <row r="41">
          <cell r="A41" t="str">
            <v>Queen</v>
          </cell>
          <cell r="B41">
            <v>40</v>
          </cell>
          <cell r="C41">
            <v>10</v>
          </cell>
          <cell r="D41">
            <v>0</v>
          </cell>
          <cell r="E41">
            <v>0</v>
          </cell>
          <cell r="F41">
            <v>90000</v>
          </cell>
          <cell r="G41">
            <v>6</v>
          </cell>
        </row>
        <row r="42">
          <cell r="A42" t="str">
            <v>Queen</v>
          </cell>
          <cell r="B42">
            <v>41</v>
          </cell>
          <cell r="C42">
            <v>11</v>
          </cell>
          <cell r="D42">
            <v>0</v>
          </cell>
          <cell r="E42">
            <v>0</v>
          </cell>
          <cell r="F42">
            <v>96000</v>
          </cell>
          <cell r="G42">
            <v>6</v>
          </cell>
        </row>
        <row r="43">
          <cell r="A43" t="str">
            <v>Queen</v>
          </cell>
          <cell r="B43">
            <v>42</v>
          </cell>
          <cell r="C43">
            <v>11</v>
          </cell>
          <cell r="D43">
            <v>0</v>
          </cell>
          <cell r="E43">
            <v>0</v>
          </cell>
          <cell r="F43">
            <v>102000</v>
          </cell>
          <cell r="G43">
            <v>6</v>
          </cell>
        </row>
        <row r="44">
          <cell r="A44" t="str">
            <v>Queen</v>
          </cell>
          <cell r="B44">
            <v>43</v>
          </cell>
          <cell r="C44">
            <v>11</v>
          </cell>
          <cell r="D44">
            <v>0</v>
          </cell>
          <cell r="E44">
            <v>0</v>
          </cell>
          <cell r="F44">
            <v>108000</v>
          </cell>
          <cell r="G44">
            <v>6</v>
          </cell>
        </row>
        <row r="45">
          <cell r="A45" t="str">
            <v>Queen</v>
          </cell>
          <cell r="B45">
            <v>44</v>
          </cell>
          <cell r="C45">
            <v>11</v>
          </cell>
          <cell r="D45">
            <v>0</v>
          </cell>
          <cell r="E45">
            <v>0</v>
          </cell>
          <cell r="F45">
            <v>114000</v>
          </cell>
          <cell r="G45">
            <v>6</v>
          </cell>
        </row>
        <row r="46">
          <cell r="A46" t="str">
            <v>Queen</v>
          </cell>
          <cell r="B46">
            <v>45</v>
          </cell>
          <cell r="C46">
            <v>11</v>
          </cell>
          <cell r="D46">
            <v>0</v>
          </cell>
          <cell r="E46">
            <v>0</v>
          </cell>
          <cell r="F46">
            <v>120000</v>
          </cell>
          <cell r="G46">
            <v>6.5</v>
          </cell>
        </row>
        <row r="47">
          <cell r="A47" t="str">
            <v>Queen</v>
          </cell>
          <cell r="B47">
            <v>46</v>
          </cell>
          <cell r="C47">
            <v>11</v>
          </cell>
          <cell r="D47">
            <v>0</v>
          </cell>
          <cell r="E47">
            <v>0</v>
          </cell>
          <cell r="F47">
            <v>126000</v>
          </cell>
          <cell r="G47">
            <v>6.5</v>
          </cell>
        </row>
        <row r="48">
          <cell r="A48" t="str">
            <v>Queen</v>
          </cell>
          <cell r="B48">
            <v>47</v>
          </cell>
          <cell r="C48">
            <v>11</v>
          </cell>
          <cell r="D48">
            <v>0</v>
          </cell>
          <cell r="E48">
            <v>0</v>
          </cell>
          <cell r="F48">
            <v>132000</v>
          </cell>
          <cell r="G48">
            <v>6.5</v>
          </cell>
        </row>
        <row r="49">
          <cell r="A49" t="str">
            <v>Queen</v>
          </cell>
          <cell r="B49">
            <v>48</v>
          </cell>
          <cell r="C49">
            <v>11</v>
          </cell>
          <cell r="D49">
            <v>0</v>
          </cell>
          <cell r="E49">
            <v>0</v>
          </cell>
          <cell r="F49">
            <v>138000</v>
          </cell>
          <cell r="G49">
            <v>6.5</v>
          </cell>
        </row>
        <row r="50">
          <cell r="A50" t="str">
            <v>Queen</v>
          </cell>
          <cell r="B50">
            <v>49</v>
          </cell>
          <cell r="C50">
            <v>11</v>
          </cell>
          <cell r="D50">
            <v>0</v>
          </cell>
          <cell r="E50">
            <v>0</v>
          </cell>
          <cell r="F50">
            <v>144000</v>
          </cell>
          <cell r="G50">
            <v>6.5</v>
          </cell>
        </row>
        <row r="51">
          <cell r="A51" t="str">
            <v>Queen</v>
          </cell>
          <cell r="B51">
            <v>50</v>
          </cell>
          <cell r="C51">
            <v>11</v>
          </cell>
          <cell r="D51">
            <v>0</v>
          </cell>
          <cell r="E51">
            <v>0</v>
          </cell>
          <cell r="F51">
            <v>150000</v>
          </cell>
          <cell r="G51">
            <v>6.5</v>
          </cell>
        </row>
        <row r="52">
          <cell r="A52" t="str">
            <v>Queen</v>
          </cell>
          <cell r="B52">
            <v>51</v>
          </cell>
          <cell r="C52">
            <v>12</v>
          </cell>
          <cell r="D52">
            <v>0</v>
          </cell>
          <cell r="E52">
            <v>0</v>
          </cell>
          <cell r="F52">
            <v>156000</v>
          </cell>
          <cell r="G52">
            <v>7</v>
          </cell>
        </row>
        <row r="53">
          <cell r="A53" t="str">
            <v>Queen</v>
          </cell>
          <cell r="B53">
            <v>52</v>
          </cell>
          <cell r="C53">
            <v>12</v>
          </cell>
          <cell r="D53">
            <v>0</v>
          </cell>
          <cell r="E53">
            <v>0</v>
          </cell>
          <cell r="F53">
            <v>162000</v>
          </cell>
          <cell r="G53">
            <v>7</v>
          </cell>
        </row>
        <row r="54">
          <cell r="A54" t="str">
            <v>Queen</v>
          </cell>
          <cell r="B54">
            <v>53</v>
          </cell>
          <cell r="C54">
            <v>12</v>
          </cell>
          <cell r="D54">
            <v>0</v>
          </cell>
          <cell r="E54">
            <v>0</v>
          </cell>
          <cell r="F54">
            <v>168000</v>
          </cell>
          <cell r="G54">
            <v>7</v>
          </cell>
        </row>
        <row r="55">
          <cell r="A55" t="str">
            <v>Queen</v>
          </cell>
          <cell r="B55">
            <v>54</v>
          </cell>
          <cell r="C55">
            <v>12</v>
          </cell>
          <cell r="D55">
            <v>0</v>
          </cell>
          <cell r="E55">
            <v>0</v>
          </cell>
          <cell r="F55">
            <v>174000</v>
          </cell>
          <cell r="G55">
            <v>7</v>
          </cell>
        </row>
        <row r="56">
          <cell r="A56" t="str">
            <v>Queen</v>
          </cell>
          <cell r="B56">
            <v>55</v>
          </cell>
          <cell r="C56">
            <v>12</v>
          </cell>
          <cell r="D56">
            <v>0</v>
          </cell>
          <cell r="E56">
            <v>0</v>
          </cell>
          <cell r="F56">
            <v>180000</v>
          </cell>
          <cell r="G56">
            <v>7</v>
          </cell>
        </row>
        <row r="57">
          <cell r="A57" t="str">
            <v>Queen</v>
          </cell>
          <cell r="B57">
            <v>56</v>
          </cell>
          <cell r="C57">
            <v>12</v>
          </cell>
          <cell r="D57">
            <v>0</v>
          </cell>
          <cell r="E57">
            <v>0</v>
          </cell>
          <cell r="F57">
            <v>187000</v>
          </cell>
          <cell r="G57">
            <v>7</v>
          </cell>
        </row>
        <row r="58">
          <cell r="A58" t="str">
            <v>Queen</v>
          </cell>
          <cell r="B58">
            <v>57</v>
          </cell>
          <cell r="C58">
            <v>12</v>
          </cell>
          <cell r="D58">
            <v>0</v>
          </cell>
          <cell r="E58">
            <v>0</v>
          </cell>
          <cell r="F58">
            <v>194000</v>
          </cell>
          <cell r="G58">
            <v>7</v>
          </cell>
        </row>
        <row r="59">
          <cell r="A59" t="str">
            <v>Queen</v>
          </cell>
          <cell r="B59">
            <v>58</v>
          </cell>
          <cell r="C59">
            <v>12</v>
          </cell>
          <cell r="D59">
            <v>0</v>
          </cell>
          <cell r="E59">
            <v>0</v>
          </cell>
          <cell r="F59">
            <v>201000</v>
          </cell>
          <cell r="G59">
            <v>7</v>
          </cell>
        </row>
        <row r="60">
          <cell r="A60" t="str">
            <v>Queen</v>
          </cell>
          <cell r="B60">
            <v>59</v>
          </cell>
          <cell r="C60">
            <v>12</v>
          </cell>
          <cell r="D60">
            <v>0</v>
          </cell>
          <cell r="E60">
            <v>0</v>
          </cell>
          <cell r="F60">
            <v>208000</v>
          </cell>
          <cell r="G60">
            <v>7</v>
          </cell>
        </row>
        <row r="61">
          <cell r="A61" t="str">
            <v>Queen</v>
          </cell>
          <cell r="B61">
            <v>60</v>
          </cell>
          <cell r="C61">
            <v>12</v>
          </cell>
          <cell r="D61">
            <v>0</v>
          </cell>
          <cell r="E61">
            <v>0</v>
          </cell>
          <cell r="F61">
            <v>215000</v>
          </cell>
          <cell r="G61">
            <v>7</v>
          </cell>
        </row>
        <row r="62">
          <cell r="A62" t="str">
            <v>Queen</v>
          </cell>
          <cell r="B62">
            <v>61</v>
          </cell>
          <cell r="C62">
            <v>12</v>
          </cell>
          <cell r="D62">
            <v>0</v>
          </cell>
          <cell r="E62">
            <v>0</v>
          </cell>
          <cell r="F62">
            <v>220000</v>
          </cell>
          <cell r="G62">
            <v>7</v>
          </cell>
        </row>
        <row r="63">
          <cell r="A63" t="str">
            <v>Queen</v>
          </cell>
          <cell r="B63">
            <v>62</v>
          </cell>
          <cell r="C63">
            <v>12</v>
          </cell>
          <cell r="D63">
            <v>0</v>
          </cell>
          <cell r="E63">
            <v>0</v>
          </cell>
          <cell r="F63">
            <v>225000</v>
          </cell>
          <cell r="G63">
            <v>7</v>
          </cell>
        </row>
        <row r="64">
          <cell r="A64" t="str">
            <v>Queen</v>
          </cell>
          <cell r="B64">
            <v>63</v>
          </cell>
          <cell r="C64">
            <v>12</v>
          </cell>
          <cell r="D64">
            <v>0</v>
          </cell>
          <cell r="E64">
            <v>0</v>
          </cell>
          <cell r="F64">
            <v>230000</v>
          </cell>
          <cell r="G64">
            <v>7</v>
          </cell>
        </row>
        <row r="65">
          <cell r="A65" t="str">
            <v>Queen</v>
          </cell>
          <cell r="B65">
            <v>64</v>
          </cell>
          <cell r="C65">
            <v>12</v>
          </cell>
          <cell r="D65">
            <v>0</v>
          </cell>
          <cell r="E65">
            <v>0</v>
          </cell>
          <cell r="F65">
            <v>235000</v>
          </cell>
          <cell r="G65">
            <v>7</v>
          </cell>
        </row>
        <row r="66">
          <cell r="A66" t="str">
            <v>Queen</v>
          </cell>
          <cell r="B66">
            <v>65</v>
          </cell>
          <cell r="C66">
            <v>12</v>
          </cell>
          <cell r="D66">
            <v>0</v>
          </cell>
          <cell r="E66">
            <v>0</v>
          </cell>
          <cell r="F66">
            <v>240000</v>
          </cell>
          <cell r="G66">
            <v>7</v>
          </cell>
        </row>
        <row r="67">
          <cell r="A67" t="str">
            <v>Queen</v>
          </cell>
          <cell r="B67">
            <v>66</v>
          </cell>
          <cell r="C67">
            <v>13</v>
          </cell>
          <cell r="D67">
            <v>0</v>
          </cell>
          <cell r="E67">
            <v>0</v>
          </cell>
          <cell r="F67">
            <v>250000</v>
          </cell>
          <cell r="G67">
            <v>7.5</v>
          </cell>
        </row>
        <row r="68">
          <cell r="A68" t="str">
            <v>Queen</v>
          </cell>
          <cell r="B68">
            <v>67</v>
          </cell>
          <cell r="C68">
            <v>13</v>
          </cell>
          <cell r="D68">
            <v>0</v>
          </cell>
          <cell r="E68">
            <v>0</v>
          </cell>
          <cell r="F68">
            <v>260000</v>
          </cell>
          <cell r="G68">
            <v>7.5</v>
          </cell>
        </row>
        <row r="69">
          <cell r="A69" t="str">
            <v>Queen</v>
          </cell>
          <cell r="B69">
            <v>68</v>
          </cell>
          <cell r="C69">
            <v>13</v>
          </cell>
          <cell r="D69">
            <v>0</v>
          </cell>
          <cell r="E69">
            <v>0</v>
          </cell>
          <cell r="F69">
            <v>270000</v>
          </cell>
          <cell r="G69">
            <v>7.5</v>
          </cell>
        </row>
        <row r="70">
          <cell r="A70" t="str">
            <v>Queen</v>
          </cell>
          <cell r="B70">
            <v>69</v>
          </cell>
          <cell r="C70">
            <v>13</v>
          </cell>
          <cell r="D70">
            <v>0</v>
          </cell>
          <cell r="E70">
            <v>0</v>
          </cell>
          <cell r="F70">
            <v>280000</v>
          </cell>
          <cell r="G70">
            <v>7.5</v>
          </cell>
        </row>
        <row r="71">
          <cell r="A71" t="str">
            <v>Queen</v>
          </cell>
          <cell r="B71">
            <v>70</v>
          </cell>
          <cell r="C71">
            <v>13</v>
          </cell>
          <cell r="D71">
            <v>0</v>
          </cell>
          <cell r="E71">
            <v>0</v>
          </cell>
          <cell r="F71">
            <v>290000</v>
          </cell>
          <cell r="G71">
            <v>8</v>
          </cell>
        </row>
        <row r="72">
          <cell r="A72" t="str">
            <v>Queen</v>
          </cell>
          <cell r="B72">
            <v>71</v>
          </cell>
          <cell r="C72">
            <v>13</v>
          </cell>
          <cell r="D72">
            <v>0</v>
          </cell>
          <cell r="E72">
            <v>0</v>
          </cell>
          <cell r="F72">
            <v>292000</v>
          </cell>
          <cell r="G72">
            <v>8</v>
          </cell>
        </row>
        <row r="73">
          <cell r="A73" t="str">
            <v>Queen</v>
          </cell>
          <cell r="B73">
            <v>72</v>
          </cell>
          <cell r="C73">
            <v>13</v>
          </cell>
          <cell r="D73">
            <v>0</v>
          </cell>
          <cell r="E73">
            <v>0</v>
          </cell>
          <cell r="F73">
            <v>294000</v>
          </cell>
          <cell r="G73">
            <v>8</v>
          </cell>
        </row>
        <row r="74">
          <cell r="A74" t="str">
            <v>Queen</v>
          </cell>
          <cell r="B74">
            <v>73</v>
          </cell>
          <cell r="C74">
            <v>13</v>
          </cell>
          <cell r="D74">
            <v>0</v>
          </cell>
          <cell r="E74">
            <v>0</v>
          </cell>
          <cell r="F74">
            <v>296000</v>
          </cell>
          <cell r="G74">
            <v>8</v>
          </cell>
        </row>
        <row r="75">
          <cell r="A75" t="str">
            <v>Queen</v>
          </cell>
          <cell r="B75">
            <v>74</v>
          </cell>
          <cell r="C75">
            <v>13</v>
          </cell>
          <cell r="D75">
            <v>0</v>
          </cell>
          <cell r="E75">
            <v>0</v>
          </cell>
          <cell r="F75">
            <v>298000</v>
          </cell>
          <cell r="G75">
            <v>8</v>
          </cell>
        </row>
        <row r="76">
          <cell r="A76" t="str">
            <v>Queen</v>
          </cell>
          <cell r="B76">
            <v>75</v>
          </cell>
          <cell r="C76">
            <v>13</v>
          </cell>
          <cell r="D76">
            <v>0</v>
          </cell>
          <cell r="E76">
            <v>0</v>
          </cell>
          <cell r="F76">
            <v>300000</v>
          </cell>
          <cell r="G76">
            <v>8</v>
          </cell>
        </row>
        <row r="77">
          <cell r="A77" t="str">
            <v>Queen</v>
          </cell>
          <cell r="B77">
            <v>76</v>
          </cell>
          <cell r="C77">
            <v>14</v>
          </cell>
          <cell r="D77">
            <v>0</v>
          </cell>
          <cell r="E77">
            <v>0</v>
          </cell>
          <cell r="F77">
            <v>306000</v>
          </cell>
          <cell r="G77">
            <v>8</v>
          </cell>
        </row>
        <row r="78">
          <cell r="A78" t="str">
            <v>Queen</v>
          </cell>
          <cell r="B78">
            <v>77</v>
          </cell>
          <cell r="C78">
            <v>14</v>
          </cell>
          <cell r="D78">
            <v>0</v>
          </cell>
          <cell r="E78">
            <v>0</v>
          </cell>
          <cell r="F78">
            <v>312000</v>
          </cell>
          <cell r="G78">
            <v>8</v>
          </cell>
        </row>
        <row r="79">
          <cell r="A79" t="str">
            <v>Queen</v>
          </cell>
          <cell r="B79">
            <v>78</v>
          </cell>
          <cell r="C79">
            <v>14</v>
          </cell>
          <cell r="D79">
            <v>0</v>
          </cell>
          <cell r="E79">
            <v>0</v>
          </cell>
          <cell r="F79">
            <v>318000</v>
          </cell>
          <cell r="G79">
            <v>8</v>
          </cell>
        </row>
        <row r="80">
          <cell r="A80" t="str">
            <v>Queen</v>
          </cell>
          <cell r="B80">
            <v>79</v>
          </cell>
          <cell r="C80">
            <v>14</v>
          </cell>
          <cell r="D80">
            <v>0</v>
          </cell>
          <cell r="E80">
            <v>0</v>
          </cell>
          <cell r="F80">
            <v>324000</v>
          </cell>
          <cell r="G80">
            <v>8</v>
          </cell>
        </row>
        <row r="81">
          <cell r="A81" t="str">
            <v>Queen</v>
          </cell>
          <cell r="B81">
            <v>80</v>
          </cell>
          <cell r="C81">
            <v>14</v>
          </cell>
          <cell r="D81">
            <v>0</v>
          </cell>
          <cell r="E81">
            <v>0</v>
          </cell>
          <cell r="F81">
            <v>330000</v>
          </cell>
          <cell r="G81">
            <v>8</v>
          </cell>
        </row>
        <row r="82">
          <cell r="A82" t="str">
            <v>Archer Tower</v>
          </cell>
          <cell r="B82">
            <v>1</v>
          </cell>
          <cell r="C82">
            <v>2</v>
          </cell>
          <cell r="D82">
            <v>1000</v>
          </cell>
          <cell r="E82">
            <v>0</v>
          </cell>
          <cell r="F82">
            <v>0</v>
          </cell>
          <cell r="G82">
            <v>6.9444444444444447E-4</v>
          </cell>
        </row>
        <row r="83">
          <cell r="A83" t="str">
            <v>Archer Tower</v>
          </cell>
          <cell r="B83">
            <v>2</v>
          </cell>
          <cell r="C83">
            <v>2</v>
          </cell>
          <cell r="D83">
            <v>2000</v>
          </cell>
          <cell r="E83">
            <v>0</v>
          </cell>
          <cell r="F83">
            <v>0</v>
          </cell>
          <cell r="G83">
            <v>1.041666666666667E-2</v>
          </cell>
        </row>
        <row r="84">
          <cell r="A84" t="str">
            <v>Archer Tower</v>
          </cell>
          <cell r="B84">
            <v>3</v>
          </cell>
          <cell r="C84">
            <v>3</v>
          </cell>
          <cell r="D84">
            <v>5000</v>
          </cell>
          <cell r="E84">
            <v>0</v>
          </cell>
          <cell r="F84">
            <v>0</v>
          </cell>
          <cell r="G84">
            <v>3.125E-2</v>
          </cell>
        </row>
        <row r="85">
          <cell r="A85" t="str">
            <v>Archer Tower</v>
          </cell>
          <cell r="B85">
            <v>4</v>
          </cell>
          <cell r="C85">
            <v>4</v>
          </cell>
          <cell r="D85">
            <v>20000</v>
          </cell>
          <cell r="E85">
            <v>0</v>
          </cell>
          <cell r="F85">
            <v>0</v>
          </cell>
          <cell r="G85">
            <v>0.125</v>
          </cell>
        </row>
        <row r="86">
          <cell r="A86" t="str">
            <v>Archer Tower</v>
          </cell>
          <cell r="B86">
            <v>5</v>
          </cell>
          <cell r="C86">
            <v>5</v>
          </cell>
          <cell r="D86">
            <v>80000</v>
          </cell>
          <cell r="E86">
            <v>0</v>
          </cell>
          <cell r="F86">
            <v>0</v>
          </cell>
          <cell r="G86">
            <v>0.20833333333333329</v>
          </cell>
        </row>
        <row r="87">
          <cell r="A87" t="str">
            <v>Archer Tower</v>
          </cell>
          <cell r="B87">
            <v>6</v>
          </cell>
          <cell r="C87">
            <v>5</v>
          </cell>
          <cell r="D87">
            <v>180000</v>
          </cell>
          <cell r="E87">
            <v>0</v>
          </cell>
          <cell r="F87">
            <v>0</v>
          </cell>
          <cell r="G87">
            <v>0.33333333333333331</v>
          </cell>
        </row>
        <row r="88">
          <cell r="A88" t="str">
            <v>Archer Tower</v>
          </cell>
          <cell r="B88">
            <v>7</v>
          </cell>
          <cell r="C88">
            <v>6</v>
          </cell>
          <cell r="D88">
            <v>360000</v>
          </cell>
          <cell r="E88">
            <v>0</v>
          </cell>
          <cell r="F88">
            <v>0</v>
          </cell>
          <cell r="G88">
            <v>0.41666666666666669</v>
          </cell>
        </row>
        <row r="89">
          <cell r="A89" t="str">
            <v>Archer Tower</v>
          </cell>
          <cell r="B89">
            <v>8</v>
          </cell>
          <cell r="C89">
            <v>7</v>
          </cell>
          <cell r="D89">
            <v>600000</v>
          </cell>
          <cell r="E89">
            <v>0</v>
          </cell>
          <cell r="F89">
            <v>0</v>
          </cell>
          <cell r="G89">
            <v>0.5</v>
          </cell>
        </row>
        <row r="90">
          <cell r="A90" t="str">
            <v>Archer Tower</v>
          </cell>
          <cell r="B90">
            <v>9</v>
          </cell>
          <cell r="C90">
            <v>8</v>
          </cell>
          <cell r="D90">
            <v>800000</v>
          </cell>
          <cell r="E90">
            <v>0</v>
          </cell>
          <cell r="F90">
            <v>0</v>
          </cell>
          <cell r="G90">
            <v>0.58333333333333337</v>
          </cell>
        </row>
        <row r="91">
          <cell r="A91" t="str">
            <v>Archer Tower</v>
          </cell>
          <cell r="B91">
            <v>10</v>
          </cell>
          <cell r="C91">
            <v>8</v>
          </cell>
          <cell r="D91">
            <v>1000000</v>
          </cell>
          <cell r="E91">
            <v>0</v>
          </cell>
          <cell r="F91">
            <v>0</v>
          </cell>
          <cell r="G91">
            <v>0.75</v>
          </cell>
        </row>
        <row r="92">
          <cell r="A92" t="str">
            <v>Archer Tower</v>
          </cell>
          <cell r="B92">
            <v>11</v>
          </cell>
          <cell r="C92">
            <v>9</v>
          </cell>
          <cell r="D92">
            <v>1200000</v>
          </cell>
          <cell r="E92">
            <v>0</v>
          </cell>
          <cell r="F92">
            <v>0</v>
          </cell>
          <cell r="G92">
            <v>1</v>
          </cell>
        </row>
        <row r="93">
          <cell r="A93" t="str">
            <v>Archer Tower</v>
          </cell>
          <cell r="B93">
            <v>12</v>
          </cell>
          <cell r="C93">
            <v>10</v>
          </cell>
          <cell r="D93">
            <v>1800000</v>
          </cell>
          <cell r="E93">
            <v>0</v>
          </cell>
          <cell r="F93">
            <v>0</v>
          </cell>
          <cell r="G93">
            <v>1.5</v>
          </cell>
        </row>
        <row r="94">
          <cell r="A94" t="str">
            <v>Archer Tower</v>
          </cell>
          <cell r="B94">
            <v>13</v>
          </cell>
          <cell r="C94">
            <v>10</v>
          </cell>
          <cell r="D94">
            <v>2400000</v>
          </cell>
          <cell r="E94">
            <v>0</v>
          </cell>
          <cell r="F94">
            <v>0</v>
          </cell>
          <cell r="G94">
            <v>2.5</v>
          </cell>
        </row>
        <row r="95">
          <cell r="A95" t="str">
            <v>Archer Tower</v>
          </cell>
          <cell r="B95">
            <v>14</v>
          </cell>
          <cell r="C95">
            <v>11</v>
          </cell>
          <cell r="D95">
            <v>3600000</v>
          </cell>
          <cell r="E95">
            <v>0</v>
          </cell>
          <cell r="F95">
            <v>0</v>
          </cell>
          <cell r="G95">
            <v>5</v>
          </cell>
        </row>
        <row r="96">
          <cell r="A96" t="str">
            <v>Archer Tower</v>
          </cell>
          <cell r="B96">
            <v>15</v>
          </cell>
          <cell r="C96">
            <v>11</v>
          </cell>
          <cell r="D96">
            <v>5000000</v>
          </cell>
          <cell r="E96">
            <v>0</v>
          </cell>
          <cell r="F96">
            <v>0</v>
          </cell>
          <cell r="G96">
            <v>7</v>
          </cell>
        </row>
        <row r="97">
          <cell r="A97" t="str">
            <v>Archer Tower</v>
          </cell>
          <cell r="B97">
            <v>16</v>
          </cell>
          <cell r="C97">
            <v>12</v>
          </cell>
          <cell r="D97">
            <v>7500000</v>
          </cell>
          <cell r="E97">
            <v>0</v>
          </cell>
          <cell r="F97">
            <v>0</v>
          </cell>
          <cell r="G97">
            <v>9</v>
          </cell>
        </row>
        <row r="98">
          <cell r="A98" t="str">
            <v>Archer Tower</v>
          </cell>
          <cell r="B98">
            <v>17</v>
          </cell>
          <cell r="C98">
            <v>12</v>
          </cell>
          <cell r="D98">
            <v>9500000</v>
          </cell>
          <cell r="E98">
            <v>0</v>
          </cell>
          <cell r="F98">
            <v>0</v>
          </cell>
          <cell r="G98">
            <v>12</v>
          </cell>
        </row>
        <row r="99">
          <cell r="A99" t="str">
            <v>Archer Tower</v>
          </cell>
          <cell r="B99">
            <v>18</v>
          </cell>
          <cell r="C99">
            <v>13</v>
          </cell>
          <cell r="D99">
            <v>11500000</v>
          </cell>
          <cell r="E99">
            <v>0</v>
          </cell>
          <cell r="F99">
            <v>0</v>
          </cell>
          <cell r="G99">
            <v>15</v>
          </cell>
        </row>
        <row r="100">
          <cell r="A100" t="str">
            <v>Archer Tower</v>
          </cell>
          <cell r="B100">
            <v>19</v>
          </cell>
          <cell r="C100">
            <v>13</v>
          </cell>
          <cell r="D100">
            <v>13000000</v>
          </cell>
          <cell r="E100">
            <v>0</v>
          </cell>
          <cell r="F100">
            <v>0</v>
          </cell>
          <cell r="G100">
            <v>16</v>
          </cell>
        </row>
        <row r="101">
          <cell r="A101" t="str">
            <v>Archer Tower</v>
          </cell>
          <cell r="B101">
            <v>20</v>
          </cell>
          <cell r="C101">
            <v>14</v>
          </cell>
          <cell r="D101">
            <v>17500000</v>
          </cell>
          <cell r="E101">
            <v>0</v>
          </cell>
          <cell r="F101">
            <v>0</v>
          </cell>
          <cell r="G101">
            <v>17</v>
          </cell>
        </row>
        <row r="102">
          <cell r="A102" t="str">
            <v>Cannon</v>
          </cell>
          <cell r="B102">
            <v>1</v>
          </cell>
          <cell r="C102">
            <v>1</v>
          </cell>
          <cell r="D102">
            <v>250</v>
          </cell>
          <cell r="E102">
            <v>0</v>
          </cell>
          <cell r="F102">
            <v>0</v>
          </cell>
          <cell r="G102">
            <v>0</v>
          </cell>
        </row>
        <row r="103">
          <cell r="A103" t="str">
            <v>Cannon</v>
          </cell>
          <cell r="B103">
            <v>2</v>
          </cell>
          <cell r="C103">
            <v>1</v>
          </cell>
          <cell r="D103">
            <v>1000</v>
          </cell>
          <cell r="E103">
            <v>0</v>
          </cell>
          <cell r="F103">
            <v>0</v>
          </cell>
          <cell r="G103">
            <v>1.3888888888888889E-3</v>
          </cell>
        </row>
        <row r="104">
          <cell r="A104" t="str">
            <v>Cannon</v>
          </cell>
          <cell r="B104">
            <v>3</v>
          </cell>
          <cell r="C104">
            <v>2</v>
          </cell>
          <cell r="D104">
            <v>4000</v>
          </cell>
          <cell r="E104">
            <v>0</v>
          </cell>
          <cell r="F104">
            <v>0</v>
          </cell>
          <cell r="G104">
            <v>6.9444444444444441E-3</v>
          </cell>
        </row>
        <row r="105">
          <cell r="A105" t="str">
            <v>Cannon</v>
          </cell>
          <cell r="B105">
            <v>4</v>
          </cell>
          <cell r="C105">
            <v>3</v>
          </cell>
          <cell r="D105">
            <v>16000</v>
          </cell>
          <cell r="E105">
            <v>0</v>
          </cell>
          <cell r="F105">
            <v>0</v>
          </cell>
          <cell r="G105">
            <v>3.125E-2</v>
          </cell>
        </row>
        <row r="106">
          <cell r="A106" t="str">
            <v>Cannon</v>
          </cell>
          <cell r="B106">
            <v>5</v>
          </cell>
          <cell r="C106">
            <v>4</v>
          </cell>
          <cell r="D106">
            <v>50000</v>
          </cell>
          <cell r="E106">
            <v>0</v>
          </cell>
          <cell r="F106">
            <v>0</v>
          </cell>
          <cell r="G106">
            <v>8.3333333333333329E-2</v>
          </cell>
        </row>
        <row r="107">
          <cell r="A107" t="str">
            <v>Cannon</v>
          </cell>
          <cell r="B107">
            <v>6</v>
          </cell>
          <cell r="C107">
            <v>5</v>
          </cell>
          <cell r="D107">
            <v>100000</v>
          </cell>
          <cell r="E107">
            <v>0</v>
          </cell>
          <cell r="F107">
            <v>0</v>
          </cell>
          <cell r="G107">
            <v>0.16666666666666671</v>
          </cell>
        </row>
        <row r="108">
          <cell r="A108" t="str">
            <v>Cannon</v>
          </cell>
          <cell r="B108">
            <v>7</v>
          </cell>
          <cell r="C108">
            <v>6</v>
          </cell>
          <cell r="D108">
            <v>200000</v>
          </cell>
          <cell r="E108">
            <v>0</v>
          </cell>
          <cell r="F108">
            <v>0</v>
          </cell>
          <cell r="G108">
            <v>0.33333333333333331</v>
          </cell>
        </row>
        <row r="109">
          <cell r="A109" t="str">
            <v>Cannon</v>
          </cell>
          <cell r="B109">
            <v>8</v>
          </cell>
          <cell r="C109">
            <v>7</v>
          </cell>
          <cell r="D109">
            <v>300000</v>
          </cell>
          <cell r="E109">
            <v>0</v>
          </cell>
          <cell r="F109">
            <v>0</v>
          </cell>
          <cell r="G109">
            <v>0.41666666666666669</v>
          </cell>
        </row>
        <row r="110">
          <cell r="A110" t="str">
            <v>Cannon</v>
          </cell>
          <cell r="B110">
            <v>9</v>
          </cell>
          <cell r="C110">
            <v>8</v>
          </cell>
          <cell r="D110">
            <v>500000</v>
          </cell>
          <cell r="E110">
            <v>0</v>
          </cell>
          <cell r="F110">
            <v>0</v>
          </cell>
          <cell r="G110">
            <v>0.5</v>
          </cell>
        </row>
        <row r="111">
          <cell r="A111" t="str">
            <v>Cannon</v>
          </cell>
          <cell r="B111">
            <v>10</v>
          </cell>
          <cell r="C111">
            <v>8</v>
          </cell>
          <cell r="D111">
            <v>700000</v>
          </cell>
          <cell r="E111">
            <v>0</v>
          </cell>
          <cell r="F111">
            <v>0</v>
          </cell>
          <cell r="G111">
            <v>0.75</v>
          </cell>
        </row>
        <row r="112">
          <cell r="A112" t="str">
            <v>Cannon</v>
          </cell>
          <cell r="B112">
            <v>11</v>
          </cell>
          <cell r="C112">
            <v>9</v>
          </cell>
          <cell r="D112">
            <v>1000000</v>
          </cell>
          <cell r="E112">
            <v>0</v>
          </cell>
          <cell r="F112">
            <v>0</v>
          </cell>
          <cell r="G112">
            <v>1</v>
          </cell>
        </row>
        <row r="113">
          <cell r="A113" t="str">
            <v>Cannon</v>
          </cell>
          <cell r="B113">
            <v>12</v>
          </cell>
          <cell r="C113">
            <v>10</v>
          </cell>
          <cell r="D113">
            <v>1500000</v>
          </cell>
          <cell r="E113">
            <v>0</v>
          </cell>
          <cell r="F113">
            <v>0</v>
          </cell>
          <cell r="G113">
            <v>1.5</v>
          </cell>
        </row>
        <row r="114">
          <cell r="A114" t="str">
            <v>Cannon</v>
          </cell>
          <cell r="B114">
            <v>13</v>
          </cell>
          <cell r="C114">
            <v>10</v>
          </cell>
          <cell r="D114">
            <v>2000000</v>
          </cell>
          <cell r="E114">
            <v>0</v>
          </cell>
          <cell r="F114">
            <v>0</v>
          </cell>
          <cell r="G114">
            <v>2.5</v>
          </cell>
        </row>
        <row r="115">
          <cell r="A115" t="str">
            <v>Cannon</v>
          </cell>
          <cell r="B115">
            <v>14</v>
          </cell>
          <cell r="C115">
            <v>11</v>
          </cell>
          <cell r="D115">
            <v>3000000</v>
          </cell>
          <cell r="E115">
            <v>0</v>
          </cell>
          <cell r="F115">
            <v>0</v>
          </cell>
          <cell r="G115">
            <v>4.5</v>
          </cell>
        </row>
        <row r="116">
          <cell r="A116" t="str">
            <v>Cannon</v>
          </cell>
          <cell r="B116">
            <v>15</v>
          </cell>
          <cell r="C116">
            <v>11</v>
          </cell>
          <cell r="D116">
            <v>4500000</v>
          </cell>
          <cell r="E116">
            <v>0</v>
          </cell>
          <cell r="F116">
            <v>0</v>
          </cell>
          <cell r="G116">
            <v>6</v>
          </cell>
        </row>
        <row r="117">
          <cell r="A117" t="str">
            <v>Cannon</v>
          </cell>
          <cell r="B117">
            <v>16</v>
          </cell>
          <cell r="C117">
            <v>12</v>
          </cell>
          <cell r="D117">
            <v>7000000</v>
          </cell>
          <cell r="E117">
            <v>0</v>
          </cell>
          <cell r="F117">
            <v>0</v>
          </cell>
          <cell r="G117">
            <v>9</v>
          </cell>
        </row>
        <row r="118">
          <cell r="A118" t="str">
            <v>Cannon</v>
          </cell>
          <cell r="B118">
            <v>17</v>
          </cell>
          <cell r="C118">
            <v>12</v>
          </cell>
          <cell r="D118">
            <v>9000000</v>
          </cell>
          <cell r="E118">
            <v>0</v>
          </cell>
          <cell r="F118">
            <v>0</v>
          </cell>
          <cell r="G118">
            <v>12</v>
          </cell>
        </row>
        <row r="119">
          <cell r="A119" t="str">
            <v>Cannon</v>
          </cell>
          <cell r="B119">
            <v>18</v>
          </cell>
          <cell r="C119">
            <v>13</v>
          </cell>
          <cell r="D119">
            <v>11000000</v>
          </cell>
          <cell r="E119">
            <v>0</v>
          </cell>
          <cell r="F119">
            <v>0</v>
          </cell>
          <cell r="G119">
            <v>15</v>
          </cell>
        </row>
        <row r="120">
          <cell r="A120" t="str">
            <v>Cannon</v>
          </cell>
          <cell r="B120">
            <v>19</v>
          </cell>
          <cell r="C120">
            <v>13</v>
          </cell>
          <cell r="D120">
            <v>13000000</v>
          </cell>
          <cell r="E120">
            <v>0</v>
          </cell>
          <cell r="F120">
            <v>0</v>
          </cell>
          <cell r="G120">
            <v>16</v>
          </cell>
        </row>
        <row r="121">
          <cell r="A121" t="str">
            <v>Cannon</v>
          </cell>
          <cell r="B121">
            <v>20</v>
          </cell>
          <cell r="C121">
            <v>14</v>
          </cell>
          <cell r="D121">
            <v>17500000</v>
          </cell>
          <cell r="E121">
            <v>0</v>
          </cell>
          <cell r="F121">
            <v>0</v>
          </cell>
          <cell r="G121">
            <v>17</v>
          </cell>
        </row>
        <row r="122">
          <cell r="A122" t="str">
            <v>Mortar</v>
          </cell>
          <cell r="B122">
            <v>1</v>
          </cell>
          <cell r="C122">
            <v>3</v>
          </cell>
          <cell r="D122">
            <v>5000</v>
          </cell>
          <cell r="E122">
            <v>0</v>
          </cell>
          <cell r="F122">
            <v>0</v>
          </cell>
          <cell r="G122">
            <v>0.125</v>
          </cell>
        </row>
        <row r="123">
          <cell r="A123" t="str">
            <v>Mortar</v>
          </cell>
          <cell r="B123">
            <v>2</v>
          </cell>
          <cell r="C123">
            <v>4</v>
          </cell>
          <cell r="D123">
            <v>25000</v>
          </cell>
          <cell r="E123">
            <v>0</v>
          </cell>
          <cell r="F123">
            <v>0</v>
          </cell>
          <cell r="G123">
            <v>0.25</v>
          </cell>
        </row>
        <row r="124">
          <cell r="A124" t="str">
            <v>Mortar</v>
          </cell>
          <cell r="B124">
            <v>3</v>
          </cell>
          <cell r="C124">
            <v>5</v>
          </cell>
          <cell r="D124">
            <v>100000</v>
          </cell>
          <cell r="E124">
            <v>0</v>
          </cell>
          <cell r="F124">
            <v>0</v>
          </cell>
          <cell r="G124">
            <v>0.5</v>
          </cell>
        </row>
        <row r="125">
          <cell r="A125" t="str">
            <v>Mortar</v>
          </cell>
          <cell r="B125">
            <v>4</v>
          </cell>
          <cell r="C125">
            <v>6</v>
          </cell>
          <cell r="D125">
            <v>200000</v>
          </cell>
          <cell r="E125">
            <v>0</v>
          </cell>
          <cell r="F125">
            <v>0</v>
          </cell>
          <cell r="G125">
            <v>1</v>
          </cell>
        </row>
        <row r="126">
          <cell r="A126" t="str">
            <v>Mortar</v>
          </cell>
          <cell r="B126">
            <v>5</v>
          </cell>
          <cell r="C126">
            <v>7</v>
          </cell>
          <cell r="D126">
            <v>400000</v>
          </cell>
          <cell r="E126">
            <v>0</v>
          </cell>
          <cell r="F126">
            <v>0</v>
          </cell>
          <cell r="G126">
            <v>2</v>
          </cell>
        </row>
        <row r="127">
          <cell r="A127" t="str">
            <v>Mortar</v>
          </cell>
          <cell r="B127">
            <v>6</v>
          </cell>
          <cell r="C127">
            <v>8</v>
          </cell>
          <cell r="D127">
            <v>750000</v>
          </cell>
          <cell r="E127">
            <v>0</v>
          </cell>
          <cell r="F127">
            <v>0</v>
          </cell>
          <cell r="G127">
            <v>2.5</v>
          </cell>
        </row>
        <row r="128">
          <cell r="A128" t="str">
            <v>Mortar</v>
          </cell>
          <cell r="B128">
            <v>7</v>
          </cell>
          <cell r="C128">
            <v>9</v>
          </cell>
          <cell r="D128">
            <v>1500000</v>
          </cell>
          <cell r="E128">
            <v>0</v>
          </cell>
          <cell r="F128">
            <v>0</v>
          </cell>
          <cell r="G128">
            <v>3</v>
          </cell>
        </row>
        <row r="129">
          <cell r="A129" t="str">
            <v>Mortar</v>
          </cell>
          <cell r="B129">
            <v>8</v>
          </cell>
          <cell r="C129">
            <v>10</v>
          </cell>
          <cell r="D129">
            <v>3000000</v>
          </cell>
          <cell r="E129">
            <v>0</v>
          </cell>
          <cell r="F129">
            <v>0</v>
          </cell>
          <cell r="G129">
            <v>4</v>
          </cell>
        </row>
        <row r="130">
          <cell r="A130" t="str">
            <v>Mortar</v>
          </cell>
          <cell r="B130">
            <v>9</v>
          </cell>
          <cell r="C130">
            <v>11</v>
          </cell>
          <cell r="D130">
            <v>5000000</v>
          </cell>
          <cell r="E130">
            <v>0</v>
          </cell>
          <cell r="F130">
            <v>0</v>
          </cell>
          <cell r="G130">
            <v>6</v>
          </cell>
        </row>
        <row r="131">
          <cell r="A131" t="str">
            <v>Mortar</v>
          </cell>
          <cell r="B131">
            <v>10</v>
          </cell>
          <cell r="C131">
            <v>11</v>
          </cell>
          <cell r="D131">
            <v>7000000</v>
          </cell>
          <cell r="E131">
            <v>0</v>
          </cell>
          <cell r="F131">
            <v>0</v>
          </cell>
          <cell r="G131">
            <v>8</v>
          </cell>
        </row>
        <row r="132">
          <cell r="A132" t="str">
            <v>Mortar</v>
          </cell>
          <cell r="B132">
            <v>11</v>
          </cell>
          <cell r="C132">
            <v>12</v>
          </cell>
          <cell r="D132">
            <v>9000000</v>
          </cell>
          <cell r="E132">
            <v>0</v>
          </cell>
          <cell r="F132">
            <v>0</v>
          </cell>
          <cell r="G132">
            <v>12</v>
          </cell>
        </row>
        <row r="133">
          <cell r="A133" t="str">
            <v>Mortar</v>
          </cell>
          <cell r="B133">
            <v>12</v>
          </cell>
          <cell r="C133">
            <v>12</v>
          </cell>
          <cell r="D133">
            <v>10500000</v>
          </cell>
          <cell r="E133">
            <v>0</v>
          </cell>
          <cell r="F133">
            <v>0</v>
          </cell>
          <cell r="G133">
            <v>14</v>
          </cell>
        </row>
        <row r="134">
          <cell r="A134" t="str">
            <v>Mortar</v>
          </cell>
          <cell r="B134">
            <v>13</v>
          </cell>
          <cell r="C134">
            <v>13</v>
          </cell>
          <cell r="D134">
            <v>13000000</v>
          </cell>
          <cell r="E134">
            <v>0</v>
          </cell>
          <cell r="F134">
            <v>0</v>
          </cell>
          <cell r="G134">
            <v>16</v>
          </cell>
        </row>
        <row r="135">
          <cell r="A135" t="str">
            <v>Mortar</v>
          </cell>
          <cell r="B135">
            <v>14</v>
          </cell>
          <cell r="C135">
            <v>14</v>
          </cell>
          <cell r="D135">
            <v>17500000</v>
          </cell>
          <cell r="E135">
            <v>0</v>
          </cell>
          <cell r="F135">
            <v>0</v>
          </cell>
          <cell r="G135">
            <v>18</v>
          </cell>
        </row>
        <row r="136">
          <cell r="A136" t="str">
            <v>Air Defence</v>
          </cell>
          <cell r="B136">
            <v>1</v>
          </cell>
          <cell r="C136">
            <v>4</v>
          </cell>
          <cell r="D136">
            <v>22000</v>
          </cell>
          <cell r="E136">
            <v>0</v>
          </cell>
          <cell r="F136">
            <v>0</v>
          </cell>
          <cell r="G136">
            <v>0.125</v>
          </cell>
        </row>
        <row r="137">
          <cell r="A137" t="str">
            <v>Air Defence</v>
          </cell>
          <cell r="B137">
            <v>2</v>
          </cell>
          <cell r="C137">
            <v>4</v>
          </cell>
          <cell r="D137">
            <v>90000</v>
          </cell>
          <cell r="E137">
            <v>0</v>
          </cell>
          <cell r="F137">
            <v>0</v>
          </cell>
          <cell r="G137">
            <v>0.5</v>
          </cell>
        </row>
        <row r="138">
          <cell r="A138" t="str">
            <v>Air Defence</v>
          </cell>
          <cell r="B138">
            <v>3</v>
          </cell>
          <cell r="C138">
            <v>5</v>
          </cell>
          <cell r="D138">
            <v>270000</v>
          </cell>
          <cell r="E138">
            <v>0</v>
          </cell>
          <cell r="F138">
            <v>0</v>
          </cell>
          <cell r="G138">
            <v>0.66666666666666663</v>
          </cell>
        </row>
        <row r="139">
          <cell r="A139" t="str">
            <v>Air Defence</v>
          </cell>
          <cell r="B139">
            <v>4</v>
          </cell>
          <cell r="C139">
            <v>6</v>
          </cell>
          <cell r="D139">
            <v>500000</v>
          </cell>
          <cell r="E139">
            <v>0</v>
          </cell>
          <cell r="F139">
            <v>0</v>
          </cell>
          <cell r="G139">
            <v>1</v>
          </cell>
        </row>
        <row r="140">
          <cell r="A140" t="str">
            <v>Air Defence</v>
          </cell>
          <cell r="B140">
            <v>5</v>
          </cell>
          <cell r="C140">
            <v>7</v>
          </cell>
          <cell r="D140">
            <v>1000000</v>
          </cell>
          <cell r="E140">
            <v>0</v>
          </cell>
          <cell r="F140">
            <v>0</v>
          </cell>
          <cell r="G140">
            <v>1.5</v>
          </cell>
        </row>
        <row r="141">
          <cell r="A141" t="str">
            <v>Air Defence</v>
          </cell>
          <cell r="B141">
            <v>6</v>
          </cell>
          <cell r="C141">
            <v>8</v>
          </cell>
          <cell r="D141">
            <v>1350000</v>
          </cell>
          <cell r="E141">
            <v>0</v>
          </cell>
          <cell r="F141">
            <v>0</v>
          </cell>
          <cell r="G141">
            <v>2</v>
          </cell>
        </row>
        <row r="142">
          <cell r="A142" t="str">
            <v>Air Defence</v>
          </cell>
          <cell r="B142">
            <v>7</v>
          </cell>
          <cell r="C142">
            <v>9</v>
          </cell>
          <cell r="D142">
            <v>1750000</v>
          </cell>
          <cell r="E142">
            <v>0</v>
          </cell>
          <cell r="F142">
            <v>0</v>
          </cell>
          <cell r="G142">
            <v>3</v>
          </cell>
        </row>
        <row r="143">
          <cell r="A143" t="str">
            <v>Air Defence</v>
          </cell>
          <cell r="B143">
            <v>8</v>
          </cell>
          <cell r="C143">
            <v>10</v>
          </cell>
          <cell r="D143">
            <v>3500000</v>
          </cell>
          <cell r="E143">
            <v>0</v>
          </cell>
          <cell r="F143">
            <v>0</v>
          </cell>
          <cell r="G143">
            <v>5</v>
          </cell>
        </row>
        <row r="144">
          <cell r="A144" t="str">
            <v>Air Defence</v>
          </cell>
          <cell r="B144">
            <v>9</v>
          </cell>
          <cell r="C144">
            <v>11</v>
          </cell>
          <cell r="D144">
            <v>6000000</v>
          </cell>
          <cell r="E144">
            <v>0</v>
          </cell>
          <cell r="F144">
            <v>0</v>
          </cell>
          <cell r="G144">
            <v>9</v>
          </cell>
        </row>
        <row r="145">
          <cell r="A145" t="str">
            <v>Air Defence</v>
          </cell>
          <cell r="B145">
            <v>10</v>
          </cell>
          <cell r="C145">
            <v>12</v>
          </cell>
          <cell r="D145">
            <v>9500000</v>
          </cell>
          <cell r="E145">
            <v>0</v>
          </cell>
          <cell r="F145">
            <v>0</v>
          </cell>
          <cell r="G145">
            <v>14</v>
          </cell>
        </row>
        <row r="146">
          <cell r="A146" t="str">
            <v>Air Defence</v>
          </cell>
          <cell r="B146">
            <v>11</v>
          </cell>
          <cell r="C146">
            <v>13</v>
          </cell>
          <cell r="D146">
            <v>14000000</v>
          </cell>
          <cell r="E146">
            <v>0</v>
          </cell>
          <cell r="F146">
            <v>0</v>
          </cell>
          <cell r="G146">
            <v>16</v>
          </cell>
        </row>
        <row r="147">
          <cell r="A147" t="str">
            <v>Air Defence</v>
          </cell>
          <cell r="B147">
            <v>12</v>
          </cell>
          <cell r="C147">
            <v>14</v>
          </cell>
          <cell r="D147">
            <v>18000000</v>
          </cell>
          <cell r="E147">
            <v>0</v>
          </cell>
          <cell r="F147">
            <v>0</v>
          </cell>
          <cell r="G147">
            <v>18</v>
          </cell>
        </row>
        <row r="148">
          <cell r="A148" t="str">
            <v>Wizard_tower</v>
          </cell>
          <cell r="B148">
            <v>1</v>
          </cell>
          <cell r="C148">
            <v>5</v>
          </cell>
          <cell r="D148">
            <v>120000</v>
          </cell>
          <cell r="E148">
            <v>0</v>
          </cell>
          <cell r="F148">
            <v>0</v>
          </cell>
          <cell r="G148">
            <v>0.125</v>
          </cell>
        </row>
        <row r="149">
          <cell r="A149" t="str">
            <v>Wizard_tower</v>
          </cell>
          <cell r="B149">
            <v>2</v>
          </cell>
          <cell r="C149">
            <v>5</v>
          </cell>
          <cell r="D149">
            <v>220000</v>
          </cell>
          <cell r="E149">
            <v>0</v>
          </cell>
          <cell r="F149">
            <v>0</v>
          </cell>
          <cell r="G149">
            <v>0.33333333333333331</v>
          </cell>
        </row>
        <row r="150">
          <cell r="A150" t="str">
            <v>Wizard_tower</v>
          </cell>
          <cell r="B150">
            <v>3</v>
          </cell>
          <cell r="C150">
            <v>6</v>
          </cell>
          <cell r="D150">
            <v>420000</v>
          </cell>
          <cell r="E150">
            <v>0</v>
          </cell>
          <cell r="F150">
            <v>0</v>
          </cell>
          <cell r="G150">
            <v>0.5</v>
          </cell>
        </row>
        <row r="151">
          <cell r="A151" t="str">
            <v>Wizard_tower</v>
          </cell>
          <cell r="B151">
            <v>4</v>
          </cell>
          <cell r="C151">
            <v>7</v>
          </cell>
          <cell r="D151">
            <v>720000</v>
          </cell>
          <cell r="E151">
            <v>0</v>
          </cell>
          <cell r="F151">
            <v>0</v>
          </cell>
          <cell r="G151">
            <v>0.75</v>
          </cell>
        </row>
        <row r="152">
          <cell r="A152" t="str">
            <v>Wizard_tower</v>
          </cell>
          <cell r="B152">
            <v>5</v>
          </cell>
          <cell r="C152">
            <v>8</v>
          </cell>
          <cell r="D152">
            <v>920000</v>
          </cell>
          <cell r="E152">
            <v>0</v>
          </cell>
          <cell r="F152">
            <v>0</v>
          </cell>
          <cell r="G152">
            <v>1</v>
          </cell>
        </row>
        <row r="153">
          <cell r="A153" t="str">
            <v>Wizard_tower</v>
          </cell>
          <cell r="B153">
            <v>6</v>
          </cell>
          <cell r="C153">
            <v>8</v>
          </cell>
          <cell r="D153">
            <v>1200000</v>
          </cell>
          <cell r="E153">
            <v>0</v>
          </cell>
          <cell r="F153">
            <v>0</v>
          </cell>
          <cell r="G153">
            <v>1.5</v>
          </cell>
        </row>
        <row r="154">
          <cell r="A154" t="str">
            <v>Wizard_tower</v>
          </cell>
          <cell r="B154">
            <v>7</v>
          </cell>
          <cell r="C154">
            <v>9</v>
          </cell>
          <cell r="D154">
            <v>2200000</v>
          </cell>
          <cell r="E154">
            <v>0</v>
          </cell>
          <cell r="F154">
            <v>0</v>
          </cell>
          <cell r="G154">
            <v>2</v>
          </cell>
        </row>
        <row r="155">
          <cell r="A155" t="str">
            <v>Wizard_tower</v>
          </cell>
          <cell r="B155">
            <v>8</v>
          </cell>
          <cell r="C155">
            <v>10</v>
          </cell>
          <cell r="D155">
            <v>3200000</v>
          </cell>
          <cell r="E155">
            <v>0</v>
          </cell>
          <cell r="F155">
            <v>0</v>
          </cell>
          <cell r="G155">
            <v>3.5</v>
          </cell>
        </row>
        <row r="156">
          <cell r="A156" t="str">
            <v>Wizard_tower</v>
          </cell>
          <cell r="B156">
            <v>9</v>
          </cell>
          <cell r="C156">
            <v>10</v>
          </cell>
          <cell r="D156">
            <v>4200000</v>
          </cell>
          <cell r="E156">
            <v>0</v>
          </cell>
          <cell r="F156">
            <v>0</v>
          </cell>
          <cell r="G156">
            <v>6</v>
          </cell>
        </row>
        <row r="157">
          <cell r="A157" t="str">
            <v>Wizard_tower</v>
          </cell>
          <cell r="B157">
            <v>10</v>
          </cell>
          <cell r="C157">
            <v>11</v>
          </cell>
          <cell r="D157">
            <v>7200000</v>
          </cell>
          <cell r="E157">
            <v>0</v>
          </cell>
          <cell r="F157">
            <v>0</v>
          </cell>
          <cell r="G157">
            <v>9</v>
          </cell>
        </row>
        <row r="158">
          <cell r="A158" t="str">
            <v>Wizard_tower</v>
          </cell>
          <cell r="B158">
            <v>11</v>
          </cell>
          <cell r="C158">
            <v>12</v>
          </cell>
          <cell r="D158">
            <v>10200000</v>
          </cell>
          <cell r="E158">
            <v>0</v>
          </cell>
          <cell r="F158">
            <v>0</v>
          </cell>
          <cell r="G158">
            <v>14</v>
          </cell>
        </row>
        <row r="159">
          <cell r="A159" t="str">
            <v>Wizard_tower</v>
          </cell>
          <cell r="B159">
            <v>12</v>
          </cell>
          <cell r="C159">
            <v>13</v>
          </cell>
          <cell r="D159">
            <v>14200000</v>
          </cell>
          <cell r="E159">
            <v>0</v>
          </cell>
          <cell r="F159">
            <v>0</v>
          </cell>
          <cell r="G159">
            <v>16</v>
          </cell>
        </row>
        <row r="160">
          <cell r="A160" t="str">
            <v>Wizard_tower</v>
          </cell>
          <cell r="B160">
            <v>13</v>
          </cell>
          <cell r="C160">
            <v>13</v>
          </cell>
          <cell r="D160">
            <v>16200000</v>
          </cell>
          <cell r="E160">
            <v>0</v>
          </cell>
          <cell r="F160">
            <v>0</v>
          </cell>
          <cell r="G160">
            <v>17</v>
          </cell>
        </row>
        <row r="161">
          <cell r="A161" t="str">
            <v>Wizard_tower</v>
          </cell>
          <cell r="B161">
            <v>14</v>
          </cell>
          <cell r="C161">
            <v>14</v>
          </cell>
          <cell r="D161">
            <v>18200000</v>
          </cell>
          <cell r="E161">
            <v>0</v>
          </cell>
          <cell r="F161">
            <v>0</v>
          </cell>
          <cell r="G161">
            <v>18</v>
          </cell>
        </row>
        <row r="162">
          <cell r="A162" t="str">
            <v>Sweeper</v>
          </cell>
          <cell r="B162">
            <v>1</v>
          </cell>
          <cell r="C162">
            <v>6</v>
          </cell>
          <cell r="D162">
            <v>400000</v>
          </cell>
          <cell r="E162">
            <v>0</v>
          </cell>
          <cell r="F162">
            <v>0</v>
          </cell>
          <cell r="G162">
            <v>0.25</v>
          </cell>
        </row>
        <row r="163">
          <cell r="A163" t="str">
            <v>Sweeper</v>
          </cell>
          <cell r="B163">
            <v>2</v>
          </cell>
          <cell r="C163">
            <v>6</v>
          </cell>
          <cell r="D163">
            <v>700000</v>
          </cell>
          <cell r="E163">
            <v>0</v>
          </cell>
          <cell r="F163">
            <v>0</v>
          </cell>
          <cell r="G163">
            <v>0.5</v>
          </cell>
        </row>
        <row r="164">
          <cell r="A164" t="str">
            <v>Sweeper</v>
          </cell>
          <cell r="B164">
            <v>3</v>
          </cell>
          <cell r="C164">
            <v>7</v>
          </cell>
          <cell r="D164">
            <v>1100000</v>
          </cell>
          <cell r="E164">
            <v>0</v>
          </cell>
          <cell r="F164">
            <v>0</v>
          </cell>
          <cell r="G164">
            <v>0.75</v>
          </cell>
        </row>
        <row r="165">
          <cell r="A165" t="str">
            <v>Sweeper</v>
          </cell>
          <cell r="B165">
            <v>4</v>
          </cell>
          <cell r="C165">
            <v>8</v>
          </cell>
          <cell r="D165">
            <v>1500000</v>
          </cell>
          <cell r="E165">
            <v>0</v>
          </cell>
          <cell r="F165">
            <v>0</v>
          </cell>
          <cell r="G165">
            <v>1</v>
          </cell>
        </row>
        <row r="166">
          <cell r="A166" t="str">
            <v>Sweeper</v>
          </cell>
          <cell r="B166">
            <v>5</v>
          </cell>
          <cell r="C166">
            <v>9</v>
          </cell>
          <cell r="D166">
            <v>2000000</v>
          </cell>
          <cell r="E166">
            <v>0</v>
          </cell>
          <cell r="F166">
            <v>0</v>
          </cell>
          <cell r="G166">
            <v>2</v>
          </cell>
        </row>
        <row r="167">
          <cell r="A167" t="str">
            <v>Sweeper</v>
          </cell>
          <cell r="B167">
            <v>6</v>
          </cell>
          <cell r="C167">
            <v>10</v>
          </cell>
          <cell r="D167">
            <v>3000000</v>
          </cell>
          <cell r="E167">
            <v>0</v>
          </cell>
          <cell r="F167">
            <v>0</v>
          </cell>
          <cell r="G167">
            <v>3</v>
          </cell>
        </row>
        <row r="168">
          <cell r="A168" t="str">
            <v>Sweeper</v>
          </cell>
          <cell r="B168">
            <v>7</v>
          </cell>
          <cell r="C168">
            <v>11</v>
          </cell>
          <cell r="D168">
            <v>6000000</v>
          </cell>
          <cell r="E168">
            <v>0</v>
          </cell>
          <cell r="F168">
            <v>0</v>
          </cell>
          <cell r="G168">
            <v>5</v>
          </cell>
        </row>
        <row r="169">
          <cell r="A169" t="str">
            <v>Tesla</v>
          </cell>
          <cell r="B169">
            <v>1</v>
          </cell>
          <cell r="C169">
            <v>7</v>
          </cell>
          <cell r="D169">
            <v>300000</v>
          </cell>
          <cell r="E169">
            <v>0</v>
          </cell>
          <cell r="F169">
            <v>0</v>
          </cell>
          <cell r="G169">
            <v>8.3333333333333329E-2</v>
          </cell>
        </row>
        <row r="170">
          <cell r="A170" t="str">
            <v>Tesla</v>
          </cell>
          <cell r="B170">
            <v>2</v>
          </cell>
          <cell r="C170">
            <v>7</v>
          </cell>
          <cell r="D170">
            <v>450000</v>
          </cell>
          <cell r="E170">
            <v>0</v>
          </cell>
          <cell r="F170">
            <v>0</v>
          </cell>
          <cell r="G170">
            <v>0.20833333333333329</v>
          </cell>
        </row>
        <row r="171">
          <cell r="A171" t="str">
            <v>Tesla</v>
          </cell>
          <cell r="B171">
            <v>3</v>
          </cell>
          <cell r="C171">
            <v>7</v>
          </cell>
          <cell r="D171">
            <v>650000</v>
          </cell>
          <cell r="E171">
            <v>0</v>
          </cell>
          <cell r="F171">
            <v>0</v>
          </cell>
          <cell r="G171">
            <v>0.41666666666666669</v>
          </cell>
        </row>
        <row r="172">
          <cell r="A172" t="str">
            <v>Tesla</v>
          </cell>
          <cell r="B172">
            <v>4</v>
          </cell>
          <cell r="C172">
            <v>8</v>
          </cell>
          <cell r="D172">
            <v>850000</v>
          </cell>
          <cell r="E172">
            <v>0</v>
          </cell>
          <cell r="F172">
            <v>0</v>
          </cell>
          <cell r="G172">
            <v>0.75</v>
          </cell>
        </row>
        <row r="173">
          <cell r="A173" t="str">
            <v>Tesla</v>
          </cell>
          <cell r="B173">
            <v>5</v>
          </cell>
          <cell r="C173">
            <v>8</v>
          </cell>
          <cell r="D173">
            <v>1100000</v>
          </cell>
          <cell r="E173">
            <v>0</v>
          </cell>
          <cell r="F173">
            <v>0</v>
          </cell>
          <cell r="G173">
            <v>1</v>
          </cell>
        </row>
        <row r="174">
          <cell r="A174" t="str">
            <v>Tesla</v>
          </cell>
          <cell r="B174">
            <v>6</v>
          </cell>
          <cell r="C174">
            <v>8</v>
          </cell>
          <cell r="D174">
            <v>1300000</v>
          </cell>
          <cell r="E174">
            <v>0</v>
          </cell>
          <cell r="F174">
            <v>0</v>
          </cell>
          <cell r="G174">
            <v>2</v>
          </cell>
        </row>
        <row r="175">
          <cell r="A175" t="str">
            <v>Tesla</v>
          </cell>
          <cell r="B175">
            <v>7</v>
          </cell>
          <cell r="C175">
            <v>9</v>
          </cell>
          <cell r="D175">
            <v>1800000</v>
          </cell>
          <cell r="E175">
            <v>0</v>
          </cell>
          <cell r="F175">
            <v>0</v>
          </cell>
          <cell r="G175">
            <v>3</v>
          </cell>
        </row>
        <row r="176">
          <cell r="A176" t="str">
            <v>Tesla</v>
          </cell>
          <cell r="B176">
            <v>8</v>
          </cell>
          <cell r="C176">
            <v>10</v>
          </cell>
          <cell r="D176">
            <v>2500000</v>
          </cell>
          <cell r="E176">
            <v>0</v>
          </cell>
          <cell r="F176">
            <v>0</v>
          </cell>
          <cell r="G176">
            <v>5</v>
          </cell>
        </row>
        <row r="177">
          <cell r="A177" t="str">
            <v>Tesla</v>
          </cell>
          <cell r="B177">
            <v>9</v>
          </cell>
          <cell r="C177">
            <v>11</v>
          </cell>
          <cell r="D177">
            <v>4500000</v>
          </cell>
          <cell r="E177">
            <v>0</v>
          </cell>
          <cell r="F177">
            <v>0</v>
          </cell>
          <cell r="G177">
            <v>8</v>
          </cell>
        </row>
        <row r="178">
          <cell r="A178" t="str">
            <v>Tesla</v>
          </cell>
          <cell r="B178">
            <v>10</v>
          </cell>
          <cell r="C178">
            <v>12</v>
          </cell>
          <cell r="D178">
            <v>8000000</v>
          </cell>
          <cell r="E178">
            <v>0</v>
          </cell>
          <cell r="F178">
            <v>0</v>
          </cell>
          <cell r="G178">
            <v>14</v>
          </cell>
        </row>
        <row r="179">
          <cell r="A179" t="str">
            <v>Tesla</v>
          </cell>
          <cell r="B179">
            <v>11</v>
          </cell>
          <cell r="C179">
            <v>13</v>
          </cell>
          <cell r="D179">
            <v>13000000</v>
          </cell>
          <cell r="E179">
            <v>0</v>
          </cell>
          <cell r="F179">
            <v>0</v>
          </cell>
          <cell r="G179">
            <v>16</v>
          </cell>
        </row>
        <row r="180">
          <cell r="A180" t="str">
            <v>Tesla</v>
          </cell>
          <cell r="B180">
            <v>12</v>
          </cell>
          <cell r="C180">
            <v>13</v>
          </cell>
          <cell r="D180">
            <v>15000000</v>
          </cell>
          <cell r="E180">
            <v>0</v>
          </cell>
          <cell r="F180">
            <v>0</v>
          </cell>
          <cell r="G180">
            <v>17</v>
          </cell>
        </row>
        <row r="181">
          <cell r="A181" t="str">
            <v>Tesla</v>
          </cell>
          <cell r="B181">
            <v>13</v>
          </cell>
          <cell r="C181">
            <v>14</v>
          </cell>
          <cell r="D181">
            <v>18000000</v>
          </cell>
          <cell r="E181">
            <v>0</v>
          </cell>
          <cell r="F181">
            <v>0</v>
          </cell>
          <cell r="G181">
            <v>18</v>
          </cell>
        </row>
        <row r="182">
          <cell r="A182" t="str">
            <v>Bomb Tower</v>
          </cell>
          <cell r="B182">
            <v>1</v>
          </cell>
          <cell r="C182">
            <v>8</v>
          </cell>
          <cell r="D182">
            <v>800000</v>
          </cell>
          <cell r="E182">
            <v>0</v>
          </cell>
          <cell r="F182">
            <v>0</v>
          </cell>
          <cell r="G182">
            <v>1</v>
          </cell>
        </row>
        <row r="183">
          <cell r="A183" t="str">
            <v>Bomb Tower</v>
          </cell>
          <cell r="B183">
            <v>2</v>
          </cell>
          <cell r="C183">
            <v>8</v>
          </cell>
          <cell r="D183">
            <v>1200000</v>
          </cell>
          <cell r="E183">
            <v>0</v>
          </cell>
          <cell r="F183">
            <v>0</v>
          </cell>
          <cell r="G183">
            <v>1.5</v>
          </cell>
        </row>
        <row r="184">
          <cell r="A184" t="str">
            <v>Bomb Tower</v>
          </cell>
          <cell r="B184">
            <v>3</v>
          </cell>
          <cell r="C184">
            <v>9</v>
          </cell>
          <cell r="D184">
            <v>1800000</v>
          </cell>
          <cell r="E184">
            <v>0</v>
          </cell>
          <cell r="F184">
            <v>0</v>
          </cell>
          <cell r="G184">
            <v>2</v>
          </cell>
        </row>
        <row r="185">
          <cell r="A185" t="str">
            <v>Bomb Tower</v>
          </cell>
          <cell r="B185">
            <v>4</v>
          </cell>
          <cell r="C185">
            <v>10</v>
          </cell>
          <cell r="D185">
            <v>3000000</v>
          </cell>
          <cell r="E185">
            <v>0</v>
          </cell>
          <cell r="F185">
            <v>0</v>
          </cell>
          <cell r="G185">
            <v>4</v>
          </cell>
        </row>
        <row r="186">
          <cell r="A186" t="str">
            <v>Bomb Tower</v>
          </cell>
          <cell r="B186">
            <v>5</v>
          </cell>
          <cell r="C186">
            <v>11</v>
          </cell>
          <cell r="D186">
            <v>5000000</v>
          </cell>
          <cell r="E186">
            <v>0</v>
          </cell>
          <cell r="F186">
            <v>0</v>
          </cell>
          <cell r="G186">
            <v>6</v>
          </cell>
        </row>
        <row r="187">
          <cell r="A187" t="str">
            <v>Bomb Tower</v>
          </cell>
          <cell r="B187">
            <v>6</v>
          </cell>
          <cell r="C187">
            <v>11</v>
          </cell>
          <cell r="D187">
            <v>7000000</v>
          </cell>
          <cell r="E187">
            <v>0</v>
          </cell>
          <cell r="F187">
            <v>0</v>
          </cell>
          <cell r="G187">
            <v>9</v>
          </cell>
        </row>
        <row r="188">
          <cell r="A188" t="str">
            <v>Bomb Tower</v>
          </cell>
          <cell r="B188">
            <v>7</v>
          </cell>
          <cell r="C188">
            <v>12</v>
          </cell>
          <cell r="D188">
            <v>10000000</v>
          </cell>
          <cell r="E188">
            <v>0</v>
          </cell>
          <cell r="F188">
            <v>0</v>
          </cell>
          <cell r="G188">
            <v>14</v>
          </cell>
        </row>
        <row r="189">
          <cell r="A189" t="str">
            <v>Bomb Tower</v>
          </cell>
          <cell r="B189">
            <v>8</v>
          </cell>
          <cell r="C189">
            <v>13</v>
          </cell>
          <cell r="D189">
            <v>14000000</v>
          </cell>
          <cell r="E189">
            <v>0</v>
          </cell>
          <cell r="F189">
            <v>0</v>
          </cell>
          <cell r="G189">
            <v>16</v>
          </cell>
        </row>
        <row r="190">
          <cell r="A190" t="str">
            <v>Bomb Tower</v>
          </cell>
          <cell r="B190">
            <v>9</v>
          </cell>
          <cell r="C190">
            <v>14</v>
          </cell>
          <cell r="D190">
            <v>18500000</v>
          </cell>
          <cell r="E190">
            <v>0</v>
          </cell>
          <cell r="F190">
            <v>0</v>
          </cell>
          <cell r="G190">
            <v>18</v>
          </cell>
        </row>
        <row r="191">
          <cell r="A191" t="str">
            <v>X-Bow</v>
          </cell>
          <cell r="B191">
            <v>1</v>
          </cell>
          <cell r="C191">
            <v>9</v>
          </cell>
          <cell r="D191">
            <v>1000000</v>
          </cell>
          <cell r="E191">
            <v>0</v>
          </cell>
          <cell r="F191">
            <v>0</v>
          </cell>
          <cell r="G191">
            <v>2</v>
          </cell>
        </row>
        <row r="192">
          <cell r="A192" t="str">
            <v>X-Bow</v>
          </cell>
          <cell r="B192">
            <v>2</v>
          </cell>
          <cell r="C192">
            <v>9</v>
          </cell>
          <cell r="D192">
            <v>1600000</v>
          </cell>
          <cell r="E192">
            <v>0</v>
          </cell>
          <cell r="F192">
            <v>0</v>
          </cell>
          <cell r="G192">
            <v>4</v>
          </cell>
        </row>
        <row r="193">
          <cell r="A193" t="str">
            <v>X-Bow</v>
          </cell>
          <cell r="B193">
            <v>3</v>
          </cell>
          <cell r="C193">
            <v>9</v>
          </cell>
          <cell r="D193">
            <v>2400000</v>
          </cell>
          <cell r="E193">
            <v>0</v>
          </cell>
          <cell r="F193">
            <v>0</v>
          </cell>
          <cell r="G193">
            <v>5</v>
          </cell>
        </row>
        <row r="194">
          <cell r="A194" t="str">
            <v>X-Bow</v>
          </cell>
          <cell r="B194">
            <v>4</v>
          </cell>
          <cell r="C194">
            <v>10</v>
          </cell>
          <cell r="D194">
            <v>4000000</v>
          </cell>
          <cell r="E194">
            <v>0</v>
          </cell>
          <cell r="F194">
            <v>0</v>
          </cell>
          <cell r="G194">
            <v>6</v>
          </cell>
        </row>
        <row r="195">
          <cell r="A195" t="str">
            <v>X-Bow</v>
          </cell>
          <cell r="B195">
            <v>5</v>
          </cell>
          <cell r="C195">
            <v>11</v>
          </cell>
          <cell r="D195">
            <v>7000000</v>
          </cell>
          <cell r="E195">
            <v>0</v>
          </cell>
          <cell r="F195">
            <v>0</v>
          </cell>
          <cell r="G195">
            <v>9</v>
          </cell>
        </row>
        <row r="196">
          <cell r="A196" t="str">
            <v>X-Bow</v>
          </cell>
          <cell r="B196">
            <v>6</v>
          </cell>
          <cell r="C196">
            <v>12</v>
          </cell>
          <cell r="D196">
            <v>10500000</v>
          </cell>
          <cell r="E196">
            <v>0</v>
          </cell>
          <cell r="F196">
            <v>0</v>
          </cell>
          <cell r="G196">
            <v>14</v>
          </cell>
        </row>
        <row r="197">
          <cell r="A197" t="str">
            <v>X-Bow</v>
          </cell>
          <cell r="B197">
            <v>7</v>
          </cell>
          <cell r="C197">
            <v>13</v>
          </cell>
          <cell r="D197">
            <v>14000000</v>
          </cell>
          <cell r="E197">
            <v>0</v>
          </cell>
          <cell r="F197">
            <v>0</v>
          </cell>
          <cell r="G197">
            <v>16</v>
          </cell>
        </row>
        <row r="198">
          <cell r="A198" t="str">
            <v>X-Bow</v>
          </cell>
          <cell r="B198">
            <v>8</v>
          </cell>
          <cell r="C198">
            <v>13</v>
          </cell>
          <cell r="D198">
            <v>17000000</v>
          </cell>
          <cell r="E198">
            <v>0</v>
          </cell>
          <cell r="F198">
            <v>0</v>
          </cell>
          <cell r="G198">
            <v>17</v>
          </cell>
        </row>
        <row r="199">
          <cell r="A199" t="str">
            <v>X-Bow</v>
          </cell>
          <cell r="B199">
            <v>9</v>
          </cell>
          <cell r="C199">
            <v>14</v>
          </cell>
          <cell r="D199">
            <v>18500000</v>
          </cell>
          <cell r="E199">
            <v>0</v>
          </cell>
          <cell r="F199">
            <v>0</v>
          </cell>
          <cell r="G199">
            <v>19</v>
          </cell>
        </row>
        <row r="200">
          <cell r="A200" t="str">
            <v>Inferno</v>
          </cell>
          <cell r="B200">
            <v>1</v>
          </cell>
          <cell r="C200">
            <v>10</v>
          </cell>
          <cell r="D200">
            <v>2000000</v>
          </cell>
          <cell r="E200">
            <v>0</v>
          </cell>
          <cell r="F200">
            <v>0</v>
          </cell>
          <cell r="G200">
            <v>3</v>
          </cell>
        </row>
        <row r="201">
          <cell r="A201" t="str">
            <v>Inferno</v>
          </cell>
          <cell r="B201">
            <v>2</v>
          </cell>
          <cell r="C201">
            <v>10</v>
          </cell>
          <cell r="D201">
            <v>3000000</v>
          </cell>
          <cell r="E201">
            <v>0</v>
          </cell>
          <cell r="F201">
            <v>0</v>
          </cell>
          <cell r="G201">
            <v>4</v>
          </cell>
        </row>
        <row r="202">
          <cell r="A202" t="str">
            <v>Inferno</v>
          </cell>
          <cell r="B202">
            <v>3</v>
          </cell>
          <cell r="C202">
            <v>10</v>
          </cell>
          <cell r="D202">
            <v>4500000</v>
          </cell>
          <cell r="E202">
            <v>0</v>
          </cell>
          <cell r="F202">
            <v>0</v>
          </cell>
          <cell r="G202">
            <v>5</v>
          </cell>
        </row>
        <row r="203">
          <cell r="A203" t="str">
            <v>Inferno</v>
          </cell>
          <cell r="B203">
            <v>4</v>
          </cell>
          <cell r="C203">
            <v>11</v>
          </cell>
          <cell r="D203">
            <v>6000000</v>
          </cell>
          <cell r="E203">
            <v>0</v>
          </cell>
          <cell r="F203">
            <v>0</v>
          </cell>
          <cell r="G203">
            <v>7</v>
          </cell>
        </row>
        <row r="204">
          <cell r="A204" t="str">
            <v>Inferno</v>
          </cell>
          <cell r="B204">
            <v>5</v>
          </cell>
          <cell r="C204">
            <v>11</v>
          </cell>
          <cell r="D204">
            <v>7500000</v>
          </cell>
          <cell r="E204">
            <v>0</v>
          </cell>
          <cell r="F204">
            <v>0</v>
          </cell>
          <cell r="G204">
            <v>9</v>
          </cell>
        </row>
        <row r="205">
          <cell r="A205" t="str">
            <v>Inferno</v>
          </cell>
          <cell r="B205">
            <v>6</v>
          </cell>
          <cell r="C205">
            <v>12</v>
          </cell>
          <cell r="D205">
            <v>10500000</v>
          </cell>
          <cell r="E205">
            <v>0</v>
          </cell>
          <cell r="F205">
            <v>0</v>
          </cell>
          <cell r="G205">
            <v>14</v>
          </cell>
        </row>
        <row r="206">
          <cell r="A206" t="str">
            <v>Inferno</v>
          </cell>
          <cell r="B206">
            <v>7</v>
          </cell>
          <cell r="C206">
            <v>13</v>
          </cell>
          <cell r="D206">
            <v>16000000</v>
          </cell>
          <cell r="E206">
            <v>0</v>
          </cell>
          <cell r="F206">
            <v>0</v>
          </cell>
          <cell r="G206">
            <v>17</v>
          </cell>
        </row>
        <row r="207">
          <cell r="A207" t="str">
            <v>Inferno</v>
          </cell>
          <cell r="B207">
            <v>8</v>
          </cell>
          <cell r="C207">
            <v>14</v>
          </cell>
          <cell r="D207">
            <v>19000000</v>
          </cell>
          <cell r="E207">
            <v>0</v>
          </cell>
          <cell r="F207">
            <v>0</v>
          </cell>
          <cell r="G207">
            <v>19</v>
          </cell>
        </row>
        <row r="208">
          <cell r="A208" t="str">
            <v>Eagle</v>
          </cell>
          <cell r="B208">
            <v>1</v>
          </cell>
          <cell r="C208">
            <v>11</v>
          </cell>
          <cell r="D208">
            <v>8000000</v>
          </cell>
          <cell r="E208">
            <v>0</v>
          </cell>
          <cell r="F208">
            <v>0</v>
          </cell>
          <cell r="G208">
            <v>7</v>
          </cell>
        </row>
        <row r="209">
          <cell r="A209" t="str">
            <v>Eagle</v>
          </cell>
          <cell r="B209">
            <v>2</v>
          </cell>
          <cell r="C209">
            <v>11</v>
          </cell>
          <cell r="D209">
            <v>10000000</v>
          </cell>
          <cell r="E209">
            <v>0</v>
          </cell>
          <cell r="F209">
            <v>0</v>
          </cell>
          <cell r="G209">
            <v>10</v>
          </cell>
        </row>
        <row r="210">
          <cell r="A210" t="str">
            <v>Eagle</v>
          </cell>
          <cell r="B210">
            <v>3</v>
          </cell>
          <cell r="C210">
            <v>12</v>
          </cell>
          <cell r="D210">
            <v>12000000</v>
          </cell>
          <cell r="E210">
            <v>0</v>
          </cell>
          <cell r="F210">
            <v>0</v>
          </cell>
          <cell r="G210">
            <v>14</v>
          </cell>
        </row>
        <row r="211">
          <cell r="A211" t="str">
            <v>Eagle</v>
          </cell>
          <cell r="B211">
            <v>4</v>
          </cell>
          <cell r="C211">
            <v>13</v>
          </cell>
          <cell r="D211">
            <v>18000000</v>
          </cell>
          <cell r="E211">
            <v>0</v>
          </cell>
          <cell r="F211">
            <v>0</v>
          </cell>
          <cell r="G211">
            <v>18</v>
          </cell>
        </row>
        <row r="212">
          <cell r="A212" t="str">
            <v>Eagle</v>
          </cell>
          <cell r="B212">
            <v>5</v>
          </cell>
          <cell r="C212">
            <v>14</v>
          </cell>
          <cell r="D212">
            <v>20000000</v>
          </cell>
          <cell r="E212">
            <v>0</v>
          </cell>
          <cell r="F212">
            <v>0</v>
          </cell>
          <cell r="G212">
            <v>20</v>
          </cell>
        </row>
        <row r="213">
          <cell r="A213" t="str">
            <v>King</v>
          </cell>
          <cell r="B213">
            <v>1</v>
          </cell>
          <cell r="C213">
            <v>7</v>
          </cell>
          <cell r="D213">
            <v>0</v>
          </cell>
          <cell r="E213">
            <v>0</v>
          </cell>
          <cell r="F213">
            <v>5000</v>
          </cell>
          <cell r="G213">
            <v>0</v>
          </cell>
        </row>
        <row r="214">
          <cell r="A214" t="str">
            <v>King</v>
          </cell>
          <cell r="B214">
            <v>2</v>
          </cell>
          <cell r="C214">
            <v>7</v>
          </cell>
          <cell r="D214">
            <v>0</v>
          </cell>
          <cell r="E214">
            <v>0</v>
          </cell>
          <cell r="F214">
            <v>6000</v>
          </cell>
          <cell r="G214">
            <v>0.16666666666666671</v>
          </cell>
        </row>
        <row r="215">
          <cell r="A215" t="str">
            <v>King</v>
          </cell>
          <cell r="B215">
            <v>3</v>
          </cell>
          <cell r="C215">
            <v>7</v>
          </cell>
          <cell r="D215">
            <v>0</v>
          </cell>
          <cell r="E215">
            <v>0</v>
          </cell>
          <cell r="F215">
            <v>7000</v>
          </cell>
          <cell r="G215">
            <v>0.25</v>
          </cell>
        </row>
        <row r="216">
          <cell r="A216" t="str">
            <v>King</v>
          </cell>
          <cell r="B216">
            <v>4</v>
          </cell>
          <cell r="C216">
            <v>7</v>
          </cell>
          <cell r="D216">
            <v>0</v>
          </cell>
          <cell r="E216">
            <v>0</v>
          </cell>
          <cell r="F216">
            <v>8000</v>
          </cell>
          <cell r="G216">
            <v>0.33333333333333331</v>
          </cell>
        </row>
        <row r="217">
          <cell r="A217" t="str">
            <v>King</v>
          </cell>
          <cell r="B217">
            <v>5</v>
          </cell>
          <cell r="C217">
            <v>7</v>
          </cell>
          <cell r="D217">
            <v>0</v>
          </cell>
          <cell r="E217">
            <v>0</v>
          </cell>
          <cell r="F217">
            <v>10000</v>
          </cell>
          <cell r="G217">
            <v>0.41666666666666669</v>
          </cell>
        </row>
        <row r="218">
          <cell r="A218" t="str">
            <v>King</v>
          </cell>
          <cell r="B218">
            <v>6</v>
          </cell>
          <cell r="C218">
            <v>8</v>
          </cell>
          <cell r="D218">
            <v>0</v>
          </cell>
          <cell r="E218">
            <v>0</v>
          </cell>
          <cell r="F218">
            <v>11000</v>
          </cell>
          <cell r="G218">
            <v>0.5</v>
          </cell>
        </row>
        <row r="219">
          <cell r="A219" t="str">
            <v>King</v>
          </cell>
          <cell r="B219">
            <v>7</v>
          </cell>
          <cell r="C219">
            <v>8</v>
          </cell>
          <cell r="D219">
            <v>0</v>
          </cell>
          <cell r="E219">
            <v>0</v>
          </cell>
          <cell r="F219">
            <v>12000</v>
          </cell>
          <cell r="G219">
            <v>0.58333333333333337</v>
          </cell>
        </row>
        <row r="220">
          <cell r="A220" t="str">
            <v>King</v>
          </cell>
          <cell r="B220">
            <v>8</v>
          </cell>
          <cell r="C220">
            <v>8</v>
          </cell>
          <cell r="D220">
            <v>0</v>
          </cell>
          <cell r="E220">
            <v>0</v>
          </cell>
          <cell r="F220">
            <v>13000</v>
          </cell>
          <cell r="G220">
            <v>0.66666666666666663</v>
          </cell>
        </row>
        <row r="221">
          <cell r="A221" t="str">
            <v>King</v>
          </cell>
          <cell r="B221">
            <v>9</v>
          </cell>
          <cell r="C221">
            <v>8</v>
          </cell>
          <cell r="D221">
            <v>0</v>
          </cell>
          <cell r="E221">
            <v>0</v>
          </cell>
          <cell r="F221">
            <v>14000</v>
          </cell>
          <cell r="G221">
            <v>0.75</v>
          </cell>
        </row>
        <row r="222">
          <cell r="A222" t="str">
            <v>King</v>
          </cell>
          <cell r="B222">
            <v>10</v>
          </cell>
          <cell r="C222">
            <v>8</v>
          </cell>
          <cell r="D222">
            <v>0</v>
          </cell>
          <cell r="E222">
            <v>0</v>
          </cell>
          <cell r="F222">
            <v>15000</v>
          </cell>
          <cell r="G222">
            <v>0.83333333333333337</v>
          </cell>
        </row>
        <row r="223">
          <cell r="A223" t="str">
            <v>King</v>
          </cell>
          <cell r="B223">
            <v>11</v>
          </cell>
          <cell r="C223">
            <v>9</v>
          </cell>
          <cell r="D223">
            <v>0</v>
          </cell>
          <cell r="E223">
            <v>0</v>
          </cell>
          <cell r="F223">
            <v>17000</v>
          </cell>
          <cell r="G223">
            <v>0.91666666666666663</v>
          </cell>
        </row>
        <row r="224">
          <cell r="A224" t="str">
            <v>King</v>
          </cell>
          <cell r="B224">
            <v>12</v>
          </cell>
          <cell r="C224">
            <v>9</v>
          </cell>
          <cell r="D224">
            <v>0</v>
          </cell>
          <cell r="E224">
            <v>0</v>
          </cell>
          <cell r="F224">
            <v>19000</v>
          </cell>
          <cell r="G224">
            <v>1</v>
          </cell>
        </row>
        <row r="225">
          <cell r="A225" t="str">
            <v>King</v>
          </cell>
          <cell r="B225">
            <v>13</v>
          </cell>
          <cell r="C225">
            <v>9</v>
          </cell>
          <cell r="D225">
            <v>0</v>
          </cell>
          <cell r="E225">
            <v>0</v>
          </cell>
          <cell r="F225">
            <v>21000</v>
          </cell>
          <cell r="G225">
            <v>1.333333333333333</v>
          </cell>
        </row>
        <row r="226">
          <cell r="A226" t="str">
            <v>King</v>
          </cell>
          <cell r="B226">
            <v>14</v>
          </cell>
          <cell r="C226">
            <v>9</v>
          </cell>
          <cell r="D226">
            <v>0</v>
          </cell>
          <cell r="E226">
            <v>0</v>
          </cell>
          <cell r="F226">
            <v>23000</v>
          </cell>
          <cell r="G226">
            <v>1.666666666666667</v>
          </cell>
        </row>
        <row r="227">
          <cell r="A227" t="str">
            <v>King</v>
          </cell>
          <cell r="B227">
            <v>15</v>
          </cell>
          <cell r="C227">
            <v>9</v>
          </cell>
          <cell r="D227">
            <v>0</v>
          </cell>
          <cell r="E227">
            <v>0</v>
          </cell>
          <cell r="F227">
            <v>25000</v>
          </cell>
          <cell r="G227">
            <v>2</v>
          </cell>
        </row>
        <row r="228">
          <cell r="A228" t="str">
            <v>King</v>
          </cell>
          <cell r="B228">
            <v>16</v>
          </cell>
          <cell r="C228">
            <v>9</v>
          </cell>
          <cell r="D228">
            <v>0</v>
          </cell>
          <cell r="E228">
            <v>0</v>
          </cell>
          <cell r="F228">
            <v>27000</v>
          </cell>
          <cell r="G228">
            <v>2</v>
          </cell>
        </row>
        <row r="229">
          <cell r="A229" t="str">
            <v>King</v>
          </cell>
          <cell r="B229">
            <v>17</v>
          </cell>
          <cell r="C229">
            <v>9</v>
          </cell>
          <cell r="D229">
            <v>0</v>
          </cell>
          <cell r="E229">
            <v>0</v>
          </cell>
          <cell r="F229">
            <v>29000</v>
          </cell>
          <cell r="G229">
            <v>2</v>
          </cell>
        </row>
        <row r="230">
          <cell r="A230" t="str">
            <v>King</v>
          </cell>
          <cell r="B230">
            <v>18</v>
          </cell>
          <cell r="C230">
            <v>9</v>
          </cell>
          <cell r="D230">
            <v>0</v>
          </cell>
          <cell r="E230">
            <v>0</v>
          </cell>
          <cell r="F230">
            <v>31000</v>
          </cell>
          <cell r="G230">
            <v>2</v>
          </cell>
        </row>
        <row r="231">
          <cell r="A231" t="str">
            <v>King</v>
          </cell>
          <cell r="B231">
            <v>19</v>
          </cell>
          <cell r="C231">
            <v>9</v>
          </cell>
          <cell r="D231">
            <v>0</v>
          </cell>
          <cell r="E231">
            <v>0</v>
          </cell>
          <cell r="F231">
            <v>33000</v>
          </cell>
          <cell r="G231">
            <v>2</v>
          </cell>
        </row>
        <row r="232">
          <cell r="A232" t="str">
            <v>King</v>
          </cell>
          <cell r="B232">
            <v>20</v>
          </cell>
          <cell r="C232">
            <v>9</v>
          </cell>
          <cell r="D232">
            <v>0</v>
          </cell>
          <cell r="E232">
            <v>0</v>
          </cell>
          <cell r="F232">
            <v>35000</v>
          </cell>
          <cell r="G232">
            <v>2.5</v>
          </cell>
        </row>
        <row r="233">
          <cell r="A233" t="str">
            <v>King</v>
          </cell>
          <cell r="B233">
            <v>21</v>
          </cell>
          <cell r="C233">
            <v>9</v>
          </cell>
          <cell r="D233">
            <v>0</v>
          </cell>
          <cell r="E233">
            <v>0</v>
          </cell>
          <cell r="F233">
            <v>37000</v>
          </cell>
          <cell r="G233">
            <v>2.5</v>
          </cell>
        </row>
        <row r="234">
          <cell r="A234" t="str">
            <v>King</v>
          </cell>
          <cell r="B234">
            <v>22</v>
          </cell>
          <cell r="C234">
            <v>9</v>
          </cell>
          <cell r="D234">
            <v>0</v>
          </cell>
          <cell r="E234">
            <v>0</v>
          </cell>
          <cell r="F234">
            <v>39000</v>
          </cell>
          <cell r="G234">
            <v>2.5</v>
          </cell>
        </row>
        <row r="235">
          <cell r="A235" t="str">
            <v>King</v>
          </cell>
          <cell r="B235">
            <v>23</v>
          </cell>
          <cell r="C235">
            <v>9</v>
          </cell>
          <cell r="D235">
            <v>0</v>
          </cell>
          <cell r="E235">
            <v>0</v>
          </cell>
          <cell r="F235">
            <v>41000</v>
          </cell>
          <cell r="G235">
            <v>2.5</v>
          </cell>
        </row>
        <row r="236">
          <cell r="A236" t="str">
            <v>King</v>
          </cell>
          <cell r="B236">
            <v>24</v>
          </cell>
          <cell r="C236">
            <v>9</v>
          </cell>
          <cell r="D236">
            <v>0</v>
          </cell>
          <cell r="E236">
            <v>0</v>
          </cell>
          <cell r="F236">
            <v>43000</v>
          </cell>
          <cell r="G236">
            <v>2.5</v>
          </cell>
        </row>
        <row r="237">
          <cell r="A237" t="str">
            <v>King</v>
          </cell>
          <cell r="B237">
            <v>25</v>
          </cell>
          <cell r="C237">
            <v>9</v>
          </cell>
          <cell r="D237">
            <v>0</v>
          </cell>
          <cell r="E237">
            <v>0</v>
          </cell>
          <cell r="F237">
            <v>45000</v>
          </cell>
          <cell r="G237">
            <v>3</v>
          </cell>
        </row>
        <row r="238">
          <cell r="A238" t="str">
            <v>King</v>
          </cell>
          <cell r="B238">
            <v>26</v>
          </cell>
          <cell r="C238">
            <v>9</v>
          </cell>
          <cell r="D238">
            <v>0</v>
          </cell>
          <cell r="E238">
            <v>0</v>
          </cell>
          <cell r="F238">
            <v>47000</v>
          </cell>
          <cell r="G238">
            <v>3</v>
          </cell>
        </row>
        <row r="239">
          <cell r="A239" t="str">
            <v>King</v>
          </cell>
          <cell r="B239">
            <v>27</v>
          </cell>
          <cell r="C239">
            <v>9</v>
          </cell>
          <cell r="D239">
            <v>0</v>
          </cell>
          <cell r="E239">
            <v>0</v>
          </cell>
          <cell r="F239">
            <v>49000</v>
          </cell>
          <cell r="G239">
            <v>3</v>
          </cell>
        </row>
        <row r="240">
          <cell r="A240" t="str">
            <v>King</v>
          </cell>
          <cell r="B240">
            <v>28</v>
          </cell>
          <cell r="C240">
            <v>9</v>
          </cell>
          <cell r="D240">
            <v>0</v>
          </cell>
          <cell r="E240">
            <v>0</v>
          </cell>
          <cell r="F240">
            <v>51000</v>
          </cell>
          <cell r="G240">
            <v>3</v>
          </cell>
        </row>
        <row r="241">
          <cell r="A241" t="str">
            <v>King</v>
          </cell>
          <cell r="B241">
            <v>29</v>
          </cell>
          <cell r="C241">
            <v>9</v>
          </cell>
          <cell r="D241">
            <v>0</v>
          </cell>
          <cell r="E241">
            <v>0</v>
          </cell>
          <cell r="F241">
            <v>53000</v>
          </cell>
          <cell r="G241">
            <v>3</v>
          </cell>
        </row>
        <row r="242">
          <cell r="A242" t="str">
            <v>King</v>
          </cell>
          <cell r="B242">
            <v>30</v>
          </cell>
          <cell r="C242">
            <v>9</v>
          </cell>
          <cell r="D242">
            <v>0</v>
          </cell>
          <cell r="E242">
            <v>0</v>
          </cell>
          <cell r="F242">
            <v>55000</v>
          </cell>
          <cell r="G242">
            <v>4</v>
          </cell>
        </row>
        <row r="243">
          <cell r="A243" t="str">
            <v>King</v>
          </cell>
          <cell r="B243">
            <v>31</v>
          </cell>
          <cell r="C243">
            <v>10</v>
          </cell>
          <cell r="D243">
            <v>0</v>
          </cell>
          <cell r="E243">
            <v>0</v>
          </cell>
          <cell r="F243">
            <v>57000</v>
          </cell>
          <cell r="G243">
            <v>4</v>
          </cell>
        </row>
        <row r="244">
          <cell r="A244" t="str">
            <v>King</v>
          </cell>
          <cell r="B244">
            <v>32</v>
          </cell>
          <cell r="C244">
            <v>10</v>
          </cell>
          <cell r="D244">
            <v>0</v>
          </cell>
          <cell r="E244">
            <v>0</v>
          </cell>
          <cell r="F244">
            <v>59000</v>
          </cell>
          <cell r="G244">
            <v>4</v>
          </cell>
        </row>
        <row r="245">
          <cell r="A245" t="str">
            <v>King</v>
          </cell>
          <cell r="B245">
            <v>33</v>
          </cell>
          <cell r="C245">
            <v>10</v>
          </cell>
          <cell r="D245">
            <v>0</v>
          </cell>
          <cell r="E245">
            <v>0</v>
          </cell>
          <cell r="F245">
            <v>61000</v>
          </cell>
          <cell r="G245">
            <v>4</v>
          </cell>
        </row>
        <row r="246">
          <cell r="A246" t="str">
            <v>King</v>
          </cell>
          <cell r="B246">
            <v>34</v>
          </cell>
          <cell r="C246">
            <v>10</v>
          </cell>
          <cell r="D246">
            <v>0</v>
          </cell>
          <cell r="E246">
            <v>0</v>
          </cell>
          <cell r="F246">
            <v>63000</v>
          </cell>
          <cell r="G246">
            <v>4</v>
          </cell>
        </row>
        <row r="247">
          <cell r="A247" t="str">
            <v>King</v>
          </cell>
          <cell r="B247">
            <v>35</v>
          </cell>
          <cell r="C247">
            <v>10</v>
          </cell>
          <cell r="D247">
            <v>0</v>
          </cell>
          <cell r="E247">
            <v>0</v>
          </cell>
          <cell r="F247">
            <v>65000</v>
          </cell>
          <cell r="G247">
            <v>5</v>
          </cell>
        </row>
        <row r="248">
          <cell r="A248" t="str">
            <v>King</v>
          </cell>
          <cell r="B248">
            <v>36</v>
          </cell>
          <cell r="C248">
            <v>10</v>
          </cell>
          <cell r="D248">
            <v>0</v>
          </cell>
          <cell r="E248">
            <v>0</v>
          </cell>
          <cell r="F248">
            <v>68000</v>
          </cell>
          <cell r="G248">
            <v>5</v>
          </cell>
        </row>
        <row r="249">
          <cell r="A249" t="str">
            <v>King</v>
          </cell>
          <cell r="B249">
            <v>37</v>
          </cell>
          <cell r="C249">
            <v>10</v>
          </cell>
          <cell r="D249">
            <v>0</v>
          </cell>
          <cell r="E249">
            <v>0</v>
          </cell>
          <cell r="F249">
            <v>71000</v>
          </cell>
          <cell r="G249">
            <v>5</v>
          </cell>
        </row>
        <row r="250">
          <cell r="A250" t="str">
            <v>King</v>
          </cell>
          <cell r="B250">
            <v>38</v>
          </cell>
          <cell r="C250">
            <v>10</v>
          </cell>
          <cell r="D250">
            <v>0</v>
          </cell>
          <cell r="E250">
            <v>0</v>
          </cell>
          <cell r="F250">
            <v>74000</v>
          </cell>
          <cell r="G250">
            <v>5</v>
          </cell>
        </row>
        <row r="251">
          <cell r="A251" t="str">
            <v>King</v>
          </cell>
          <cell r="B251">
            <v>39</v>
          </cell>
          <cell r="C251">
            <v>10</v>
          </cell>
          <cell r="D251">
            <v>0</v>
          </cell>
          <cell r="E251">
            <v>0</v>
          </cell>
          <cell r="F251">
            <v>77000</v>
          </cell>
          <cell r="G251">
            <v>5</v>
          </cell>
        </row>
        <row r="252">
          <cell r="A252" t="str">
            <v>King</v>
          </cell>
          <cell r="B252">
            <v>40</v>
          </cell>
          <cell r="C252">
            <v>10</v>
          </cell>
          <cell r="D252">
            <v>0</v>
          </cell>
          <cell r="E252">
            <v>0</v>
          </cell>
          <cell r="F252">
            <v>80000</v>
          </cell>
          <cell r="G252">
            <v>6</v>
          </cell>
        </row>
        <row r="253">
          <cell r="A253" t="str">
            <v>King</v>
          </cell>
          <cell r="B253">
            <v>41</v>
          </cell>
          <cell r="C253">
            <v>11</v>
          </cell>
          <cell r="D253">
            <v>0</v>
          </cell>
          <cell r="E253">
            <v>0</v>
          </cell>
          <cell r="F253">
            <v>86000</v>
          </cell>
          <cell r="G253">
            <v>6</v>
          </cell>
        </row>
        <row r="254">
          <cell r="A254" t="str">
            <v>King</v>
          </cell>
          <cell r="B254">
            <v>42</v>
          </cell>
          <cell r="C254">
            <v>11</v>
          </cell>
          <cell r="D254">
            <v>0</v>
          </cell>
          <cell r="E254">
            <v>0</v>
          </cell>
          <cell r="F254">
            <v>92000</v>
          </cell>
          <cell r="G254">
            <v>6</v>
          </cell>
        </row>
        <row r="255">
          <cell r="A255" t="str">
            <v>King</v>
          </cell>
          <cell r="B255">
            <v>43</v>
          </cell>
          <cell r="C255">
            <v>11</v>
          </cell>
          <cell r="D255">
            <v>0</v>
          </cell>
          <cell r="E255">
            <v>0</v>
          </cell>
          <cell r="F255">
            <v>98000</v>
          </cell>
          <cell r="G255">
            <v>6</v>
          </cell>
        </row>
        <row r="256">
          <cell r="A256" t="str">
            <v>King</v>
          </cell>
          <cell r="B256">
            <v>44</v>
          </cell>
          <cell r="C256">
            <v>11</v>
          </cell>
          <cell r="D256">
            <v>0</v>
          </cell>
          <cell r="E256">
            <v>0</v>
          </cell>
          <cell r="F256">
            <v>104000</v>
          </cell>
          <cell r="G256">
            <v>6</v>
          </cell>
        </row>
        <row r="257">
          <cell r="A257" t="str">
            <v>King</v>
          </cell>
          <cell r="B257">
            <v>45</v>
          </cell>
          <cell r="C257">
            <v>11</v>
          </cell>
          <cell r="D257">
            <v>0</v>
          </cell>
          <cell r="E257">
            <v>0</v>
          </cell>
          <cell r="F257">
            <v>110000</v>
          </cell>
          <cell r="G257">
            <v>6.5</v>
          </cell>
        </row>
        <row r="258">
          <cell r="A258" t="str">
            <v>King</v>
          </cell>
          <cell r="B258">
            <v>46</v>
          </cell>
          <cell r="C258">
            <v>11</v>
          </cell>
          <cell r="D258">
            <v>0</v>
          </cell>
          <cell r="E258">
            <v>0</v>
          </cell>
          <cell r="F258">
            <v>116000</v>
          </cell>
          <cell r="G258">
            <v>6.5</v>
          </cell>
        </row>
        <row r="259">
          <cell r="A259" t="str">
            <v>King</v>
          </cell>
          <cell r="B259">
            <v>47</v>
          </cell>
          <cell r="C259">
            <v>11</v>
          </cell>
          <cell r="D259">
            <v>0</v>
          </cell>
          <cell r="E259">
            <v>0</v>
          </cell>
          <cell r="F259">
            <v>122000</v>
          </cell>
          <cell r="G259">
            <v>6.5</v>
          </cell>
        </row>
        <row r="260">
          <cell r="A260" t="str">
            <v>King</v>
          </cell>
          <cell r="B260">
            <v>48</v>
          </cell>
          <cell r="C260">
            <v>11</v>
          </cell>
          <cell r="D260">
            <v>0</v>
          </cell>
          <cell r="E260">
            <v>0</v>
          </cell>
          <cell r="F260">
            <v>128000</v>
          </cell>
          <cell r="G260">
            <v>6.5</v>
          </cell>
        </row>
        <row r="261">
          <cell r="A261" t="str">
            <v>King</v>
          </cell>
          <cell r="B261">
            <v>49</v>
          </cell>
          <cell r="C261">
            <v>11</v>
          </cell>
          <cell r="D261">
            <v>0</v>
          </cell>
          <cell r="E261">
            <v>0</v>
          </cell>
          <cell r="F261">
            <v>134000</v>
          </cell>
          <cell r="G261">
            <v>6.5</v>
          </cell>
        </row>
        <row r="262">
          <cell r="A262" t="str">
            <v>King</v>
          </cell>
          <cell r="B262">
            <v>50</v>
          </cell>
          <cell r="C262">
            <v>11</v>
          </cell>
          <cell r="D262">
            <v>0</v>
          </cell>
          <cell r="E262">
            <v>0</v>
          </cell>
          <cell r="F262">
            <v>140000</v>
          </cell>
          <cell r="G262">
            <v>6.5</v>
          </cell>
        </row>
        <row r="263">
          <cell r="A263" t="str">
            <v>King</v>
          </cell>
          <cell r="B263">
            <v>51</v>
          </cell>
          <cell r="C263">
            <v>12</v>
          </cell>
          <cell r="D263">
            <v>0</v>
          </cell>
          <cell r="E263">
            <v>0</v>
          </cell>
          <cell r="F263">
            <v>146000</v>
          </cell>
          <cell r="G263">
            <v>7</v>
          </cell>
        </row>
        <row r="264">
          <cell r="A264" t="str">
            <v>King</v>
          </cell>
          <cell r="B264">
            <v>52</v>
          </cell>
          <cell r="C264">
            <v>12</v>
          </cell>
          <cell r="D264">
            <v>0</v>
          </cell>
          <cell r="E264">
            <v>0</v>
          </cell>
          <cell r="F264">
            <v>152000</v>
          </cell>
          <cell r="G264">
            <v>7</v>
          </cell>
        </row>
        <row r="265">
          <cell r="A265" t="str">
            <v>King</v>
          </cell>
          <cell r="B265">
            <v>53</v>
          </cell>
          <cell r="C265">
            <v>12</v>
          </cell>
          <cell r="D265">
            <v>0</v>
          </cell>
          <cell r="E265">
            <v>0</v>
          </cell>
          <cell r="F265">
            <v>158000</v>
          </cell>
          <cell r="G265">
            <v>7</v>
          </cell>
        </row>
        <row r="266">
          <cell r="A266" t="str">
            <v>King</v>
          </cell>
          <cell r="B266">
            <v>54</v>
          </cell>
          <cell r="C266">
            <v>12</v>
          </cell>
          <cell r="D266">
            <v>0</v>
          </cell>
          <cell r="E266">
            <v>0</v>
          </cell>
          <cell r="F266">
            <v>164000</v>
          </cell>
          <cell r="G266">
            <v>7</v>
          </cell>
        </row>
        <row r="267">
          <cell r="A267" t="str">
            <v>King</v>
          </cell>
          <cell r="B267">
            <v>55</v>
          </cell>
          <cell r="C267">
            <v>12</v>
          </cell>
          <cell r="D267">
            <v>0</v>
          </cell>
          <cell r="E267">
            <v>0</v>
          </cell>
          <cell r="F267">
            <v>170000</v>
          </cell>
          <cell r="G267">
            <v>7</v>
          </cell>
        </row>
        <row r="268">
          <cell r="A268" t="str">
            <v>King</v>
          </cell>
          <cell r="B268">
            <v>56</v>
          </cell>
          <cell r="C268">
            <v>12</v>
          </cell>
          <cell r="D268">
            <v>0</v>
          </cell>
          <cell r="E268">
            <v>0</v>
          </cell>
          <cell r="F268">
            <v>178000</v>
          </cell>
          <cell r="G268">
            <v>7</v>
          </cell>
        </row>
        <row r="269">
          <cell r="A269" t="str">
            <v>King</v>
          </cell>
          <cell r="B269">
            <v>57</v>
          </cell>
          <cell r="C269">
            <v>12</v>
          </cell>
          <cell r="D269">
            <v>0</v>
          </cell>
          <cell r="E269">
            <v>0</v>
          </cell>
          <cell r="F269">
            <v>186000</v>
          </cell>
          <cell r="G269">
            <v>7</v>
          </cell>
        </row>
        <row r="270">
          <cell r="A270" t="str">
            <v>King</v>
          </cell>
          <cell r="B270">
            <v>58</v>
          </cell>
          <cell r="C270">
            <v>12</v>
          </cell>
          <cell r="D270">
            <v>0</v>
          </cell>
          <cell r="E270">
            <v>0</v>
          </cell>
          <cell r="F270">
            <v>194000</v>
          </cell>
          <cell r="G270">
            <v>7</v>
          </cell>
        </row>
        <row r="271">
          <cell r="A271" t="str">
            <v>King</v>
          </cell>
          <cell r="B271">
            <v>59</v>
          </cell>
          <cell r="C271">
            <v>12</v>
          </cell>
          <cell r="D271">
            <v>0</v>
          </cell>
          <cell r="E271">
            <v>0</v>
          </cell>
          <cell r="F271">
            <v>202000</v>
          </cell>
          <cell r="G271">
            <v>7</v>
          </cell>
        </row>
        <row r="272">
          <cell r="A272" t="str">
            <v>King</v>
          </cell>
          <cell r="B272">
            <v>60</v>
          </cell>
          <cell r="C272">
            <v>12</v>
          </cell>
          <cell r="D272">
            <v>0</v>
          </cell>
          <cell r="E272">
            <v>0</v>
          </cell>
          <cell r="F272">
            <v>210000</v>
          </cell>
          <cell r="G272">
            <v>7</v>
          </cell>
        </row>
        <row r="273">
          <cell r="A273" t="str">
            <v>King</v>
          </cell>
          <cell r="B273">
            <v>61</v>
          </cell>
          <cell r="C273">
            <v>12</v>
          </cell>
          <cell r="D273">
            <v>0</v>
          </cell>
          <cell r="E273">
            <v>0</v>
          </cell>
          <cell r="F273">
            <v>217000</v>
          </cell>
          <cell r="G273">
            <v>7</v>
          </cell>
        </row>
        <row r="274">
          <cell r="A274" t="str">
            <v>King</v>
          </cell>
          <cell r="B274">
            <v>62</v>
          </cell>
          <cell r="C274">
            <v>12</v>
          </cell>
          <cell r="D274">
            <v>0</v>
          </cell>
          <cell r="E274">
            <v>0</v>
          </cell>
          <cell r="F274">
            <v>224000</v>
          </cell>
          <cell r="G274">
            <v>7</v>
          </cell>
        </row>
        <row r="275">
          <cell r="A275" t="str">
            <v>King</v>
          </cell>
          <cell r="B275">
            <v>63</v>
          </cell>
          <cell r="C275">
            <v>12</v>
          </cell>
          <cell r="D275">
            <v>0</v>
          </cell>
          <cell r="E275">
            <v>0</v>
          </cell>
          <cell r="F275">
            <v>230000</v>
          </cell>
          <cell r="G275">
            <v>7</v>
          </cell>
        </row>
        <row r="276">
          <cell r="A276" t="str">
            <v>King</v>
          </cell>
          <cell r="B276">
            <v>64</v>
          </cell>
          <cell r="C276">
            <v>12</v>
          </cell>
          <cell r="D276">
            <v>0</v>
          </cell>
          <cell r="E276">
            <v>0</v>
          </cell>
          <cell r="F276">
            <v>235000</v>
          </cell>
          <cell r="G276">
            <v>7</v>
          </cell>
        </row>
        <row r="277">
          <cell r="A277" t="str">
            <v>King</v>
          </cell>
          <cell r="B277">
            <v>65</v>
          </cell>
          <cell r="C277">
            <v>12</v>
          </cell>
          <cell r="D277">
            <v>0</v>
          </cell>
          <cell r="E277">
            <v>0</v>
          </cell>
          <cell r="F277">
            <v>240000</v>
          </cell>
          <cell r="G277">
            <v>7</v>
          </cell>
        </row>
        <row r="278">
          <cell r="A278" t="str">
            <v>King</v>
          </cell>
          <cell r="B278">
            <v>66</v>
          </cell>
          <cell r="C278">
            <v>13</v>
          </cell>
          <cell r="D278">
            <v>0</v>
          </cell>
          <cell r="E278">
            <v>0</v>
          </cell>
          <cell r="F278">
            <v>250000</v>
          </cell>
          <cell r="G278">
            <v>7.5</v>
          </cell>
        </row>
        <row r="279">
          <cell r="A279" t="str">
            <v>King</v>
          </cell>
          <cell r="B279">
            <v>67</v>
          </cell>
          <cell r="C279">
            <v>13</v>
          </cell>
          <cell r="D279">
            <v>0</v>
          </cell>
          <cell r="E279">
            <v>0</v>
          </cell>
          <cell r="F279">
            <v>260000</v>
          </cell>
          <cell r="G279">
            <v>7.5</v>
          </cell>
        </row>
        <row r="280">
          <cell r="A280" t="str">
            <v>King</v>
          </cell>
          <cell r="B280">
            <v>68</v>
          </cell>
          <cell r="C280">
            <v>13</v>
          </cell>
          <cell r="D280">
            <v>0</v>
          </cell>
          <cell r="E280">
            <v>0</v>
          </cell>
          <cell r="F280">
            <v>270000</v>
          </cell>
          <cell r="G280">
            <v>7.5</v>
          </cell>
        </row>
        <row r="281">
          <cell r="A281" t="str">
            <v>King</v>
          </cell>
          <cell r="B281">
            <v>69</v>
          </cell>
          <cell r="C281">
            <v>13</v>
          </cell>
          <cell r="D281">
            <v>0</v>
          </cell>
          <cell r="E281">
            <v>0</v>
          </cell>
          <cell r="F281">
            <v>280000</v>
          </cell>
          <cell r="G281">
            <v>7.5</v>
          </cell>
        </row>
        <row r="282">
          <cell r="A282" t="str">
            <v>King</v>
          </cell>
          <cell r="B282">
            <v>70</v>
          </cell>
          <cell r="C282">
            <v>13</v>
          </cell>
          <cell r="D282">
            <v>0</v>
          </cell>
          <cell r="E282">
            <v>0</v>
          </cell>
          <cell r="F282">
            <v>290000</v>
          </cell>
          <cell r="G282">
            <v>8</v>
          </cell>
        </row>
        <row r="283">
          <cell r="A283" t="str">
            <v>King</v>
          </cell>
          <cell r="B283">
            <v>71</v>
          </cell>
          <cell r="C283">
            <v>13</v>
          </cell>
          <cell r="D283">
            <v>0</v>
          </cell>
          <cell r="E283">
            <v>0</v>
          </cell>
          <cell r="F283">
            <v>292000</v>
          </cell>
          <cell r="G283">
            <v>8</v>
          </cell>
        </row>
        <row r="284">
          <cell r="A284" t="str">
            <v>King</v>
          </cell>
          <cell r="B284">
            <v>72</v>
          </cell>
          <cell r="C284">
            <v>13</v>
          </cell>
          <cell r="D284">
            <v>0</v>
          </cell>
          <cell r="E284">
            <v>0</v>
          </cell>
          <cell r="F284">
            <v>294000</v>
          </cell>
          <cell r="G284">
            <v>8</v>
          </cell>
        </row>
        <row r="285">
          <cell r="A285" t="str">
            <v>King</v>
          </cell>
          <cell r="B285">
            <v>73</v>
          </cell>
          <cell r="C285">
            <v>13</v>
          </cell>
          <cell r="D285">
            <v>0</v>
          </cell>
          <cell r="E285">
            <v>0</v>
          </cell>
          <cell r="F285">
            <v>296000</v>
          </cell>
          <cell r="G285">
            <v>8</v>
          </cell>
        </row>
        <row r="286">
          <cell r="A286" t="str">
            <v>King</v>
          </cell>
          <cell r="B286">
            <v>74</v>
          </cell>
          <cell r="C286">
            <v>13</v>
          </cell>
          <cell r="D286">
            <v>0</v>
          </cell>
          <cell r="E286">
            <v>0</v>
          </cell>
          <cell r="F286">
            <v>298000</v>
          </cell>
          <cell r="G286">
            <v>8</v>
          </cell>
        </row>
        <row r="287">
          <cell r="A287" t="str">
            <v>King</v>
          </cell>
          <cell r="B287">
            <v>75</v>
          </cell>
          <cell r="C287">
            <v>13</v>
          </cell>
          <cell r="D287">
            <v>0</v>
          </cell>
          <cell r="E287">
            <v>0</v>
          </cell>
          <cell r="F287">
            <v>300000</v>
          </cell>
          <cell r="G287">
            <v>8</v>
          </cell>
        </row>
        <row r="288">
          <cell r="A288" t="str">
            <v>King</v>
          </cell>
          <cell r="B288">
            <v>76</v>
          </cell>
          <cell r="C288">
            <v>14</v>
          </cell>
          <cell r="D288">
            <v>0</v>
          </cell>
          <cell r="E288">
            <v>0</v>
          </cell>
          <cell r="F288">
            <v>305000</v>
          </cell>
          <cell r="G288">
            <v>8</v>
          </cell>
        </row>
        <row r="289">
          <cell r="A289" t="str">
            <v>King</v>
          </cell>
          <cell r="B289">
            <v>77</v>
          </cell>
          <cell r="C289">
            <v>14</v>
          </cell>
          <cell r="D289">
            <v>0</v>
          </cell>
          <cell r="E289">
            <v>0</v>
          </cell>
          <cell r="F289">
            <v>310000</v>
          </cell>
          <cell r="G289">
            <v>8</v>
          </cell>
        </row>
        <row r="290">
          <cell r="A290" t="str">
            <v>King</v>
          </cell>
          <cell r="B290">
            <v>78</v>
          </cell>
          <cell r="C290">
            <v>14</v>
          </cell>
          <cell r="D290">
            <v>0</v>
          </cell>
          <cell r="E290">
            <v>0</v>
          </cell>
          <cell r="F290">
            <v>315000</v>
          </cell>
          <cell r="G290">
            <v>8</v>
          </cell>
        </row>
        <row r="291">
          <cell r="A291" t="str">
            <v>King</v>
          </cell>
          <cell r="B291">
            <v>79</v>
          </cell>
          <cell r="C291">
            <v>14</v>
          </cell>
          <cell r="D291">
            <v>0</v>
          </cell>
          <cell r="E291">
            <v>0</v>
          </cell>
          <cell r="F291">
            <v>320000</v>
          </cell>
          <cell r="G291">
            <v>8</v>
          </cell>
        </row>
        <row r="292">
          <cell r="A292" t="str">
            <v>King</v>
          </cell>
          <cell r="B292">
            <v>80</v>
          </cell>
          <cell r="C292">
            <v>14</v>
          </cell>
          <cell r="D292">
            <v>0</v>
          </cell>
          <cell r="E292">
            <v>0</v>
          </cell>
          <cell r="F292">
            <v>325000</v>
          </cell>
          <cell r="G292">
            <v>8</v>
          </cell>
        </row>
        <row r="293">
          <cell r="A293" t="str">
            <v>Warden</v>
          </cell>
          <cell r="B293">
            <v>1</v>
          </cell>
          <cell r="C293">
            <v>11</v>
          </cell>
          <cell r="D293">
            <v>0</v>
          </cell>
          <cell r="E293">
            <v>1000000</v>
          </cell>
          <cell r="F293">
            <v>0</v>
          </cell>
          <cell r="G293">
            <v>0</v>
          </cell>
        </row>
        <row r="294">
          <cell r="A294" t="str">
            <v>Warden</v>
          </cell>
          <cell r="B294">
            <v>2</v>
          </cell>
          <cell r="C294">
            <v>11</v>
          </cell>
          <cell r="D294">
            <v>0</v>
          </cell>
          <cell r="E294">
            <v>1250000</v>
          </cell>
          <cell r="F294">
            <v>0</v>
          </cell>
          <cell r="G294">
            <v>8.3333333333333329E-2</v>
          </cell>
        </row>
        <row r="295">
          <cell r="A295" t="str">
            <v>Warden</v>
          </cell>
          <cell r="B295">
            <v>3</v>
          </cell>
          <cell r="C295">
            <v>11</v>
          </cell>
          <cell r="D295">
            <v>0</v>
          </cell>
          <cell r="E295">
            <v>1500000</v>
          </cell>
          <cell r="F295">
            <v>0</v>
          </cell>
          <cell r="G295">
            <v>0.16666666666666671</v>
          </cell>
        </row>
        <row r="296">
          <cell r="A296" t="str">
            <v>Warden</v>
          </cell>
          <cell r="B296">
            <v>4</v>
          </cell>
          <cell r="C296">
            <v>11</v>
          </cell>
          <cell r="D296">
            <v>0</v>
          </cell>
          <cell r="E296">
            <v>1750000</v>
          </cell>
          <cell r="F296">
            <v>0</v>
          </cell>
          <cell r="G296">
            <v>0.33333333333333331</v>
          </cell>
        </row>
        <row r="297">
          <cell r="A297" t="str">
            <v>Warden</v>
          </cell>
          <cell r="B297">
            <v>5</v>
          </cell>
          <cell r="C297">
            <v>11</v>
          </cell>
          <cell r="D297">
            <v>0</v>
          </cell>
          <cell r="E297">
            <v>2000000</v>
          </cell>
          <cell r="F297">
            <v>0</v>
          </cell>
          <cell r="G297">
            <v>0.5</v>
          </cell>
        </row>
        <row r="298">
          <cell r="A298" t="str">
            <v>Warden</v>
          </cell>
          <cell r="B298">
            <v>6</v>
          </cell>
          <cell r="C298">
            <v>11</v>
          </cell>
          <cell r="D298">
            <v>0</v>
          </cell>
          <cell r="E298">
            <v>2250000</v>
          </cell>
          <cell r="F298">
            <v>0</v>
          </cell>
          <cell r="G298">
            <v>0.75</v>
          </cell>
        </row>
        <row r="299">
          <cell r="A299" t="str">
            <v>Warden</v>
          </cell>
          <cell r="B299">
            <v>7</v>
          </cell>
          <cell r="C299">
            <v>11</v>
          </cell>
          <cell r="D299">
            <v>0</v>
          </cell>
          <cell r="E299">
            <v>2500000</v>
          </cell>
          <cell r="F299">
            <v>0</v>
          </cell>
          <cell r="G299">
            <v>1</v>
          </cell>
        </row>
        <row r="300">
          <cell r="A300" t="str">
            <v>Warden</v>
          </cell>
          <cell r="B300">
            <v>8</v>
          </cell>
          <cell r="C300">
            <v>11</v>
          </cell>
          <cell r="D300">
            <v>0</v>
          </cell>
          <cell r="E300">
            <v>2750000</v>
          </cell>
          <cell r="F300">
            <v>0</v>
          </cell>
          <cell r="G300">
            <v>1.25</v>
          </cell>
        </row>
        <row r="301">
          <cell r="A301" t="str">
            <v>Warden</v>
          </cell>
          <cell r="B301">
            <v>9</v>
          </cell>
          <cell r="C301">
            <v>11</v>
          </cell>
          <cell r="D301">
            <v>0</v>
          </cell>
          <cell r="E301">
            <v>3000000</v>
          </cell>
          <cell r="F301">
            <v>0</v>
          </cell>
          <cell r="G301">
            <v>1.5</v>
          </cell>
        </row>
        <row r="302">
          <cell r="A302" t="str">
            <v>Warden</v>
          </cell>
          <cell r="B302">
            <v>10</v>
          </cell>
          <cell r="C302">
            <v>11</v>
          </cell>
          <cell r="D302">
            <v>0</v>
          </cell>
          <cell r="E302">
            <v>3500000</v>
          </cell>
          <cell r="F302">
            <v>0</v>
          </cell>
          <cell r="G302">
            <v>2</v>
          </cell>
        </row>
        <row r="303">
          <cell r="A303" t="str">
            <v>Warden</v>
          </cell>
          <cell r="B303">
            <v>11</v>
          </cell>
          <cell r="C303">
            <v>11</v>
          </cell>
          <cell r="D303">
            <v>0</v>
          </cell>
          <cell r="E303">
            <v>4000000</v>
          </cell>
          <cell r="F303">
            <v>0</v>
          </cell>
          <cell r="G303">
            <v>2.5</v>
          </cell>
        </row>
        <row r="304">
          <cell r="A304" t="str">
            <v>Warden</v>
          </cell>
          <cell r="B304">
            <v>12</v>
          </cell>
          <cell r="C304">
            <v>11</v>
          </cell>
          <cell r="D304">
            <v>0</v>
          </cell>
          <cell r="E304">
            <v>4500000</v>
          </cell>
          <cell r="F304">
            <v>0</v>
          </cell>
          <cell r="G304">
            <v>3</v>
          </cell>
        </row>
        <row r="305">
          <cell r="A305" t="str">
            <v>Warden</v>
          </cell>
          <cell r="B305">
            <v>13</v>
          </cell>
          <cell r="C305">
            <v>11</v>
          </cell>
          <cell r="D305">
            <v>0</v>
          </cell>
          <cell r="E305">
            <v>5000000</v>
          </cell>
          <cell r="F305">
            <v>0</v>
          </cell>
          <cell r="G305">
            <v>4</v>
          </cell>
        </row>
        <row r="306">
          <cell r="A306" t="str">
            <v>Warden</v>
          </cell>
          <cell r="B306">
            <v>14</v>
          </cell>
          <cell r="C306">
            <v>11</v>
          </cell>
          <cell r="D306">
            <v>0</v>
          </cell>
          <cell r="E306">
            <v>5500000</v>
          </cell>
          <cell r="F306">
            <v>0</v>
          </cell>
          <cell r="G306">
            <v>5</v>
          </cell>
        </row>
        <row r="307">
          <cell r="A307" t="str">
            <v>Warden</v>
          </cell>
          <cell r="B307">
            <v>15</v>
          </cell>
          <cell r="C307">
            <v>11</v>
          </cell>
          <cell r="D307">
            <v>0</v>
          </cell>
          <cell r="E307">
            <v>6000000</v>
          </cell>
          <cell r="F307">
            <v>0</v>
          </cell>
          <cell r="G307">
            <v>6</v>
          </cell>
        </row>
        <row r="308">
          <cell r="A308" t="str">
            <v>Warden</v>
          </cell>
          <cell r="B308">
            <v>16</v>
          </cell>
          <cell r="C308">
            <v>11</v>
          </cell>
          <cell r="D308">
            <v>0</v>
          </cell>
          <cell r="E308">
            <v>6500000</v>
          </cell>
          <cell r="F308">
            <v>0</v>
          </cell>
          <cell r="G308">
            <v>7</v>
          </cell>
        </row>
        <row r="309">
          <cell r="A309" t="str">
            <v>Warden</v>
          </cell>
          <cell r="B309">
            <v>17</v>
          </cell>
          <cell r="C309">
            <v>11</v>
          </cell>
          <cell r="D309">
            <v>0</v>
          </cell>
          <cell r="E309">
            <v>7000000</v>
          </cell>
          <cell r="F309">
            <v>0</v>
          </cell>
          <cell r="G309">
            <v>7</v>
          </cell>
        </row>
        <row r="310">
          <cell r="A310" t="str">
            <v>Warden</v>
          </cell>
          <cell r="B310">
            <v>18</v>
          </cell>
          <cell r="C310">
            <v>11</v>
          </cell>
          <cell r="D310">
            <v>0</v>
          </cell>
          <cell r="E310">
            <v>7500000</v>
          </cell>
          <cell r="F310">
            <v>0</v>
          </cell>
          <cell r="G310">
            <v>7</v>
          </cell>
        </row>
        <row r="311">
          <cell r="A311" t="str">
            <v>Warden</v>
          </cell>
          <cell r="B311">
            <v>19</v>
          </cell>
          <cell r="C311">
            <v>11</v>
          </cell>
          <cell r="D311">
            <v>0</v>
          </cell>
          <cell r="E311">
            <v>8000000</v>
          </cell>
          <cell r="F311">
            <v>0</v>
          </cell>
          <cell r="G311">
            <v>7</v>
          </cell>
        </row>
        <row r="312">
          <cell r="A312" t="str">
            <v>Warden</v>
          </cell>
          <cell r="B312">
            <v>20</v>
          </cell>
          <cell r="C312">
            <v>11</v>
          </cell>
          <cell r="D312">
            <v>0</v>
          </cell>
          <cell r="E312">
            <v>9000000</v>
          </cell>
          <cell r="F312">
            <v>0</v>
          </cell>
          <cell r="G312">
            <v>7</v>
          </cell>
        </row>
        <row r="313">
          <cell r="A313" t="str">
            <v>Warden</v>
          </cell>
          <cell r="B313">
            <v>21</v>
          </cell>
          <cell r="C313">
            <v>12</v>
          </cell>
          <cell r="D313">
            <v>0</v>
          </cell>
          <cell r="E313">
            <v>10000000</v>
          </cell>
          <cell r="F313">
            <v>0</v>
          </cell>
          <cell r="G313">
            <v>7</v>
          </cell>
        </row>
        <row r="314">
          <cell r="A314" t="str">
            <v>Warden</v>
          </cell>
          <cell r="B314">
            <v>22</v>
          </cell>
          <cell r="C314">
            <v>12</v>
          </cell>
          <cell r="D314">
            <v>0</v>
          </cell>
          <cell r="E314">
            <v>10100000</v>
          </cell>
          <cell r="F314">
            <v>0</v>
          </cell>
          <cell r="G314">
            <v>7</v>
          </cell>
        </row>
        <row r="315">
          <cell r="A315" t="str">
            <v>Warden</v>
          </cell>
          <cell r="B315">
            <v>23</v>
          </cell>
          <cell r="C315">
            <v>12</v>
          </cell>
          <cell r="D315">
            <v>0</v>
          </cell>
          <cell r="E315">
            <v>10200000</v>
          </cell>
          <cell r="F315">
            <v>0</v>
          </cell>
          <cell r="G315">
            <v>7</v>
          </cell>
        </row>
        <row r="316">
          <cell r="A316" t="str">
            <v>Warden</v>
          </cell>
          <cell r="B316">
            <v>24</v>
          </cell>
          <cell r="C316">
            <v>12</v>
          </cell>
          <cell r="D316">
            <v>0</v>
          </cell>
          <cell r="E316">
            <v>10300000</v>
          </cell>
          <cell r="F316">
            <v>0</v>
          </cell>
          <cell r="G316">
            <v>7</v>
          </cell>
        </row>
        <row r="317">
          <cell r="A317" t="str">
            <v>Warden</v>
          </cell>
          <cell r="B317">
            <v>25</v>
          </cell>
          <cell r="C317">
            <v>12</v>
          </cell>
          <cell r="D317">
            <v>0</v>
          </cell>
          <cell r="E317">
            <v>10400000</v>
          </cell>
          <cell r="F317">
            <v>0</v>
          </cell>
          <cell r="G317">
            <v>7</v>
          </cell>
        </row>
        <row r="318">
          <cell r="A318" t="str">
            <v>Warden</v>
          </cell>
          <cell r="B318">
            <v>26</v>
          </cell>
          <cell r="C318">
            <v>12</v>
          </cell>
          <cell r="D318">
            <v>0</v>
          </cell>
          <cell r="E318">
            <v>10500000</v>
          </cell>
          <cell r="F318">
            <v>0</v>
          </cell>
          <cell r="G318">
            <v>7</v>
          </cell>
        </row>
        <row r="319">
          <cell r="A319" t="str">
            <v>Warden</v>
          </cell>
          <cell r="B319">
            <v>27</v>
          </cell>
          <cell r="C319">
            <v>12</v>
          </cell>
          <cell r="D319">
            <v>0</v>
          </cell>
          <cell r="E319">
            <v>10600000</v>
          </cell>
          <cell r="F319">
            <v>0</v>
          </cell>
          <cell r="G319">
            <v>7</v>
          </cell>
        </row>
        <row r="320">
          <cell r="A320" t="str">
            <v>Warden</v>
          </cell>
          <cell r="B320">
            <v>28</v>
          </cell>
          <cell r="C320">
            <v>12</v>
          </cell>
          <cell r="D320">
            <v>0</v>
          </cell>
          <cell r="E320">
            <v>10700000</v>
          </cell>
          <cell r="F320">
            <v>0</v>
          </cell>
          <cell r="G320">
            <v>7</v>
          </cell>
        </row>
        <row r="321">
          <cell r="A321" t="str">
            <v>Warden</v>
          </cell>
          <cell r="B321">
            <v>29</v>
          </cell>
          <cell r="C321">
            <v>12</v>
          </cell>
          <cell r="D321">
            <v>0</v>
          </cell>
          <cell r="E321">
            <v>10800000</v>
          </cell>
          <cell r="F321">
            <v>0</v>
          </cell>
          <cell r="G321">
            <v>7</v>
          </cell>
        </row>
        <row r="322">
          <cell r="A322" t="str">
            <v>Warden</v>
          </cell>
          <cell r="B322">
            <v>30</v>
          </cell>
          <cell r="C322">
            <v>12</v>
          </cell>
          <cell r="D322">
            <v>0</v>
          </cell>
          <cell r="E322">
            <v>10900000</v>
          </cell>
          <cell r="F322">
            <v>0</v>
          </cell>
          <cell r="G322">
            <v>7</v>
          </cell>
        </row>
        <row r="323">
          <cell r="A323" t="str">
            <v>Warden</v>
          </cell>
          <cell r="B323">
            <v>31</v>
          </cell>
          <cell r="C323">
            <v>12</v>
          </cell>
          <cell r="D323">
            <v>0</v>
          </cell>
          <cell r="E323">
            <v>11000000</v>
          </cell>
          <cell r="F323">
            <v>0</v>
          </cell>
          <cell r="G323">
            <v>7</v>
          </cell>
        </row>
        <row r="324">
          <cell r="A324" t="str">
            <v>Warden</v>
          </cell>
          <cell r="B324">
            <v>32</v>
          </cell>
          <cell r="C324">
            <v>12</v>
          </cell>
          <cell r="D324">
            <v>0</v>
          </cell>
          <cell r="E324">
            <v>11100000</v>
          </cell>
          <cell r="F324">
            <v>0</v>
          </cell>
          <cell r="G324">
            <v>7</v>
          </cell>
        </row>
        <row r="325">
          <cell r="A325" t="str">
            <v>Warden</v>
          </cell>
          <cell r="B325">
            <v>33</v>
          </cell>
          <cell r="C325">
            <v>12</v>
          </cell>
          <cell r="D325">
            <v>0</v>
          </cell>
          <cell r="E325">
            <v>11200000</v>
          </cell>
          <cell r="F325">
            <v>0</v>
          </cell>
          <cell r="G325">
            <v>7</v>
          </cell>
        </row>
        <row r="326">
          <cell r="A326" t="str">
            <v>Warden</v>
          </cell>
          <cell r="B326">
            <v>34</v>
          </cell>
          <cell r="C326">
            <v>12</v>
          </cell>
          <cell r="D326">
            <v>0</v>
          </cell>
          <cell r="E326">
            <v>11300000</v>
          </cell>
          <cell r="F326">
            <v>0</v>
          </cell>
          <cell r="G326">
            <v>7</v>
          </cell>
        </row>
        <row r="327">
          <cell r="A327" t="str">
            <v>Warden</v>
          </cell>
          <cell r="B327">
            <v>35</v>
          </cell>
          <cell r="C327">
            <v>12</v>
          </cell>
          <cell r="D327">
            <v>0</v>
          </cell>
          <cell r="E327">
            <v>11400000</v>
          </cell>
          <cell r="F327">
            <v>0</v>
          </cell>
          <cell r="G327">
            <v>7</v>
          </cell>
        </row>
        <row r="328">
          <cell r="A328" t="str">
            <v>Warden</v>
          </cell>
          <cell r="B328">
            <v>36</v>
          </cell>
          <cell r="C328">
            <v>12</v>
          </cell>
          <cell r="D328">
            <v>0</v>
          </cell>
          <cell r="E328">
            <v>11500000</v>
          </cell>
          <cell r="F328">
            <v>0</v>
          </cell>
          <cell r="G328">
            <v>7</v>
          </cell>
        </row>
        <row r="329">
          <cell r="A329" t="str">
            <v>Warden</v>
          </cell>
          <cell r="B329">
            <v>37</v>
          </cell>
          <cell r="C329">
            <v>12</v>
          </cell>
          <cell r="D329">
            <v>0</v>
          </cell>
          <cell r="E329">
            <v>11600000</v>
          </cell>
          <cell r="F329">
            <v>0</v>
          </cell>
          <cell r="G329">
            <v>7</v>
          </cell>
        </row>
        <row r="330">
          <cell r="A330" t="str">
            <v>Warden</v>
          </cell>
          <cell r="B330">
            <v>38</v>
          </cell>
          <cell r="C330">
            <v>12</v>
          </cell>
          <cell r="D330">
            <v>0</v>
          </cell>
          <cell r="E330">
            <v>11700000</v>
          </cell>
          <cell r="F330">
            <v>0</v>
          </cell>
          <cell r="G330">
            <v>7</v>
          </cell>
        </row>
        <row r="331">
          <cell r="A331" t="str">
            <v>Warden</v>
          </cell>
          <cell r="B331">
            <v>39</v>
          </cell>
          <cell r="C331">
            <v>12</v>
          </cell>
          <cell r="D331">
            <v>0</v>
          </cell>
          <cell r="E331">
            <v>11800000</v>
          </cell>
          <cell r="F331">
            <v>0</v>
          </cell>
          <cell r="G331">
            <v>7</v>
          </cell>
        </row>
        <row r="332">
          <cell r="A332" t="str">
            <v>Warden</v>
          </cell>
          <cell r="B332">
            <v>40</v>
          </cell>
          <cell r="C332">
            <v>12</v>
          </cell>
          <cell r="D332">
            <v>0</v>
          </cell>
          <cell r="E332">
            <v>11900000</v>
          </cell>
          <cell r="F332">
            <v>0</v>
          </cell>
          <cell r="G332">
            <v>7</v>
          </cell>
        </row>
        <row r="333">
          <cell r="A333" t="str">
            <v>Warden</v>
          </cell>
          <cell r="B333">
            <v>41</v>
          </cell>
          <cell r="C333">
            <v>13</v>
          </cell>
          <cell r="D333">
            <v>0</v>
          </cell>
          <cell r="E333">
            <v>12000000</v>
          </cell>
          <cell r="F333">
            <v>0</v>
          </cell>
          <cell r="G333">
            <v>7.5</v>
          </cell>
        </row>
        <row r="334">
          <cell r="A334" t="str">
            <v>Warden</v>
          </cell>
          <cell r="B334">
            <v>42</v>
          </cell>
          <cell r="C334">
            <v>13</v>
          </cell>
          <cell r="D334">
            <v>0</v>
          </cell>
          <cell r="E334">
            <v>12500000</v>
          </cell>
          <cell r="F334">
            <v>0</v>
          </cell>
          <cell r="G334">
            <v>7.5</v>
          </cell>
        </row>
        <row r="335">
          <cell r="A335" t="str">
            <v>Warden</v>
          </cell>
          <cell r="B335">
            <v>43</v>
          </cell>
          <cell r="C335">
            <v>13</v>
          </cell>
          <cell r="D335">
            <v>0</v>
          </cell>
          <cell r="E335">
            <v>13000000</v>
          </cell>
          <cell r="F335">
            <v>0</v>
          </cell>
          <cell r="G335">
            <v>7.5</v>
          </cell>
        </row>
        <row r="336">
          <cell r="A336" t="str">
            <v>Warden</v>
          </cell>
          <cell r="B336">
            <v>44</v>
          </cell>
          <cell r="C336">
            <v>13</v>
          </cell>
          <cell r="D336">
            <v>0</v>
          </cell>
          <cell r="E336">
            <v>13500000</v>
          </cell>
          <cell r="F336">
            <v>0</v>
          </cell>
          <cell r="G336">
            <v>7.5</v>
          </cell>
        </row>
        <row r="337">
          <cell r="A337" t="str">
            <v>Warden</v>
          </cell>
          <cell r="B337">
            <v>45</v>
          </cell>
          <cell r="C337">
            <v>13</v>
          </cell>
          <cell r="D337">
            <v>0</v>
          </cell>
          <cell r="E337">
            <v>14000000</v>
          </cell>
          <cell r="F337">
            <v>0</v>
          </cell>
          <cell r="G337">
            <v>7.5</v>
          </cell>
        </row>
        <row r="338">
          <cell r="A338" t="str">
            <v>Warden</v>
          </cell>
          <cell r="B338">
            <v>46</v>
          </cell>
          <cell r="C338">
            <v>13</v>
          </cell>
          <cell r="D338">
            <v>0</v>
          </cell>
          <cell r="E338">
            <v>14500000</v>
          </cell>
          <cell r="F338">
            <v>0</v>
          </cell>
          <cell r="G338">
            <v>8</v>
          </cell>
        </row>
        <row r="339">
          <cell r="A339" t="str">
            <v>Warden</v>
          </cell>
          <cell r="B339">
            <v>47</v>
          </cell>
          <cell r="C339">
            <v>13</v>
          </cell>
          <cell r="D339">
            <v>0</v>
          </cell>
          <cell r="E339">
            <v>15000000</v>
          </cell>
          <cell r="F339">
            <v>0</v>
          </cell>
          <cell r="G339">
            <v>8</v>
          </cell>
        </row>
        <row r="340">
          <cell r="A340" t="str">
            <v>Warden</v>
          </cell>
          <cell r="B340">
            <v>48</v>
          </cell>
          <cell r="C340">
            <v>13</v>
          </cell>
          <cell r="D340">
            <v>0</v>
          </cell>
          <cell r="E340">
            <v>15500000</v>
          </cell>
          <cell r="F340">
            <v>0</v>
          </cell>
          <cell r="G340">
            <v>8</v>
          </cell>
        </row>
        <row r="341">
          <cell r="A341" t="str">
            <v>Warden</v>
          </cell>
          <cell r="B341">
            <v>49</v>
          </cell>
          <cell r="C341">
            <v>13</v>
          </cell>
          <cell r="D341">
            <v>0</v>
          </cell>
          <cell r="E341">
            <v>16000000</v>
          </cell>
          <cell r="F341">
            <v>0</v>
          </cell>
          <cell r="G341">
            <v>8</v>
          </cell>
        </row>
        <row r="342">
          <cell r="A342" t="str">
            <v>Warden</v>
          </cell>
          <cell r="B342">
            <v>50</v>
          </cell>
          <cell r="C342">
            <v>13</v>
          </cell>
          <cell r="D342">
            <v>0</v>
          </cell>
          <cell r="E342">
            <v>16500000</v>
          </cell>
          <cell r="F342">
            <v>0</v>
          </cell>
          <cell r="G342">
            <v>8</v>
          </cell>
        </row>
        <row r="343">
          <cell r="A343" t="str">
            <v>Warden</v>
          </cell>
          <cell r="B343">
            <v>51</v>
          </cell>
          <cell r="C343">
            <v>14</v>
          </cell>
          <cell r="D343">
            <v>0</v>
          </cell>
          <cell r="E343">
            <v>17000000</v>
          </cell>
          <cell r="F343">
            <v>0</v>
          </cell>
          <cell r="G343">
            <v>8</v>
          </cell>
        </row>
        <row r="344">
          <cell r="A344" t="str">
            <v>Warden</v>
          </cell>
          <cell r="B344">
            <v>52</v>
          </cell>
          <cell r="C344">
            <v>14</v>
          </cell>
          <cell r="D344">
            <v>0</v>
          </cell>
          <cell r="E344">
            <v>17500000</v>
          </cell>
          <cell r="F344">
            <v>0</v>
          </cell>
          <cell r="G344">
            <v>8</v>
          </cell>
        </row>
        <row r="345">
          <cell r="A345" t="str">
            <v>Warden</v>
          </cell>
          <cell r="B345">
            <v>53</v>
          </cell>
          <cell r="C345">
            <v>14</v>
          </cell>
          <cell r="D345">
            <v>0</v>
          </cell>
          <cell r="E345">
            <v>18000000</v>
          </cell>
          <cell r="F345">
            <v>0</v>
          </cell>
          <cell r="G345">
            <v>8</v>
          </cell>
        </row>
        <row r="346">
          <cell r="A346" t="str">
            <v>Warden</v>
          </cell>
          <cell r="B346">
            <v>54</v>
          </cell>
          <cell r="C346">
            <v>14</v>
          </cell>
          <cell r="D346">
            <v>0</v>
          </cell>
          <cell r="E346">
            <v>18500000</v>
          </cell>
          <cell r="F346">
            <v>0</v>
          </cell>
          <cell r="G346">
            <v>8</v>
          </cell>
        </row>
        <row r="347">
          <cell r="A347" t="str">
            <v>Warden</v>
          </cell>
          <cell r="B347">
            <v>55</v>
          </cell>
          <cell r="C347">
            <v>14</v>
          </cell>
          <cell r="D347">
            <v>0</v>
          </cell>
          <cell r="E347">
            <v>19000000</v>
          </cell>
          <cell r="F347">
            <v>0</v>
          </cell>
          <cell r="G347">
            <v>8</v>
          </cell>
        </row>
        <row r="348">
          <cell r="A348" t="str">
            <v>Camp</v>
          </cell>
          <cell r="B348">
            <v>1</v>
          </cell>
          <cell r="C348">
            <v>1</v>
          </cell>
          <cell r="D348">
            <v>0</v>
          </cell>
          <cell r="E348">
            <v>200</v>
          </cell>
          <cell r="F348">
            <v>0</v>
          </cell>
          <cell r="G348">
            <v>3.472222222222222E-3</v>
          </cell>
        </row>
        <row r="349">
          <cell r="A349" t="str">
            <v>Camp</v>
          </cell>
          <cell r="B349">
            <v>2</v>
          </cell>
          <cell r="C349">
            <v>2</v>
          </cell>
          <cell r="D349">
            <v>0</v>
          </cell>
          <cell r="E349">
            <v>2000</v>
          </cell>
          <cell r="F349">
            <v>0</v>
          </cell>
          <cell r="G349">
            <v>1.041666666666667E-2</v>
          </cell>
        </row>
        <row r="350">
          <cell r="A350" t="str">
            <v>Camp</v>
          </cell>
          <cell r="B350">
            <v>3</v>
          </cell>
          <cell r="C350">
            <v>3</v>
          </cell>
          <cell r="D350">
            <v>0</v>
          </cell>
          <cell r="E350">
            <v>10000</v>
          </cell>
          <cell r="F350">
            <v>0</v>
          </cell>
          <cell r="G350">
            <v>8.3333333333333329E-2</v>
          </cell>
        </row>
        <row r="351">
          <cell r="A351" t="str">
            <v>Camp</v>
          </cell>
          <cell r="B351">
            <v>4</v>
          </cell>
          <cell r="C351">
            <v>4</v>
          </cell>
          <cell r="D351">
            <v>0</v>
          </cell>
          <cell r="E351">
            <v>100000</v>
          </cell>
          <cell r="F351">
            <v>0</v>
          </cell>
          <cell r="G351">
            <v>0.20833333333333329</v>
          </cell>
        </row>
        <row r="352">
          <cell r="A352" t="str">
            <v>Camp</v>
          </cell>
          <cell r="B352">
            <v>5</v>
          </cell>
          <cell r="C352">
            <v>5</v>
          </cell>
          <cell r="D352">
            <v>0</v>
          </cell>
          <cell r="E352">
            <v>250000</v>
          </cell>
          <cell r="F352">
            <v>0</v>
          </cell>
          <cell r="G352">
            <v>0.33333333333333331</v>
          </cell>
        </row>
        <row r="353">
          <cell r="A353" t="str">
            <v>Camp</v>
          </cell>
          <cell r="B353">
            <v>6</v>
          </cell>
          <cell r="C353">
            <v>6</v>
          </cell>
          <cell r="D353">
            <v>0</v>
          </cell>
          <cell r="E353">
            <v>750000</v>
          </cell>
          <cell r="F353">
            <v>0</v>
          </cell>
          <cell r="G353">
            <v>0.5</v>
          </cell>
        </row>
        <row r="354">
          <cell r="A354" t="str">
            <v>Camp</v>
          </cell>
          <cell r="B354">
            <v>7</v>
          </cell>
          <cell r="C354">
            <v>9</v>
          </cell>
          <cell r="D354">
            <v>0</v>
          </cell>
          <cell r="E354">
            <v>1500000</v>
          </cell>
          <cell r="F354">
            <v>0</v>
          </cell>
          <cell r="G354">
            <v>2</v>
          </cell>
        </row>
        <row r="355">
          <cell r="A355" t="str">
            <v>Camp</v>
          </cell>
          <cell r="B355">
            <v>8</v>
          </cell>
          <cell r="C355">
            <v>10</v>
          </cell>
          <cell r="D355">
            <v>0</v>
          </cell>
          <cell r="E355">
            <v>3000000</v>
          </cell>
          <cell r="F355">
            <v>0</v>
          </cell>
          <cell r="G355">
            <v>3.5</v>
          </cell>
        </row>
        <row r="356">
          <cell r="A356" t="str">
            <v>Camp</v>
          </cell>
          <cell r="B356">
            <v>9</v>
          </cell>
          <cell r="C356">
            <v>11</v>
          </cell>
          <cell r="D356">
            <v>0</v>
          </cell>
          <cell r="E356">
            <v>6000000</v>
          </cell>
          <cell r="F356">
            <v>0</v>
          </cell>
          <cell r="G356">
            <v>9</v>
          </cell>
        </row>
        <row r="357">
          <cell r="A357" t="str">
            <v>Camp</v>
          </cell>
          <cell r="B357">
            <v>10</v>
          </cell>
          <cell r="C357">
            <v>12</v>
          </cell>
          <cell r="D357">
            <v>0</v>
          </cell>
          <cell r="E357">
            <v>9000000</v>
          </cell>
          <cell r="F357">
            <v>0</v>
          </cell>
          <cell r="G357">
            <v>14</v>
          </cell>
        </row>
        <row r="358">
          <cell r="A358" t="str">
            <v>Camp</v>
          </cell>
          <cell r="B358">
            <v>11</v>
          </cell>
          <cell r="C358">
            <v>13</v>
          </cell>
          <cell r="D358">
            <v>0</v>
          </cell>
          <cell r="E358">
            <v>16000000</v>
          </cell>
          <cell r="F358">
            <v>0</v>
          </cell>
          <cell r="G358">
            <v>15</v>
          </cell>
        </row>
        <row r="359">
          <cell r="A359" t="str">
            <v>Barracks</v>
          </cell>
          <cell r="B359">
            <v>1</v>
          </cell>
          <cell r="C359">
            <v>1</v>
          </cell>
          <cell r="D359">
            <v>0</v>
          </cell>
          <cell r="E359">
            <v>100</v>
          </cell>
          <cell r="F359">
            <v>0</v>
          </cell>
          <cell r="G359">
            <v>0</v>
          </cell>
        </row>
        <row r="360">
          <cell r="A360" t="str">
            <v>Barracks</v>
          </cell>
          <cell r="B360">
            <v>2</v>
          </cell>
          <cell r="C360">
            <v>1</v>
          </cell>
          <cell r="D360">
            <v>0</v>
          </cell>
          <cell r="E360">
            <v>500</v>
          </cell>
          <cell r="F360">
            <v>0</v>
          </cell>
          <cell r="G360">
            <v>0</v>
          </cell>
        </row>
        <row r="361">
          <cell r="A361" t="str">
            <v>Barracks</v>
          </cell>
          <cell r="B361">
            <v>3</v>
          </cell>
          <cell r="C361">
            <v>1</v>
          </cell>
          <cell r="D361">
            <v>0</v>
          </cell>
          <cell r="E361">
            <v>2500</v>
          </cell>
          <cell r="F361">
            <v>0</v>
          </cell>
          <cell r="G361">
            <v>0</v>
          </cell>
        </row>
        <row r="362">
          <cell r="A362" t="str">
            <v>Barracks</v>
          </cell>
          <cell r="B362">
            <v>4</v>
          </cell>
          <cell r="C362">
            <v>2</v>
          </cell>
          <cell r="D362">
            <v>0</v>
          </cell>
          <cell r="E362">
            <v>5000</v>
          </cell>
          <cell r="F362">
            <v>0</v>
          </cell>
          <cell r="G362">
            <v>4.1666666666666657E-2</v>
          </cell>
        </row>
        <row r="363">
          <cell r="A363" t="str">
            <v>Barracks</v>
          </cell>
          <cell r="B363">
            <v>5</v>
          </cell>
          <cell r="C363">
            <v>3</v>
          </cell>
          <cell r="D363">
            <v>0</v>
          </cell>
          <cell r="E363">
            <v>10000</v>
          </cell>
          <cell r="F363">
            <v>0</v>
          </cell>
          <cell r="G363">
            <v>0.16666666666666671</v>
          </cell>
        </row>
        <row r="364">
          <cell r="A364" t="str">
            <v>Barracks</v>
          </cell>
          <cell r="B364">
            <v>6</v>
          </cell>
          <cell r="C364">
            <v>4</v>
          </cell>
          <cell r="D364">
            <v>0</v>
          </cell>
          <cell r="E364">
            <v>75000</v>
          </cell>
          <cell r="F364">
            <v>0</v>
          </cell>
          <cell r="G364">
            <v>0.33333333333333331</v>
          </cell>
        </row>
        <row r="365">
          <cell r="A365" t="str">
            <v>Barracks</v>
          </cell>
          <cell r="B365">
            <v>7</v>
          </cell>
          <cell r="C365">
            <v>5</v>
          </cell>
          <cell r="D365">
            <v>0</v>
          </cell>
          <cell r="E365">
            <v>200000</v>
          </cell>
          <cell r="F365">
            <v>0</v>
          </cell>
          <cell r="G365">
            <v>0.5</v>
          </cell>
        </row>
        <row r="366">
          <cell r="A366" t="str">
            <v>Barracks</v>
          </cell>
          <cell r="B366">
            <v>8</v>
          </cell>
          <cell r="C366">
            <v>6</v>
          </cell>
          <cell r="D366">
            <v>0</v>
          </cell>
          <cell r="E366">
            <v>600000</v>
          </cell>
          <cell r="F366">
            <v>0</v>
          </cell>
          <cell r="G366">
            <v>0.66666666666666663</v>
          </cell>
        </row>
        <row r="367">
          <cell r="A367" t="str">
            <v>Barracks</v>
          </cell>
          <cell r="B367">
            <v>9</v>
          </cell>
          <cell r="C367">
            <v>7</v>
          </cell>
          <cell r="D367">
            <v>0</v>
          </cell>
          <cell r="E367">
            <v>900000</v>
          </cell>
          <cell r="F367">
            <v>0</v>
          </cell>
          <cell r="G367">
            <v>1</v>
          </cell>
        </row>
        <row r="368">
          <cell r="A368" t="str">
            <v>Barracks</v>
          </cell>
          <cell r="B368">
            <v>10</v>
          </cell>
          <cell r="C368">
            <v>8</v>
          </cell>
          <cell r="D368">
            <v>0</v>
          </cell>
          <cell r="E368">
            <v>1200000</v>
          </cell>
          <cell r="F368">
            <v>0</v>
          </cell>
          <cell r="G368">
            <v>1.5</v>
          </cell>
        </row>
        <row r="369">
          <cell r="A369" t="str">
            <v>Barracks</v>
          </cell>
          <cell r="B369">
            <v>11</v>
          </cell>
          <cell r="C369">
            <v>9</v>
          </cell>
          <cell r="D369">
            <v>0</v>
          </cell>
          <cell r="E369">
            <v>1800000</v>
          </cell>
          <cell r="F369">
            <v>0</v>
          </cell>
          <cell r="G369">
            <v>2.5</v>
          </cell>
        </row>
        <row r="370">
          <cell r="A370" t="str">
            <v>Barracks</v>
          </cell>
          <cell r="B370">
            <v>12</v>
          </cell>
          <cell r="C370">
            <v>10</v>
          </cell>
          <cell r="D370">
            <v>0</v>
          </cell>
          <cell r="E370">
            <v>2500000</v>
          </cell>
          <cell r="F370">
            <v>0</v>
          </cell>
          <cell r="G370">
            <v>4</v>
          </cell>
        </row>
        <row r="371">
          <cell r="A371" t="str">
            <v>Barracks</v>
          </cell>
          <cell r="B371">
            <v>13</v>
          </cell>
          <cell r="C371">
            <v>11</v>
          </cell>
          <cell r="D371">
            <v>0</v>
          </cell>
          <cell r="E371">
            <v>4000000</v>
          </cell>
          <cell r="F371">
            <v>0</v>
          </cell>
          <cell r="G371">
            <v>6</v>
          </cell>
        </row>
        <row r="372">
          <cell r="A372" t="str">
            <v>Barracks</v>
          </cell>
          <cell r="B372">
            <v>14</v>
          </cell>
          <cell r="C372">
            <v>12</v>
          </cell>
          <cell r="D372">
            <v>0</v>
          </cell>
          <cell r="E372">
            <v>5000000</v>
          </cell>
          <cell r="F372">
            <v>0</v>
          </cell>
          <cell r="G372">
            <v>9</v>
          </cell>
        </row>
        <row r="373">
          <cell r="A373" t="str">
            <v>Barracks</v>
          </cell>
          <cell r="B373">
            <v>15</v>
          </cell>
          <cell r="C373">
            <v>13</v>
          </cell>
          <cell r="D373">
            <v>0</v>
          </cell>
          <cell r="E373">
            <v>6000000</v>
          </cell>
          <cell r="F373">
            <v>0</v>
          </cell>
          <cell r="G373">
            <v>11</v>
          </cell>
        </row>
        <row r="374">
          <cell r="A374" t="str">
            <v>Lab</v>
          </cell>
          <cell r="B374">
            <v>1</v>
          </cell>
          <cell r="C374">
            <v>3</v>
          </cell>
          <cell r="D374">
            <v>0</v>
          </cell>
          <cell r="E374">
            <v>5000</v>
          </cell>
          <cell r="F374">
            <v>0</v>
          </cell>
          <cell r="G374">
            <v>0</v>
          </cell>
        </row>
        <row r="375">
          <cell r="A375" t="str">
            <v>Lab</v>
          </cell>
          <cell r="B375">
            <v>2</v>
          </cell>
          <cell r="C375">
            <v>4</v>
          </cell>
          <cell r="D375">
            <v>0</v>
          </cell>
          <cell r="E375">
            <v>25000</v>
          </cell>
          <cell r="F375">
            <v>0</v>
          </cell>
          <cell r="G375">
            <v>4.1666666666666657E-2</v>
          </cell>
        </row>
        <row r="376">
          <cell r="A376" t="str">
            <v>Lab</v>
          </cell>
          <cell r="B376">
            <v>3</v>
          </cell>
          <cell r="C376">
            <v>5</v>
          </cell>
          <cell r="D376">
            <v>0</v>
          </cell>
          <cell r="E376">
            <v>50000</v>
          </cell>
          <cell r="F376">
            <v>0</v>
          </cell>
          <cell r="G376">
            <v>8.3333333333333329E-2</v>
          </cell>
        </row>
        <row r="377">
          <cell r="A377" t="str">
            <v>Lab</v>
          </cell>
          <cell r="B377">
            <v>4</v>
          </cell>
          <cell r="C377">
            <v>6</v>
          </cell>
          <cell r="D377">
            <v>0</v>
          </cell>
          <cell r="E377">
            <v>100000</v>
          </cell>
          <cell r="F377">
            <v>0</v>
          </cell>
          <cell r="G377">
            <v>0.16666666666666671</v>
          </cell>
        </row>
        <row r="378">
          <cell r="A378" t="str">
            <v>Lab</v>
          </cell>
          <cell r="B378">
            <v>5</v>
          </cell>
          <cell r="C378">
            <v>7</v>
          </cell>
          <cell r="D378">
            <v>0</v>
          </cell>
          <cell r="E378">
            <v>200000</v>
          </cell>
          <cell r="F378">
            <v>0</v>
          </cell>
          <cell r="G378">
            <v>0.33333333333333331</v>
          </cell>
        </row>
        <row r="379">
          <cell r="A379" t="str">
            <v>Lab</v>
          </cell>
          <cell r="B379">
            <v>6</v>
          </cell>
          <cell r="C379">
            <v>8</v>
          </cell>
          <cell r="D379">
            <v>0</v>
          </cell>
          <cell r="E379">
            <v>400000</v>
          </cell>
          <cell r="F379">
            <v>0</v>
          </cell>
          <cell r="G379">
            <v>0.66666666666666663</v>
          </cell>
        </row>
        <row r="380">
          <cell r="A380" t="str">
            <v>Lab</v>
          </cell>
          <cell r="B380">
            <v>7</v>
          </cell>
          <cell r="C380">
            <v>9</v>
          </cell>
          <cell r="D380">
            <v>0</v>
          </cell>
          <cell r="E380">
            <v>800000</v>
          </cell>
          <cell r="F380">
            <v>0</v>
          </cell>
          <cell r="G380">
            <v>1</v>
          </cell>
        </row>
        <row r="381">
          <cell r="A381" t="str">
            <v>Lab</v>
          </cell>
          <cell r="B381">
            <v>8</v>
          </cell>
          <cell r="C381">
            <v>10</v>
          </cell>
          <cell r="D381">
            <v>0</v>
          </cell>
          <cell r="E381">
            <v>1500000</v>
          </cell>
          <cell r="F381">
            <v>0</v>
          </cell>
          <cell r="G381">
            <v>2</v>
          </cell>
        </row>
        <row r="382">
          <cell r="A382" t="str">
            <v>Lab</v>
          </cell>
          <cell r="B382">
            <v>9</v>
          </cell>
          <cell r="C382">
            <v>11</v>
          </cell>
          <cell r="D382">
            <v>0</v>
          </cell>
          <cell r="E382">
            <v>3000000</v>
          </cell>
          <cell r="F382">
            <v>0</v>
          </cell>
          <cell r="G382">
            <v>4</v>
          </cell>
        </row>
        <row r="383">
          <cell r="A383" t="str">
            <v>Lab</v>
          </cell>
          <cell r="B383">
            <v>10</v>
          </cell>
          <cell r="C383">
            <v>12</v>
          </cell>
          <cell r="D383">
            <v>0</v>
          </cell>
          <cell r="E383">
            <v>6000000</v>
          </cell>
          <cell r="F383">
            <v>0</v>
          </cell>
          <cell r="G383">
            <v>6</v>
          </cell>
        </row>
        <row r="384">
          <cell r="A384" t="str">
            <v>Lab</v>
          </cell>
          <cell r="B384">
            <v>11</v>
          </cell>
          <cell r="C384">
            <v>13</v>
          </cell>
          <cell r="D384">
            <v>0</v>
          </cell>
          <cell r="E384">
            <v>9000000</v>
          </cell>
          <cell r="F384">
            <v>0</v>
          </cell>
          <cell r="G384">
            <v>9</v>
          </cell>
        </row>
        <row r="385">
          <cell r="A385" t="str">
            <v>Lab</v>
          </cell>
          <cell r="B385">
            <v>12</v>
          </cell>
          <cell r="C385">
            <v>14</v>
          </cell>
          <cell r="D385">
            <v>0</v>
          </cell>
          <cell r="E385">
            <v>12000000</v>
          </cell>
          <cell r="F385">
            <v>0</v>
          </cell>
          <cell r="G385">
            <v>12</v>
          </cell>
        </row>
        <row r="386">
          <cell r="A386" t="str">
            <v>Spell</v>
          </cell>
          <cell r="B386">
            <v>1</v>
          </cell>
          <cell r="C386">
            <v>5</v>
          </cell>
          <cell r="D386">
            <v>0</v>
          </cell>
          <cell r="E386">
            <v>150000</v>
          </cell>
          <cell r="F386">
            <v>0</v>
          </cell>
          <cell r="G386">
            <v>0.33333333333333331</v>
          </cell>
        </row>
        <row r="387">
          <cell r="A387" t="str">
            <v>Spell</v>
          </cell>
          <cell r="B387">
            <v>2</v>
          </cell>
          <cell r="C387">
            <v>6</v>
          </cell>
          <cell r="D387">
            <v>0</v>
          </cell>
          <cell r="E387">
            <v>300000</v>
          </cell>
          <cell r="F387">
            <v>0</v>
          </cell>
          <cell r="G387">
            <v>1</v>
          </cell>
        </row>
        <row r="388">
          <cell r="A388" t="str">
            <v>Spell</v>
          </cell>
          <cell r="B388">
            <v>3</v>
          </cell>
          <cell r="C388">
            <v>7</v>
          </cell>
          <cell r="D388">
            <v>0</v>
          </cell>
          <cell r="E388">
            <v>600000</v>
          </cell>
          <cell r="F388">
            <v>0</v>
          </cell>
          <cell r="G388">
            <v>2</v>
          </cell>
        </row>
        <row r="389">
          <cell r="A389" t="str">
            <v>Spell</v>
          </cell>
          <cell r="B389">
            <v>4</v>
          </cell>
          <cell r="C389">
            <v>9</v>
          </cell>
          <cell r="D389">
            <v>0</v>
          </cell>
          <cell r="E389">
            <v>1200000</v>
          </cell>
          <cell r="F389">
            <v>0</v>
          </cell>
          <cell r="G389">
            <v>3.5</v>
          </cell>
        </row>
        <row r="390">
          <cell r="A390" t="str">
            <v>Spell</v>
          </cell>
          <cell r="B390">
            <v>5</v>
          </cell>
          <cell r="C390">
            <v>10</v>
          </cell>
          <cell r="D390">
            <v>0</v>
          </cell>
          <cell r="E390">
            <v>2400000</v>
          </cell>
          <cell r="F390">
            <v>0</v>
          </cell>
          <cell r="G390">
            <v>5</v>
          </cell>
        </row>
        <row r="391">
          <cell r="A391" t="str">
            <v>Spell</v>
          </cell>
          <cell r="B391">
            <v>6</v>
          </cell>
          <cell r="C391">
            <v>11</v>
          </cell>
          <cell r="D391">
            <v>0</v>
          </cell>
          <cell r="E391">
            <v>4800000</v>
          </cell>
          <cell r="F391">
            <v>0</v>
          </cell>
          <cell r="G391">
            <v>7</v>
          </cell>
        </row>
        <row r="392">
          <cell r="A392" t="str">
            <v>Bomb</v>
          </cell>
          <cell r="B392">
            <v>1</v>
          </cell>
          <cell r="C392">
            <v>3</v>
          </cell>
          <cell r="D392">
            <v>400</v>
          </cell>
          <cell r="E392">
            <v>0</v>
          </cell>
          <cell r="F392">
            <v>0</v>
          </cell>
          <cell r="G392">
            <v>0</v>
          </cell>
        </row>
        <row r="393">
          <cell r="A393" t="str">
            <v>Bomb</v>
          </cell>
          <cell r="B393">
            <v>2</v>
          </cell>
          <cell r="C393">
            <v>3</v>
          </cell>
          <cell r="D393">
            <v>1000</v>
          </cell>
          <cell r="E393">
            <v>0</v>
          </cell>
          <cell r="F393">
            <v>0</v>
          </cell>
          <cell r="G393">
            <v>0</v>
          </cell>
        </row>
        <row r="394">
          <cell r="A394" t="str">
            <v>Bomb</v>
          </cell>
          <cell r="B394">
            <v>3</v>
          </cell>
          <cell r="C394">
            <v>5</v>
          </cell>
          <cell r="D394">
            <v>10000</v>
          </cell>
          <cell r="E394">
            <v>0</v>
          </cell>
          <cell r="F394">
            <v>0</v>
          </cell>
          <cell r="G394">
            <v>8.3333333333333329E-2</v>
          </cell>
        </row>
        <row r="395">
          <cell r="A395" t="str">
            <v>Bomb</v>
          </cell>
          <cell r="B395">
            <v>4</v>
          </cell>
          <cell r="C395">
            <v>7</v>
          </cell>
          <cell r="D395">
            <v>100000</v>
          </cell>
          <cell r="E395">
            <v>0</v>
          </cell>
          <cell r="F395">
            <v>0</v>
          </cell>
          <cell r="G395">
            <v>0.33333333333333331</v>
          </cell>
        </row>
        <row r="396">
          <cell r="A396" t="str">
            <v>Bomb</v>
          </cell>
          <cell r="B396">
            <v>5</v>
          </cell>
          <cell r="C396">
            <v>8</v>
          </cell>
          <cell r="D396">
            <v>300000</v>
          </cell>
          <cell r="E396">
            <v>0</v>
          </cell>
          <cell r="F396">
            <v>0</v>
          </cell>
          <cell r="G396">
            <v>0.75</v>
          </cell>
        </row>
        <row r="397">
          <cell r="A397" t="str">
            <v>Bomb</v>
          </cell>
          <cell r="B397">
            <v>6</v>
          </cell>
          <cell r="C397">
            <v>9</v>
          </cell>
          <cell r="D397">
            <v>500000</v>
          </cell>
          <cell r="E397">
            <v>0</v>
          </cell>
          <cell r="F397">
            <v>0</v>
          </cell>
          <cell r="G397">
            <v>1.5</v>
          </cell>
        </row>
        <row r="398">
          <cell r="A398" t="str">
            <v>Bomb</v>
          </cell>
          <cell r="B398">
            <v>7</v>
          </cell>
          <cell r="C398">
            <v>10</v>
          </cell>
          <cell r="D398">
            <v>1000000</v>
          </cell>
          <cell r="E398">
            <v>0</v>
          </cell>
          <cell r="F398">
            <v>0</v>
          </cell>
          <cell r="G398">
            <v>3</v>
          </cell>
        </row>
        <row r="399">
          <cell r="A399" t="str">
            <v>Bomb</v>
          </cell>
          <cell r="B399">
            <v>8</v>
          </cell>
          <cell r="C399">
            <v>11</v>
          </cell>
          <cell r="D399">
            <v>2000000</v>
          </cell>
          <cell r="E399">
            <v>0</v>
          </cell>
          <cell r="F399">
            <v>0</v>
          </cell>
          <cell r="G399">
            <v>4</v>
          </cell>
        </row>
        <row r="400">
          <cell r="A400" t="str">
            <v>Bomb</v>
          </cell>
          <cell r="B400">
            <v>9</v>
          </cell>
          <cell r="C400">
            <v>13</v>
          </cell>
          <cell r="D400">
            <v>4000000</v>
          </cell>
          <cell r="E400">
            <v>0</v>
          </cell>
          <cell r="F400">
            <v>0</v>
          </cell>
          <cell r="G400">
            <v>6</v>
          </cell>
        </row>
        <row r="401">
          <cell r="A401" t="str">
            <v>Bomb</v>
          </cell>
          <cell r="B401">
            <v>10</v>
          </cell>
          <cell r="C401">
            <v>14</v>
          </cell>
          <cell r="D401">
            <v>6000000</v>
          </cell>
          <cell r="E401">
            <v>0</v>
          </cell>
          <cell r="F401">
            <v>0</v>
          </cell>
          <cell r="G401">
            <v>8</v>
          </cell>
        </row>
        <row r="402">
          <cell r="A402" t="str">
            <v>Giant Bomb</v>
          </cell>
          <cell r="B402">
            <v>1</v>
          </cell>
          <cell r="C402">
            <v>6</v>
          </cell>
          <cell r="D402">
            <v>12500</v>
          </cell>
          <cell r="E402">
            <v>0</v>
          </cell>
          <cell r="F402">
            <v>0</v>
          </cell>
          <cell r="G402">
            <v>0</v>
          </cell>
        </row>
        <row r="403">
          <cell r="A403" t="str">
            <v>Giant Bomb</v>
          </cell>
          <cell r="B403">
            <v>2</v>
          </cell>
          <cell r="C403">
            <v>6</v>
          </cell>
          <cell r="D403">
            <v>75000</v>
          </cell>
          <cell r="E403">
            <v>0</v>
          </cell>
          <cell r="F403">
            <v>0</v>
          </cell>
          <cell r="G403">
            <v>0.25</v>
          </cell>
        </row>
        <row r="404">
          <cell r="A404" t="str">
            <v>Giant Bomb</v>
          </cell>
          <cell r="B404">
            <v>3</v>
          </cell>
          <cell r="C404">
            <v>8</v>
          </cell>
          <cell r="D404">
            <v>600000</v>
          </cell>
          <cell r="E404">
            <v>0</v>
          </cell>
          <cell r="F404">
            <v>0</v>
          </cell>
          <cell r="G404">
            <v>1</v>
          </cell>
        </row>
        <row r="405">
          <cell r="A405" t="str">
            <v>Giant Bomb</v>
          </cell>
          <cell r="B405">
            <v>4</v>
          </cell>
          <cell r="C405">
            <v>10</v>
          </cell>
          <cell r="D405">
            <v>2400000</v>
          </cell>
          <cell r="E405">
            <v>0</v>
          </cell>
          <cell r="F405">
            <v>0</v>
          </cell>
          <cell r="G405">
            <v>3</v>
          </cell>
        </row>
        <row r="406">
          <cell r="A406" t="str">
            <v>Giant Bomb</v>
          </cell>
          <cell r="B406">
            <v>5</v>
          </cell>
          <cell r="C406">
            <v>11</v>
          </cell>
          <cell r="D406">
            <v>3500000</v>
          </cell>
          <cell r="E406">
            <v>0</v>
          </cell>
          <cell r="F406">
            <v>0</v>
          </cell>
          <cell r="G406">
            <v>5</v>
          </cell>
        </row>
        <row r="407">
          <cell r="A407" t="str">
            <v>Giant Bomb</v>
          </cell>
          <cell r="B407">
            <v>6</v>
          </cell>
          <cell r="C407">
            <v>13</v>
          </cell>
          <cell r="D407">
            <v>5000000</v>
          </cell>
          <cell r="E407">
            <v>0</v>
          </cell>
          <cell r="F407">
            <v>0</v>
          </cell>
          <cell r="G407">
            <v>7</v>
          </cell>
        </row>
        <row r="408">
          <cell r="A408" t="str">
            <v>Giant Bomb</v>
          </cell>
          <cell r="B408">
            <v>7</v>
          </cell>
          <cell r="C408">
            <v>13</v>
          </cell>
          <cell r="D408">
            <v>7000000</v>
          </cell>
          <cell r="E408">
            <v>0</v>
          </cell>
          <cell r="F408">
            <v>0</v>
          </cell>
          <cell r="G408">
            <v>9</v>
          </cell>
        </row>
        <row r="409">
          <cell r="A409" t="str">
            <v>Giant Bomb</v>
          </cell>
          <cell r="B409">
            <v>8</v>
          </cell>
          <cell r="C409">
            <v>14</v>
          </cell>
          <cell r="D409">
            <v>9000000</v>
          </cell>
          <cell r="E409">
            <v>0</v>
          </cell>
          <cell r="F409">
            <v>0</v>
          </cell>
          <cell r="G409">
            <v>11</v>
          </cell>
        </row>
        <row r="410">
          <cell r="A410" t="str">
            <v>Spring Trap</v>
          </cell>
          <cell r="B410">
            <v>1</v>
          </cell>
          <cell r="C410">
            <v>4</v>
          </cell>
          <cell r="D410">
            <v>2000</v>
          </cell>
          <cell r="E410">
            <v>0</v>
          </cell>
          <cell r="F410">
            <v>0</v>
          </cell>
          <cell r="G410">
            <v>0</v>
          </cell>
        </row>
        <row r="411">
          <cell r="A411" t="str">
            <v>Spring Trap</v>
          </cell>
          <cell r="B411">
            <v>2</v>
          </cell>
          <cell r="C411">
            <v>7</v>
          </cell>
          <cell r="D411">
            <v>300000</v>
          </cell>
          <cell r="E411">
            <v>0</v>
          </cell>
          <cell r="F411">
            <v>0</v>
          </cell>
          <cell r="G411">
            <v>0.5</v>
          </cell>
        </row>
        <row r="412">
          <cell r="A412" t="str">
            <v>Spring Trap</v>
          </cell>
          <cell r="B412">
            <v>3</v>
          </cell>
          <cell r="C412">
            <v>8</v>
          </cell>
          <cell r="D412">
            <v>500000</v>
          </cell>
          <cell r="E412">
            <v>0</v>
          </cell>
          <cell r="F412">
            <v>0</v>
          </cell>
          <cell r="G412">
            <v>0.75</v>
          </cell>
        </row>
        <row r="413">
          <cell r="A413" t="str">
            <v>Spring Trap</v>
          </cell>
          <cell r="B413">
            <v>4</v>
          </cell>
          <cell r="C413">
            <v>9</v>
          </cell>
          <cell r="D413">
            <v>800000</v>
          </cell>
          <cell r="E413">
            <v>0</v>
          </cell>
          <cell r="F413">
            <v>0</v>
          </cell>
          <cell r="G413">
            <v>1.5</v>
          </cell>
        </row>
        <row r="414">
          <cell r="A414" t="str">
            <v>Spring Trap</v>
          </cell>
          <cell r="B414">
            <v>5</v>
          </cell>
          <cell r="C414">
            <v>10</v>
          </cell>
          <cell r="D414">
            <v>1200000</v>
          </cell>
          <cell r="E414">
            <v>0</v>
          </cell>
          <cell r="F414">
            <v>0</v>
          </cell>
          <cell r="G414">
            <v>3</v>
          </cell>
        </row>
        <row r="415">
          <cell r="A415" t="str">
            <v>Air Bomb</v>
          </cell>
          <cell r="B415">
            <v>1</v>
          </cell>
          <cell r="C415">
            <v>5</v>
          </cell>
          <cell r="D415">
            <v>4000</v>
          </cell>
          <cell r="E415">
            <v>0</v>
          </cell>
          <cell r="F415">
            <v>0</v>
          </cell>
          <cell r="G415">
            <v>0</v>
          </cell>
        </row>
        <row r="416">
          <cell r="A416" t="str">
            <v>Air Bomb</v>
          </cell>
          <cell r="B416">
            <v>2</v>
          </cell>
          <cell r="C416">
            <v>5</v>
          </cell>
          <cell r="D416">
            <v>20000</v>
          </cell>
          <cell r="E416">
            <v>0</v>
          </cell>
          <cell r="F416">
            <v>0</v>
          </cell>
          <cell r="G416">
            <v>0.16666666666666671</v>
          </cell>
        </row>
        <row r="417">
          <cell r="A417" t="str">
            <v>Air Bomb</v>
          </cell>
          <cell r="B417">
            <v>3</v>
          </cell>
          <cell r="C417">
            <v>7</v>
          </cell>
          <cell r="D417">
            <v>200000</v>
          </cell>
          <cell r="E417">
            <v>0</v>
          </cell>
          <cell r="F417">
            <v>0</v>
          </cell>
          <cell r="G417">
            <v>0.5</v>
          </cell>
        </row>
        <row r="418">
          <cell r="A418" t="str">
            <v>Air Bomb</v>
          </cell>
          <cell r="B418">
            <v>4</v>
          </cell>
          <cell r="C418">
            <v>9</v>
          </cell>
          <cell r="D418">
            <v>600000</v>
          </cell>
          <cell r="E418">
            <v>0</v>
          </cell>
          <cell r="F418">
            <v>0</v>
          </cell>
          <cell r="G418">
            <v>1</v>
          </cell>
        </row>
        <row r="419">
          <cell r="A419" t="str">
            <v>Air Bomb</v>
          </cell>
          <cell r="B419">
            <v>5</v>
          </cell>
          <cell r="C419">
            <v>11</v>
          </cell>
          <cell r="D419">
            <v>2000000</v>
          </cell>
          <cell r="E419">
            <v>0</v>
          </cell>
          <cell r="F419">
            <v>0</v>
          </cell>
          <cell r="G419">
            <v>2</v>
          </cell>
        </row>
        <row r="420">
          <cell r="A420" t="str">
            <v>Air Bomb</v>
          </cell>
          <cell r="B420">
            <v>6</v>
          </cell>
          <cell r="C420">
            <v>12</v>
          </cell>
          <cell r="D420">
            <v>3000000</v>
          </cell>
          <cell r="E420">
            <v>0</v>
          </cell>
          <cell r="F420">
            <v>0</v>
          </cell>
          <cell r="G420">
            <v>3</v>
          </cell>
        </row>
        <row r="421">
          <cell r="A421" t="str">
            <v>Air Bomb</v>
          </cell>
          <cell r="B421">
            <v>7</v>
          </cell>
          <cell r="C421">
            <v>13</v>
          </cell>
          <cell r="D421">
            <v>4000000</v>
          </cell>
          <cell r="E421">
            <v>0</v>
          </cell>
          <cell r="F421">
            <v>0</v>
          </cell>
          <cell r="G421">
            <v>6</v>
          </cell>
        </row>
        <row r="422">
          <cell r="A422" t="str">
            <v>Air Bomb</v>
          </cell>
          <cell r="B422">
            <v>8</v>
          </cell>
          <cell r="C422">
            <v>13</v>
          </cell>
          <cell r="D422">
            <v>5000000</v>
          </cell>
          <cell r="E422">
            <v>0</v>
          </cell>
          <cell r="F422">
            <v>0</v>
          </cell>
          <cell r="G422">
            <v>7</v>
          </cell>
        </row>
        <row r="423">
          <cell r="A423" t="str">
            <v>Air Bomb</v>
          </cell>
          <cell r="B423">
            <v>9</v>
          </cell>
          <cell r="C423">
            <v>14</v>
          </cell>
          <cell r="D423">
            <v>7000000</v>
          </cell>
          <cell r="E423">
            <v>0</v>
          </cell>
          <cell r="F423">
            <v>0</v>
          </cell>
          <cell r="G423">
            <v>9</v>
          </cell>
        </row>
        <row r="424">
          <cell r="A424" t="str">
            <v>Air Mine</v>
          </cell>
          <cell r="B424">
            <v>1</v>
          </cell>
          <cell r="C424">
            <v>7</v>
          </cell>
          <cell r="D424">
            <v>15000</v>
          </cell>
          <cell r="E424">
            <v>0</v>
          </cell>
          <cell r="F424">
            <v>0</v>
          </cell>
          <cell r="G424">
            <v>0</v>
          </cell>
        </row>
        <row r="425">
          <cell r="A425" t="str">
            <v>Air Mine</v>
          </cell>
          <cell r="B425">
            <v>2</v>
          </cell>
          <cell r="C425">
            <v>9</v>
          </cell>
          <cell r="D425">
            <v>1000000</v>
          </cell>
          <cell r="E425">
            <v>0</v>
          </cell>
          <cell r="F425">
            <v>0</v>
          </cell>
          <cell r="G425">
            <v>1</v>
          </cell>
        </row>
        <row r="426">
          <cell r="A426" t="str">
            <v>Air Mine</v>
          </cell>
          <cell r="B426">
            <v>3</v>
          </cell>
          <cell r="C426">
            <v>10</v>
          </cell>
          <cell r="D426">
            <v>2500000</v>
          </cell>
          <cell r="E426">
            <v>0</v>
          </cell>
          <cell r="F426">
            <v>0</v>
          </cell>
          <cell r="G426">
            <v>3</v>
          </cell>
        </row>
        <row r="427">
          <cell r="A427" t="str">
            <v>Air Mine</v>
          </cell>
          <cell r="B427">
            <v>4</v>
          </cell>
          <cell r="C427">
            <v>13</v>
          </cell>
          <cell r="D427">
            <v>6000000</v>
          </cell>
          <cell r="E427">
            <v>0</v>
          </cell>
          <cell r="F427">
            <v>0</v>
          </cell>
          <cell r="G427">
            <v>7</v>
          </cell>
        </row>
        <row r="428">
          <cell r="A428" t="str">
            <v>Skeleton</v>
          </cell>
          <cell r="B428">
            <v>1</v>
          </cell>
          <cell r="C428">
            <v>8</v>
          </cell>
          <cell r="D428">
            <v>6000</v>
          </cell>
          <cell r="E428">
            <v>0</v>
          </cell>
          <cell r="F428">
            <v>0</v>
          </cell>
          <cell r="G428">
            <v>0</v>
          </cell>
        </row>
        <row r="429">
          <cell r="A429" t="str">
            <v>Skeleton</v>
          </cell>
          <cell r="B429">
            <v>2</v>
          </cell>
          <cell r="C429">
            <v>8</v>
          </cell>
          <cell r="D429">
            <v>450000</v>
          </cell>
          <cell r="E429">
            <v>0</v>
          </cell>
          <cell r="F429">
            <v>0</v>
          </cell>
          <cell r="G429">
            <v>0.20833333333333329</v>
          </cell>
        </row>
        <row r="430">
          <cell r="A430" t="str">
            <v>Skeleton</v>
          </cell>
          <cell r="B430">
            <v>3</v>
          </cell>
          <cell r="C430">
            <v>9</v>
          </cell>
          <cell r="D430">
            <v>900000</v>
          </cell>
          <cell r="E430">
            <v>0</v>
          </cell>
          <cell r="F430">
            <v>0</v>
          </cell>
          <cell r="G430">
            <v>0.83333333333333337</v>
          </cell>
        </row>
        <row r="431">
          <cell r="A431" t="str">
            <v>Skeleton</v>
          </cell>
          <cell r="B431">
            <v>4</v>
          </cell>
          <cell r="C431">
            <v>10</v>
          </cell>
          <cell r="D431">
            <v>1500000</v>
          </cell>
          <cell r="E431">
            <v>0</v>
          </cell>
          <cell r="F431">
            <v>0</v>
          </cell>
          <cell r="G431">
            <v>1.666666666666667</v>
          </cell>
        </row>
        <row r="432">
          <cell r="A432" t="str">
            <v>Tornado</v>
          </cell>
          <cell r="B432">
            <v>1</v>
          </cell>
          <cell r="C432">
            <v>11</v>
          </cell>
          <cell r="D432">
            <v>2500000</v>
          </cell>
          <cell r="E432">
            <v>0</v>
          </cell>
          <cell r="F432">
            <v>0</v>
          </cell>
          <cell r="G432">
            <v>0</v>
          </cell>
        </row>
        <row r="433">
          <cell r="A433" t="str">
            <v>Tornado</v>
          </cell>
          <cell r="B433">
            <v>2</v>
          </cell>
          <cell r="C433">
            <v>11</v>
          </cell>
          <cell r="D433">
            <v>4000000</v>
          </cell>
          <cell r="E433">
            <v>0</v>
          </cell>
          <cell r="F433">
            <v>0</v>
          </cell>
          <cell r="G433">
            <v>2</v>
          </cell>
        </row>
        <row r="434">
          <cell r="A434" t="str">
            <v>Tornado</v>
          </cell>
          <cell r="B434">
            <v>3</v>
          </cell>
          <cell r="C434">
            <v>12</v>
          </cell>
          <cell r="D434">
            <v>5000000</v>
          </cell>
          <cell r="E434">
            <v>0</v>
          </cell>
          <cell r="F434">
            <v>0</v>
          </cell>
          <cell r="G434">
            <v>3</v>
          </cell>
        </row>
        <row r="435">
          <cell r="A435" t="str">
            <v>War Machine</v>
          </cell>
          <cell r="B435">
            <v>1</v>
          </cell>
          <cell r="C435">
            <v>5</v>
          </cell>
          <cell r="E435">
            <v>900000</v>
          </cell>
          <cell r="G435">
            <v>0.5</v>
          </cell>
        </row>
        <row r="436">
          <cell r="A436" t="str">
            <v>War Machine</v>
          </cell>
          <cell r="B436">
            <v>2</v>
          </cell>
          <cell r="C436">
            <v>5</v>
          </cell>
          <cell r="E436">
            <v>1000000</v>
          </cell>
          <cell r="G436">
            <v>0.5</v>
          </cell>
        </row>
        <row r="437">
          <cell r="A437" t="str">
            <v>War Machine</v>
          </cell>
          <cell r="B437">
            <v>3</v>
          </cell>
          <cell r="C437">
            <v>5</v>
          </cell>
          <cell r="E437">
            <v>1100000</v>
          </cell>
          <cell r="G437">
            <v>0.5</v>
          </cell>
        </row>
        <row r="438">
          <cell r="A438" t="str">
            <v>War Machine</v>
          </cell>
          <cell r="B438">
            <v>4</v>
          </cell>
          <cell r="C438">
            <v>5</v>
          </cell>
          <cell r="E438">
            <v>1200000</v>
          </cell>
          <cell r="G438">
            <v>1</v>
          </cell>
        </row>
        <row r="439">
          <cell r="A439" t="str">
            <v>War Machine</v>
          </cell>
          <cell r="B439">
            <v>5</v>
          </cell>
          <cell r="C439">
            <v>5</v>
          </cell>
          <cell r="E439">
            <v>1300000</v>
          </cell>
          <cell r="G439">
            <v>1</v>
          </cell>
        </row>
        <row r="440">
          <cell r="A440" t="str">
            <v>War Machine</v>
          </cell>
          <cell r="B440">
            <v>6</v>
          </cell>
          <cell r="C440">
            <v>6</v>
          </cell>
          <cell r="E440">
            <v>1500000</v>
          </cell>
          <cell r="G440">
            <v>1</v>
          </cell>
        </row>
        <row r="441">
          <cell r="A441" t="str">
            <v>War Machine</v>
          </cell>
          <cell r="B441">
            <v>7</v>
          </cell>
          <cell r="C441">
            <v>6</v>
          </cell>
          <cell r="E441">
            <v>1600000</v>
          </cell>
          <cell r="G441">
            <v>1</v>
          </cell>
        </row>
        <row r="442">
          <cell r="A442" t="str">
            <v>War Machine</v>
          </cell>
          <cell r="B442">
            <v>8</v>
          </cell>
          <cell r="C442">
            <v>6</v>
          </cell>
          <cell r="E442">
            <v>1700000</v>
          </cell>
          <cell r="G442">
            <v>1</v>
          </cell>
        </row>
        <row r="443">
          <cell r="A443" t="str">
            <v>War Machine</v>
          </cell>
          <cell r="B443">
            <v>9</v>
          </cell>
          <cell r="C443">
            <v>6</v>
          </cell>
          <cell r="E443">
            <v>1800000</v>
          </cell>
          <cell r="G443">
            <v>1</v>
          </cell>
        </row>
        <row r="444">
          <cell r="A444" t="str">
            <v>War Machine</v>
          </cell>
          <cell r="B444">
            <v>10</v>
          </cell>
          <cell r="C444">
            <v>6</v>
          </cell>
          <cell r="E444">
            <v>1900000</v>
          </cell>
          <cell r="G444">
            <v>1</v>
          </cell>
        </row>
        <row r="445">
          <cell r="A445" t="str">
            <v>War Machine</v>
          </cell>
          <cell r="B445">
            <v>11</v>
          </cell>
          <cell r="C445">
            <v>7</v>
          </cell>
          <cell r="E445">
            <v>2100000</v>
          </cell>
          <cell r="G445">
            <v>2</v>
          </cell>
        </row>
        <row r="446">
          <cell r="A446" t="str">
            <v>War Machine</v>
          </cell>
          <cell r="B446">
            <v>12</v>
          </cell>
          <cell r="C446">
            <v>7</v>
          </cell>
          <cell r="E446">
            <v>2200000</v>
          </cell>
          <cell r="G446">
            <v>2</v>
          </cell>
        </row>
        <row r="447">
          <cell r="A447" t="str">
            <v>War Machine</v>
          </cell>
          <cell r="B447">
            <v>13</v>
          </cell>
          <cell r="C447">
            <v>7</v>
          </cell>
          <cell r="E447">
            <v>2300000</v>
          </cell>
          <cell r="G447">
            <v>2</v>
          </cell>
        </row>
        <row r="448">
          <cell r="A448" t="str">
            <v>War Machine</v>
          </cell>
          <cell r="B448">
            <v>14</v>
          </cell>
          <cell r="C448">
            <v>7</v>
          </cell>
          <cell r="E448">
            <v>2400000</v>
          </cell>
          <cell r="G448">
            <v>2</v>
          </cell>
        </row>
        <row r="449">
          <cell r="A449" t="str">
            <v>War Machine</v>
          </cell>
          <cell r="B449">
            <v>15</v>
          </cell>
          <cell r="C449">
            <v>7</v>
          </cell>
          <cell r="E449">
            <v>2500000</v>
          </cell>
          <cell r="G449">
            <v>2</v>
          </cell>
        </row>
        <row r="450">
          <cell r="A450" t="str">
            <v>War Machine</v>
          </cell>
          <cell r="B450">
            <v>16</v>
          </cell>
          <cell r="C450">
            <v>7</v>
          </cell>
          <cell r="E450">
            <v>2600000</v>
          </cell>
          <cell r="G450">
            <v>3</v>
          </cell>
        </row>
        <row r="451">
          <cell r="A451" t="str">
            <v>War Machine</v>
          </cell>
          <cell r="B451">
            <v>17</v>
          </cell>
          <cell r="C451">
            <v>7</v>
          </cell>
          <cell r="E451">
            <v>2700000</v>
          </cell>
          <cell r="G451">
            <v>3</v>
          </cell>
        </row>
        <row r="452">
          <cell r="A452" t="str">
            <v>War Machine</v>
          </cell>
          <cell r="B452">
            <v>18</v>
          </cell>
          <cell r="C452">
            <v>7</v>
          </cell>
          <cell r="E452">
            <v>2800000</v>
          </cell>
          <cell r="G452">
            <v>3</v>
          </cell>
        </row>
        <row r="453">
          <cell r="A453" t="str">
            <v>War Machine</v>
          </cell>
          <cell r="B453">
            <v>19</v>
          </cell>
          <cell r="C453">
            <v>7</v>
          </cell>
          <cell r="E453">
            <v>2900000</v>
          </cell>
          <cell r="G453">
            <v>3</v>
          </cell>
        </row>
        <row r="454">
          <cell r="A454" t="str">
            <v>War Machine</v>
          </cell>
          <cell r="B454">
            <v>20</v>
          </cell>
          <cell r="C454">
            <v>7</v>
          </cell>
          <cell r="E454">
            <v>3000000</v>
          </cell>
          <cell r="G454">
            <v>3</v>
          </cell>
        </row>
        <row r="455">
          <cell r="A455" t="str">
            <v>War Machine</v>
          </cell>
          <cell r="B455">
            <v>21</v>
          </cell>
          <cell r="C455">
            <v>8</v>
          </cell>
          <cell r="E455">
            <v>3100000</v>
          </cell>
          <cell r="G455">
            <v>3</v>
          </cell>
        </row>
        <row r="456">
          <cell r="A456" t="str">
            <v>War Machine</v>
          </cell>
          <cell r="B456">
            <v>22</v>
          </cell>
          <cell r="C456">
            <v>8</v>
          </cell>
          <cell r="E456">
            <v>3200000</v>
          </cell>
          <cell r="G456">
            <v>3</v>
          </cell>
        </row>
        <row r="457">
          <cell r="A457" t="str">
            <v>War Machine</v>
          </cell>
          <cell r="B457">
            <v>23</v>
          </cell>
          <cell r="C457">
            <v>8</v>
          </cell>
          <cell r="E457">
            <v>3300000</v>
          </cell>
          <cell r="G457">
            <v>3</v>
          </cell>
        </row>
        <row r="458">
          <cell r="A458" t="str">
            <v>War Machine</v>
          </cell>
          <cell r="B458">
            <v>24</v>
          </cell>
          <cell r="C458">
            <v>8</v>
          </cell>
          <cell r="E458">
            <v>3400000</v>
          </cell>
          <cell r="G458">
            <v>3</v>
          </cell>
        </row>
        <row r="459">
          <cell r="A459" t="str">
            <v>War Machine</v>
          </cell>
          <cell r="B459">
            <v>25</v>
          </cell>
          <cell r="C459">
            <v>8</v>
          </cell>
          <cell r="E459">
            <v>3500000</v>
          </cell>
          <cell r="G459">
            <v>3</v>
          </cell>
        </row>
        <row r="460">
          <cell r="A460" t="str">
            <v>War Machine</v>
          </cell>
          <cell r="B460">
            <v>26</v>
          </cell>
          <cell r="C460">
            <v>9</v>
          </cell>
          <cell r="E460">
            <v>3600000</v>
          </cell>
          <cell r="G460">
            <v>4</v>
          </cell>
        </row>
        <row r="461">
          <cell r="A461" t="str">
            <v>War Machine</v>
          </cell>
          <cell r="B461">
            <v>27</v>
          </cell>
          <cell r="C461">
            <v>9</v>
          </cell>
          <cell r="E461">
            <v>3700000</v>
          </cell>
          <cell r="G461">
            <v>4</v>
          </cell>
        </row>
        <row r="462">
          <cell r="A462" t="str">
            <v>War Machine</v>
          </cell>
          <cell r="B462">
            <v>28</v>
          </cell>
          <cell r="C462">
            <v>9</v>
          </cell>
          <cell r="E462">
            <v>3800000</v>
          </cell>
          <cell r="G462">
            <v>4</v>
          </cell>
        </row>
        <row r="463">
          <cell r="A463" t="str">
            <v>War Machine</v>
          </cell>
          <cell r="B463">
            <v>29</v>
          </cell>
          <cell r="C463">
            <v>9</v>
          </cell>
          <cell r="E463">
            <v>3900000</v>
          </cell>
          <cell r="G463">
            <v>4</v>
          </cell>
        </row>
        <row r="464">
          <cell r="A464" t="str">
            <v>War Machine</v>
          </cell>
          <cell r="B464">
            <v>30</v>
          </cell>
          <cell r="C464">
            <v>9</v>
          </cell>
          <cell r="E464">
            <v>4000000</v>
          </cell>
          <cell r="G464">
            <v>4</v>
          </cell>
        </row>
        <row r="465">
          <cell r="A465" t="str">
            <v>Gold Storage</v>
          </cell>
          <cell r="B465">
            <v>1</v>
          </cell>
          <cell r="C465">
            <v>1</v>
          </cell>
          <cell r="D465">
            <v>300</v>
          </cell>
          <cell r="G465">
            <v>0</v>
          </cell>
        </row>
        <row r="466">
          <cell r="A466" t="str">
            <v>Gold Storage</v>
          </cell>
          <cell r="B466">
            <v>2</v>
          </cell>
          <cell r="C466">
            <v>2</v>
          </cell>
          <cell r="D466">
            <v>750</v>
          </cell>
          <cell r="G466">
            <v>3.472222222222222E-3</v>
          </cell>
        </row>
        <row r="467">
          <cell r="A467" t="str">
            <v>Gold Storage</v>
          </cell>
          <cell r="B467">
            <v>3</v>
          </cell>
          <cell r="C467">
            <v>2</v>
          </cell>
          <cell r="D467">
            <v>1500</v>
          </cell>
          <cell r="G467">
            <v>1.388888888888889E-2</v>
          </cell>
        </row>
        <row r="468">
          <cell r="A468" t="str">
            <v>Gold Storage</v>
          </cell>
          <cell r="B468">
            <v>4</v>
          </cell>
          <cell r="C468">
            <v>3</v>
          </cell>
          <cell r="D468">
            <v>3000</v>
          </cell>
          <cell r="G468">
            <v>4.1666666666666657E-2</v>
          </cell>
        </row>
        <row r="469">
          <cell r="A469" t="str">
            <v>Gold Storage</v>
          </cell>
          <cell r="B469">
            <v>5</v>
          </cell>
          <cell r="C469">
            <v>3</v>
          </cell>
          <cell r="D469">
            <v>6000</v>
          </cell>
          <cell r="G469">
            <v>8.3333333333333329E-2</v>
          </cell>
        </row>
        <row r="470">
          <cell r="A470" t="str">
            <v>Gold Storage</v>
          </cell>
          <cell r="B470">
            <v>6</v>
          </cell>
          <cell r="C470">
            <v>3</v>
          </cell>
          <cell r="D470">
            <v>12000</v>
          </cell>
          <cell r="G470">
            <v>0.125</v>
          </cell>
        </row>
        <row r="471">
          <cell r="A471" t="str">
            <v>Gold Storage</v>
          </cell>
          <cell r="B471">
            <v>7</v>
          </cell>
          <cell r="C471">
            <v>4</v>
          </cell>
          <cell r="D471">
            <v>25000</v>
          </cell>
          <cell r="G471">
            <v>0.16666666666666671</v>
          </cell>
        </row>
        <row r="472">
          <cell r="A472" t="str">
            <v>Gold Storage</v>
          </cell>
          <cell r="B472">
            <v>8</v>
          </cell>
          <cell r="C472">
            <v>4</v>
          </cell>
          <cell r="D472">
            <v>50000</v>
          </cell>
          <cell r="G472">
            <v>0.20833333333333329</v>
          </cell>
        </row>
        <row r="473">
          <cell r="A473" t="str">
            <v>Gold Storage</v>
          </cell>
          <cell r="B473">
            <v>9</v>
          </cell>
          <cell r="C473">
            <v>5</v>
          </cell>
          <cell r="D473">
            <v>100000</v>
          </cell>
          <cell r="G473">
            <v>0.33333333333333331</v>
          </cell>
        </row>
        <row r="474">
          <cell r="A474" t="str">
            <v>Gold Storage</v>
          </cell>
          <cell r="B474">
            <v>10</v>
          </cell>
          <cell r="C474">
            <v>6</v>
          </cell>
          <cell r="D474">
            <v>250000</v>
          </cell>
          <cell r="G474">
            <v>0.5</v>
          </cell>
        </row>
        <row r="475">
          <cell r="A475" t="str">
            <v>Gold Storage</v>
          </cell>
          <cell r="B475">
            <v>11</v>
          </cell>
          <cell r="C475">
            <v>7</v>
          </cell>
          <cell r="D475">
            <v>500000</v>
          </cell>
          <cell r="G475">
            <v>0.66666666666666663</v>
          </cell>
        </row>
        <row r="476">
          <cell r="A476" t="str">
            <v>Gold Storage</v>
          </cell>
          <cell r="B476">
            <v>12</v>
          </cell>
          <cell r="C476">
            <v>11</v>
          </cell>
          <cell r="D476">
            <v>1500000</v>
          </cell>
          <cell r="G476">
            <v>3</v>
          </cell>
        </row>
        <row r="477">
          <cell r="A477" t="str">
            <v>Gold Storage</v>
          </cell>
          <cell r="B477">
            <v>13</v>
          </cell>
          <cell r="C477">
            <v>12</v>
          </cell>
          <cell r="D477">
            <v>3000000</v>
          </cell>
          <cell r="G477">
            <v>6</v>
          </cell>
        </row>
        <row r="478">
          <cell r="A478" t="str">
            <v>Gold Storage</v>
          </cell>
          <cell r="B478">
            <v>14</v>
          </cell>
          <cell r="C478">
            <v>13</v>
          </cell>
          <cell r="D478">
            <v>4500000</v>
          </cell>
          <cell r="G478">
            <v>9</v>
          </cell>
        </row>
        <row r="479">
          <cell r="A479" t="str">
            <v>Gold Storage</v>
          </cell>
          <cell r="B479">
            <v>15</v>
          </cell>
          <cell r="C479">
            <v>14</v>
          </cell>
          <cell r="D479">
            <v>6000000</v>
          </cell>
          <cell r="G479">
            <v>12</v>
          </cell>
        </row>
        <row r="480">
          <cell r="A480" t="str">
            <v>Elixir Storage</v>
          </cell>
          <cell r="B480">
            <v>1</v>
          </cell>
          <cell r="C480">
            <v>1</v>
          </cell>
          <cell r="E480">
            <v>300</v>
          </cell>
          <cell r="G480">
            <v>0</v>
          </cell>
        </row>
        <row r="481">
          <cell r="A481" t="str">
            <v>Elixir Storage</v>
          </cell>
          <cell r="B481">
            <v>2</v>
          </cell>
          <cell r="C481">
            <v>2</v>
          </cell>
          <cell r="E481">
            <v>750</v>
          </cell>
          <cell r="G481">
            <v>3.472222222222222E-3</v>
          </cell>
        </row>
        <row r="482">
          <cell r="A482" t="str">
            <v>Elixir Storage</v>
          </cell>
          <cell r="B482">
            <v>3</v>
          </cell>
          <cell r="C482">
            <v>2</v>
          </cell>
          <cell r="E482">
            <v>1500</v>
          </cell>
          <cell r="G482">
            <v>1.388888888888889E-2</v>
          </cell>
        </row>
        <row r="483">
          <cell r="A483" t="str">
            <v>Elixir Storage</v>
          </cell>
          <cell r="B483">
            <v>4</v>
          </cell>
          <cell r="C483">
            <v>3</v>
          </cell>
          <cell r="E483">
            <v>3000</v>
          </cell>
          <cell r="G483">
            <v>4.1666666666666657E-2</v>
          </cell>
        </row>
        <row r="484">
          <cell r="A484" t="str">
            <v>Elixir Storage</v>
          </cell>
          <cell r="B484">
            <v>5</v>
          </cell>
          <cell r="C484">
            <v>3</v>
          </cell>
          <cell r="E484">
            <v>6000</v>
          </cell>
          <cell r="G484">
            <v>8.3333333333333329E-2</v>
          </cell>
        </row>
        <row r="485">
          <cell r="A485" t="str">
            <v>Elixir Storage</v>
          </cell>
          <cell r="B485">
            <v>6</v>
          </cell>
          <cell r="C485">
            <v>3</v>
          </cell>
          <cell r="E485">
            <v>12000</v>
          </cell>
          <cell r="G485">
            <v>0.125</v>
          </cell>
        </row>
        <row r="486">
          <cell r="A486" t="str">
            <v>Elixir Storage</v>
          </cell>
          <cell r="B486">
            <v>7</v>
          </cell>
          <cell r="C486">
            <v>4</v>
          </cell>
          <cell r="E486">
            <v>25000</v>
          </cell>
          <cell r="G486">
            <v>0.16666666666666671</v>
          </cell>
        </row>
        <row r="487">
          <cell r="A487" t="str">
            <v>Elixir Storage</v>
          </cell>
          <cell r="B487">
            <v>8</v>
          </cell>
          <cell r="C487">
            <v>4</v>
          </cell>
          <cell r="E487">
            <v>50000</v>
          </cell>
          <cell r="G487">
            <v>0.20833333333333329</v>
          </cell>
        </row>
        <row r="488">
          <cell r="A488" t="str">
            <v>Elixir Storage</v>
          </cell>
          <cell r="B488">
            <v>9</v>
          </cell>
          <cell r="C488">
            <v>5</v>
          </cell>
          <cell r="E488">
            <v>100000</v>
          </cell>
          <cell r="G488">
            <v>0.33333333333333331</v>
          </cell>
        </row>
        <row r="489">
          <cell r="A489" t="str">
            <v>Elixir Storage</v>
          </cell>
          <cell r="B489">
            <v>10</v>
          </cell>
          <cell r="C489">
            <v>6</v>
          </cell>
          <cell r="E489">
            <v>250000</v>
          </cell>
          <cell r="G489">
            <v>0.5</v>
          </cell>
        </row>
        <row r="490">
          <cell r="A490" t="str">
            <v>Elixir Storage</v>
          </cell>
          <cell r="B490">
            <v>11</v>
          </cell>
          <cell r="C490">
            <v>7</v>
          </cell>
          <cell r="E490">
            <v>500000</v>
          </cell>
          <cell r="G490">
            <v>0.66666666666666663</v>
          </cell>
        </row>
        <row r="491">
          <cell r="A491" t="str">
            <v>Elixir Storage</v>
          </cell>
          <cell r="B491">
            <v>12</v>
          </cell>
          <cell r="C491">
            <v>11</v>
          </cell>
          <cell r="E491">
            <v>1500000</v>
          </cell>
          <cell r="G491">
            <v>3</v>
          </cell>
        </row>
        <row r="492">
          <cell r="A492" t="str">
            <v>Elixir Storage</v>
          </cell>
          <cell r="B492">
            <v>13</v>
          </cell>
          <cell r="C492">
            <v>12</v>
          </cell>
          <cell r="E492">
            <v>3000000</v>
          </cell>
          <cell r="G492">
            <v>6</v>
          </cell>
        </row>
        <row r="493">
          <cell r="A493" t="str">
            <v>Elixir Storage</v>
          </cell>
          <cell r="B493">
            <v>14</v>
          </cell>
          <cell r="C493">
            <v>13</v>
          </cell>
          <cell r="E493">
            <v>4500000</v>
          </cell>
          <cell r="G493">
            <v>9</v>
          </cell>
        </row>
        <row r="494">
          <cell r="A494" t="str">
            <v>Elixir Storage</v>
          </cell>
          <cell r="B494">
            <v>15</v>
          </cell>
          <cell r="C494">
            <v>14</v>
          </cell>
          <cell r="E494">
            <v>6000000</v>
          </cell>
          <cell r="G494">
            <v>12</v>
          </cell>
        </row>
        <row r="495">
          <cell r="A495" t="str">
            <v>Champ</v>
          </cell>
          <cell r="B495">
            <v>1</v>
          </cell>
          <cell r="C495">
            <v>13</v>
          </cell>
          <cell r="F495">
            <v>60000</v>
          </cell>
          <cell r="G495">
            <v>0</v>
          </cell>
        </row>
        <row r="496">
          <cell r="A496" t="str">
            <v>Champ</v>
          </cell>
          <cell r="B496">
            <v>2</v>
          </cell>
          <cell r="C496">
            <v>13</v>
          </cell>
          <cell r="F496">
            <v>73000</v>
          </cell>
          <cell r="G496">
            <v>0.33333333333333331</v>
          </cell>
        </row>
        <row r="497">
          <cell r="A497" t="str">
            <v>Champ</v>
          </cell>
          <cell r="B497">
            <v>3</v>
          </cell>
          <cell r="C497">
            <v>13</v>
          </cell>
          <cell r="F497">
            <v>89000</v>
          </cell>
          <cell r="G497">
            <v>0.66666666666666663</v>
          </cell>
        </row>
        <row r="498">
          <cell r="A498" t="str">
            <v>Champ</v>
          </cell>
          <cell r="B498">
            <v>4</v>
          </cell>
          <cell r="C498">
            <v>13</v>
          </cell>
          <cell r="F498">
            <v>105000</v>
          </cell>
          <cell r="G498">
            <v>0.91666666666666663</v>
          </cell>
        </row>
        <row r="499">
          <cell r="A499" t="str">
            <v>Champ</v>
          </cell>
          <cell r="B499">
            <v>5</v>
          </cell>
          <cell r="C499">
            <v>13</v>
          </cell>
          <cell r="F499">
            <v>122000</v>
          </cell>
          <cell r="G499">
            <v>1.833333333333333</v>
          </cell>
        </row>
        <row r="500">
          <cell r="A500" t="str">
            <v>Champ</v>
          </cell>
          <cell r="B500">
            <v>6</v>
          </cell>
          <cell r="C500">
            <v>13</v>
          </cell>
          <cell r="F500">
            <v>140000</v>
          </cell>
          <cell r="G500">
            <v>2.75</v>
          </cell>
        </row>
        <row r="501">
          <cell r="A501" t="str">
            <v>Champ</v>
          </cell>
          <cell r="B501">
            <v>7</v>
          </cell>
          <cell r="C501">
            <v>13</v>
          </cell>
          <cell r="F501">
            <v>158000</v>
          </cell>
          <cell r="G501">
            <v>3.25</v>
          </cell>
        </row>
        <row r="502">
          <cell r="A502" t="str">
            <v>Champ</v>
          </cell>
          <cell r="B502">
            <v>8</v>
          </cell>
          <cell r="C502">
            <v>13</v>
          </cell>
          <cell r="F502">
            <v>170000</v>
          </cell>
          <cell r="G502">
            <v>3.75</v>
          </cell>
        </row>
        <row r="503">
          <cell r="A503" t="str">
            <v>Champ</v>
          </cell>
          <cell r="B503">
            <v>9</v>
          </cell>
          <cell r="C503">
            <v>13</v>
          </cell>
          <cell r="F503">
            <v>182000</v>
          </cell>
          <cell r="G503">
            <v>4.25</v>
          </cell>
        </row>
        <row r="504">
          <cell r="A504" t="str">
            <v>Champ</v>
          </cell>
          <cell r="B504">
            <v>10</v>
          </cell>
          <cell r="C504">
            <v>13</v>
          </cell>
          <cell r="F504">
            <v>192000</v>
          </cell>
          <cell r="G504">
            <v>4.5</v>
          </cell>
        </row>
        <row r="505">
          <cell r="A505" t="str">
            <v>Champ</v>
          </cell>
          <cell r="B505">
            <v>11</v>
          </cell>
          <cell r="C505">
            <v>13</v>
          </cell>
          <cell r="F505">
            <v>202000</v>
          </cell>
          <cell r="G505">
            <v>5</v>
          </cell>
        </row>
        <row r="506">
          <cell r="A506" t="str">
            <v>Champ</v>
          </cell>
          <cell r="B506">
            <v>12</v>
          </cell>
          <cell r="C506">
            <v>13</v>
          </cell>
          <cell r="F506">
            <v>211000</v>
          </cell>
          <cell r="G506">
            <v>5.5</v>
          </cell>
        </row>
        <row r="507">
          <cell r="A507" t="str">
            <v>Champ</v>
          </cell>
          <cell r="B507">
            <v>13</v>
          </cell>
          <cell r="C507">
            <v>13</v>
          </cell>
          <cell r="F507">
            <v>216000</v>
          </cell>
          <cell r="G507">
            <v>6</v>
          </cell>
        </row>
        <row r="508">
          <cell r="A508" t="str">
            <v>Champ</v>
          </cell>
          <cell r="B508">
            <v>14</v>
          </cell>
          <cell r="C508">
            <v>13</v>
          </cell>
          <cell r="F508">
            <v>222000</v>
          </cell>
          <cell r="G508">
            <v>6.5</v>
          </cell>
        </row>
        <row r="509">
          <cell r="A509" t="str">
            <v>Champ</v>
          </cell>
          <cell r="B509">
            <v>15</v>
          </cell>
          <cell r="C509">
            <v>13</v>
          </cell>
          <cell r="F509">
            <v>228000</v>
          </cell>
          <cell r="G509">
            <v>6.5</v>
          </cell>
        </row>
        <row r="510">
          <cell r="A510" t="str">
            <v>Champ</v>
          </cell>
          <cell r="B510">
            <v>16</v>
          </cell>
          <cell r="C510">
            <v>13</v>
          </cell>
          <cell r="F510">
            <v>234000</v>
          </cell>
          <cell r="G510">
            <v>6.75</v>
          </cell>
        </row>
        <row r="511">
          <cell r="A511" t="str">
            <v>Champ</v>
          </cell>
          <cell r="B511">
            <v>17</v>
          </cell>
          <cell r="C511">
            <v>13</v>
          </cell>
          <cell r="F511">
            <v>239000</v>
          </cell>
          <cell r="G511">
            <v>6.75</v>
          </cell>
        </row>
        <row r="512">
          <cell r="A512" t="str">
            <v>Champ</v>
          </cell>
          <cell r="B512">
            <v>18</v>
          </cell>
          <cell r="C512">
            <v>13</v>
          </cell>
          <cell r="F512">
            <v>245000</v>
          </cell>
          <cell r="G512">
            <v>6.75</v>
          </cell>
        </row>
        <row r="513">
          <cell r="A513" t="str">
            <v>Champ</v>
          </cell>
          <cell r="B513">
            <v>19</v>
          </cell>
          <cell r="C513">
            <v>13</v>
          </cell>
          <cell r="F513">
            <v>251000</v>
          </cell>
          <cell r="G513">
            <v>6.75</v>
          </cell>
        </row>
        <row r="514">
          <cell r="A514" t="str">
            <v>Champ</v>
          </cell>
          <cell r="B514">
            <v>20</v>
          </cell>
          <cell r="C514">
            <v>13</v>
          </cell>
          <cell r="F514">
            <v>257000</v>
          </cell>
          <cell r="G514">
            <v>6.75</v>
          </cell>
        </row>
        <row r="515">
          <cell r="A515" t="str">
            <v>Champ</v>
          </cell>
          <cell r="B515">
            <v>21</v>
          </cell>
          <cell r="C515">
            <v>13</v>
          </cell>
          <cell r="F515">
            <v>262000</v>
          </cell>
          <cell r="G515">
            <v>7.25</v>
          </cell>
        </row>
        <row r="516">
          <cell r="A516" t="str">
            <v>Champ</v>
          </cell>
          <cell r="B516">
            <v>22</v>
          </cell>
          <cell r="C516">
            <v>13</v>
          </cell>
          <cell r="F516">
            <v>267000</v>
          </cell>
          <cell r="G516">
            <v>7.25</v>
          </cell>
        </row>
        <row r="517">
          <cell r="A517" t="str">
            <v>Champ</v>
          </cell>
          <cell r="B517">
            <v>23</v>
          </cell>
          <cell r="C517">
            <v>13</v>
          </cell>
          <cell r="F517">
            <v>272000</v>
          </cell>
          <cell r="G517">
            <v>7.25</v>
          </cell>
        </row>
        <row r="518">
          <cell r="A518" t="str">
            <v>Champ</v>
          </cell>
          <cell r="B518">
            <v>24</v>
          </cell>
          <cell r="C518">
            <v>13</v>
          </cell>
          <cell r="F518">
            <v>277000</v>
          </cell>
          <cell r="G518">
            <v>7.25</v>
          </cell>
        </row>
        <row r="519">
          <cell r="A519" t="str">
            <v>Champ</v>
          </cell>
          <cell r="B519">
            <v>25</v>
          </cell>
          <cell r="C519">
            <v>13</v>
          </cell>
          <cell r="F519">
            <v>282000</v>
          </cell>
          <cell r="G519">
            <v>7.25</v>
          </cell>
        </row>
        <row r="520">
          <cell r="A520" t="str">
            <v>Champ</v>
          </cell>
          <cell r="B520">
            <v>26</v>
          </cell>
          <cell r="C520">
            <v>14</v>
          </cell>
          <cell r="F520">
            <v>295000</v>
          </cell>
          <cell r="G520">
            <v>8</v>
          </cell>
        </row>
        <row r="521">
          <cell r="A521" t="str">
            <v>Champ</v>
          </cell>
          <cell r="B521">
            <v>27</v>
          </cell>
          <cell r="C521">
            <v>14</v>
          </cell>
          <cell r="F521">
            <v>300000</v>
          </cell>
          <cell r="G521">
            <v>8</v>
          </cell>
        </row>
        <row r="522">
          <cell r="A522" t="str">
            <v>Champ</v>
          </cell>
          <cell r="B522">
            <v>28</v>
          </cell>
          <cell r="C522">
            <v>14</v>
          </cell>
          <cell r="F522">
            <v>305000</v>
          </cell>
          <cell r="G522">
            <v>8</v>
          </cell>
        </row>
        <row r="523">
          <cell r="A523" t="str">
            <v>Champ</v>
          </cell>
          <cell r="B523">
            <v>29</v>
          </cell>
          <cell r="C523">
            <v>14</v>
          </cell>
          <cell r="F523">
            <v>310000</v>
          </cell>
          <cell r="G523">
            <v>8</v>
          </cell>
        </row>
        <row r="524">
          <cell r="A524" t="str">
            <v>Champ</v>
          </cell>
          <cell r="B524">
            <v>30</v>
          </cell>
          <cell r="C524">
            <v>14</v>
          </cell>
          <cell r="F524">
            <v>315000</v>
          </cell>
          <cell r="G524">
            <v>8</v>
          </cell>
        </row>
        <row r="525">
          <cell r="A525" t="str">
            <v>Champ</v>
          </cell>
          <cell r="B525">
            <v>31</v>
          </cell>
          <cell r="C525">
            <v>15</v>
          </cell>
          <cell r="F525">
            <v>325000</v>
          </cell>
          <cell r="G525">
            <v>8</v>
          </cell>
        </row>
        <row r="526">
          <cell r="A526" t="str">
            <v>Champ</v>
          </cell>
          <cell r="B526">
            <v>32</v>
          </cell>
          <cell r="C526">
            <v>15</v>
          </cell>
          <cell r="F526">
            <v>330000</v>
          </cell>
          <cell r="G526">
            <v>8</v>
          </cell>
        </row>
        <row r="527">
          <cell r="A527" t="str">
            <v>Champ</v>
          </cell>
          <cell r="B527">
            <v>33</v>
          </cell>
          <cell r="C527">
            <v>15</v>
          </cell>
          <cell r="F527">
            <v>335000</v>
          </cell>
          <cell r="G527">
            <v>8</v>
          </cell>
        </row>
        <row r="528">
          <cell r="A528" t="str">
            <v>Champ</v>
          </cell>
          <cell r="B528">
            <v>34</v>
          </cell>
          <cell r="C528">
            <v>15</v>
          </cell>
          <cell r="F528">
            <v>340000</v>
          </cell>
          <cell r="G528">
            <v>8</v>
          </cell>
        </row>
        <row r="529">
          <cell r="A529" t="str">
            <v>Champ</v>
          </cell>
          <cell r="B529">
            <v>35</v>
          </cell>
          <cell r="C529">
            <v>15</v>
          </cell>
          <cell r="F529">
            <v>345000</v>
          </cell>
          <cell r="G529">
            <v>8</v>
          </cell>
        </row>
      </sheetData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ashofclans.fandom.com/wiki/Headhunter" TargetMode="External"/><Relationship Id="rId21" Type="http://schemas.openxmlformats.org/officeDocument/2006/relationships/hyperlink" Target="https://clashofclans.fandom.com/wiki/Town_Hall" TargetMode="External"/><Relationship Id="rId42" Type="http://schemas.openxmlformats.org/officeDocument/2006/relationships/hyperlink" Target="https://clashofclans.fandom.com/wiki/Resources" TargetMode="External"/><Relationship Id="rId63" Type="http://schemas.openxmlformats.org/officeDocument/2006/relationships/hyperlink" Target="https://clashofclans.fandom.com/wiki/Resource_Buildings" TargetMode="External"/><Relationship Id="rId84" Type="http://schemas.openxmlformats.org/officeDocument/2006/relationships/hyperlink" Target="https://clashofclans.fandom.com/wiki/Lightning_Spell" TargetMode="External"/><Relationship Id="rId138" Type="http://schemas.openxmlformats.org/officeDocument/2006/relationships/printerSettings" Target="../printerSettings/printerSettings4.bin"/><Relationship Id="rId16" Type="http://schemas.openxmlformats.org/officeDocument/2006/relationships/hyperlink" Target="https://clashofclans.fandom.com/wiki/Resources" TargetMode="External"/><Relationship Id="rId107" Type="http://schemas.openxmlformats.org/officeDocument/2006/relationships/hyperlink" Target="https://clashofclans.fandom.com/wiki/Yeti" TargetMode="External"/><Relationship Id="rId11" Type="http://schemas.openxmlformats.org/officeDocument/2006/relationships/hyperlink" Target="https://clashofclans.fandom.com/wiki/Experience" TargetMode="External"/><Relationship Id="rId32" Type="http://schemas.openxmlformats.org/officeDocument/2006/relationships/hyperlink" Target="https://clashofclans.fandom.com/wiki/Town_Hall" TargetMode="External"/><Relationship Id="rId37" Type="http://schemas.openxmlformats.org/officeDocument/2006/relationships/hyperlink" Target="https://clashofclans.fandom.com/wiki/Resources" TargetMode="External"/><Relationship Id="rId53" Type="http://schemas.openxmlformats.org/officeDocument/2006/relationships/hyperlink" Target="https://clashofclans.fandom.com/wiki/Town_Hall" TargetMode="External"/><Relationship Id="rId58" Type="http://schemas.openxmlformats.org/officeDocument/2006/relationships/hyperlink" Target="https://clashofclans.fandom.com/wiki/Experience" TargetMode="External"/><Relationship Id="rId74" Type="http://schemas.openxmlformats.org/officeDocument/2006/relationships/hyperlink" Target="https://clashofclans.fandom.com/wiki/Resources" TargetMode="External"/><Relationship Id="rId79" Type="http://schemas.openxmlformats.org/officeDocument/2006/relationships/hyperlink" Target="https://clashofclans.fandom.com/wiki/Siege_Machines" TargetMode="External"/><Relationship Id="rId102" Type="http://schemas.openxmlformats.org/officeDocument/2006/relationships/hyperlink" Target="https://clashofclans.fandom.com/wiki/Dragon" TargetMode="External"/><Relationship Id="rId123" Type="http://schemas.openxmlformats.org/officeDocument/2006/relationships/hyperlink" Target="https://clashofclans.fandom.com/wiki/Resources" TargetMode="External"/><Relationship Id="rId128" Type="http://schemas.openxmlformats.org/officeDocument/2006/relationships/hyperlink" Target="https://clashofclans.fandom.com/wiki/Resources" TargetMode="External"/><Relationship Id="rId5" Type="http://schemas.openxmlformats.org/officeDocument/2006/relationships/hyperlink" Target="https://clashofclans.fandom.com/wiki/Experience" TargetMode="External"/><Relationship Id="rId90" Type="http://schemas.openxmlformats.org/officeDocument/2006/relationships/hyperlink" Target="https://clashofclans.fandom.com/wiki/Invisibility_Spell" TargetMode="External"/><Relationship Id="rId95" Type="http://schemas.openxmlformats.org/officeDocument/2006/relationships/hyperlink" Target="https://clashofclans.fandom.com/wiki/Giant" TargetMode="External"/><Relationship Id="rId22" Type="http://schemas.openxmlformats.org/officeDocument/2006/relationships/hyperlink" Target="https://clashofclans.fandom.com/wiki/Resources" TargetMode="External"/><Relationship Id="rId27" Type="http://schemas.openxmlformats.org/officeDocument/2006/relationships/hyperlink" Target="https://clashofclans.fandom.com/wiki/Town_Hall" TargetMode="External"/><Relationship Id="rId43" Type="http://schemas.openxmlformats.org/officeDocument/2006/relationships/hyperlink" Target="https://clashofclans.fandom.com/wiki/Experience" TargetMode="External"/><Relationship Id="rId48" Type="http://schemas.openxmlformats.org/officeDocument/2006/relationships/hyperlink" Target="https://clashofclans.fandom.com/wiki/Resource_Buildings" TargetMode="External"/><Relationship Id="rId64" Type="http://schemas.openxmlformats.org/officeDocument/2006/relationships/hyperlink" Target="https://clashofclans.fandom.com/wiki/Experience" TargetMode="External"/><Relationship Id="rId69" Type="http://schemas.openxmlformats.org/officeDocument/2006/relationships/hyperlink" Target="https://clashofclans.fandom.com/wiki/Resources" TargetMode="External"/><Relationship Id="rId113" Type="http://schemas.openxmlformats.org/officeDocument/2006/relationships/hyperlink" Target="https://clashofclans.fandom.com/wiki/Witch" TargetMode="External"/><Relationship Id="rId118" Type="http://schemas.openxmlformats.org/officeDocument/2006/relationships/hyperlink" Target="https://clashofclans.fandom.com/wiki/Apprentice_Warden" TargetMode="External"/><Relationship Id="rId134" Type="http://schemas.openxmlformats.org/officeDocument/2006/relationships/hyperlink" Target="https://clashofclans.fandom.com/wiki/Experience" TargetMode="External"/><Relationship Id="rId139" Type="http://schemas.openxmlformats.org/officeDocument/2006/relationships/drawing" Target="../drawings/drawing2.xml"/><Relationship Id="rId80" Type="http://schemas.openxmlformats.org/officeDocument/2006/relationships/hyperlink" Target="https://clashofclans.fandom.com/wiki/Laboratory" TargetMode="External"/><Relationship Id="rId85" Type="http://schemas.openxmlformats.org/officeDocument/2006/relationships/hyperlink" Target="https://clashofclans.fandom.com/wiki/Healing_Spell" TargetMode="External"/><Relationship Id="rId12" Type="http://schemas.openxmlformats.org/officeDocument/2006/relationships/hyperlink" Target="https://clashofclans.fandom.com/wiki/Town_Hall" TargetMode="External"/><Relationship Id="rId17" Type="http://schemas.openxmlformats.org/officeDocument/2006/relationships/hyperlink" Target="https://clashofclans.fandom.com/wiki/Experience" TargetMode="External"/><Relationship Id="rId33" Type="http://schemas.openxmlformats.org/officeDocument/2006/relationships/hyperlink" Target="https://clashofclans.fandom.com/wiki/Barbarian" TargetMode="External"/><Relationship Id="rId38" Type="http://schemas.openxmlformats.org/officeDocument/2006/relationships/hyperlink" Target="https://clashofclans.fandom.com/wiki/Experience" TargetMode="External"/><Relationship Id="rId59" Type="http://schemas.openxmlformats.org/officeDocument/2006/relationships/hyperlink" Target="https://clashofclans.fandom.com/wiki/Town_Hall" TargetMode="External"/><Relationship Id="rId103" Type="http://schemas.openxmlformats.org/officeDocument/2006/relationships/hyperlink" Target="https://clashofclans.fandom.com/wiki/P.E.K.K.A" TargetMode="External"/><Relationship Id="rId108" Type="http://schemas.openxmlformats.org/officeDocument/2006/relationships/hyperlink" Target="https://clashofclans.fandom.com/wiki/Dragon_Rider" TargetMode="External"/><Relationship Id="rId124" Type="http://schemas.openxmlformats.org/officeDocument/2006/relationships/hyperlink" Target="https://clashofclans.fandom.com/wiki/Resources" TargetMode="External"/><Relationship Id="rId129" Type="http://schemas.openxmlformats.org/officeDocument/2006/relationships/hyperlink" Target="https://clashofclans.fandom.com/wiki/Experience" TargetMode="External"/><Relationship Id="rId54" Type="http://schemas.openxmlformats.org/officeDocument/2006/relationships/hyperlink" Target="https://clashofclans.fandom.com/wiki/Resource_Buildings" TargetMode="External"/><Relationship Id="rId70" Type="http://schemas.openxmlformats.org/officeDocument/2006/relationships/hyperlink" Target="https://clashofclans.fandom.com/wiki/Experience" TargetMode="External"/><Relationship Id="rId75" Type="http://schemas.openxmlformats.org/officeDocument/2006/relationships/hyperlink" Target="https://clashofclans.fandom.com/wiki/Resources" TargetMode="External"/><Relationship Id="rId91" Type="http://schemas.openxmlformats.org/officeDocument/2006/relationships/hyperlink" Target="https://clashofclans.fandom.com/wiki/Recall_Spell" TargetMode="External"/><Relationship Id="rId96" Type="http://schemas.openxmlformats.org/officeDocument/2006/relationships/hyperlink" Target="https://clashofclans.fandom.com/wiki/Archer" TargetMode="External"/><Relationship Id="rId1" Type="http://schemas.openxmlformats.org/officeDocument/2006/relationships/hyperlink" Target="https://clashofclans.fandom.com/wiki/Town_Hall" TargetMode="External"/><Relationship Id="rId6" Type="http://schemas.openxmlformats.org/officeDocument/2006/relationships/hyperlink" Target="https://clashofclans.fandom.com/wiki/Town_Hall" TargetMode="External"/><Relationship Id="rId23" Type="http://schemas.openxmlformats.org/officeDocument/2006/relationships/hyperlink" Target="https://clashofclans.fandom.com/wiki/Experience" TargetMode="External"/><Relationship Id="rId28" Type="http://schemas.openxmlformats.org/officeDocument/2006/relationships/hyperlink" Target="https://clashofclans.fandom.com/wiki/Resources" TargetMode="External"/><Relationship Id="rId49" Type="http://schemas.openxmlformats.org/officeDocument/2006/relationships/hyperlink" Target="https://clashofclans.fandom.com/wiki/Experience" TargetMode="External"/><Relationship Id="rId114" Type="http://schemas.openxmlformats.org/officeDocument/2006/relationships/hyperlink" Target="https://clashofclans.fandom.com/wiki/Lava_Hound" TargetMode="External"/><Relationship Id="rId119" Type="http://schemas.openxmlformats.org/officeDocument/2006/relationships/hyperlink" Target="https://clashofclans.fandom.com/wiki/Minion" TargetMode="External"/><Relationship Id="rId44" Type="http://schemas.openxmlformats.org/officeDocument/2006/relationships/hyperlink" Target="https://clashofclans.fandom.com/wiki/Town_Hall" TargetMode="External"/><Relationship Id="rId60" Type="http://schemas.openxmlformats.org/officeDocument/2006/relationships/hyperlink" Target="https://clashofclans.fandom.com/wiki/Resource_Buildings" TargetMode="External"/><Relationship Id="rId65" Type="http://schemas.openxmlformats.org/officeDocument/2006/relationships/hyperlink" Target="https://clashofclans.fandom.com/wiki/Town_Hall" TargetMode="External"/><Relationship Id="rId81" Type="http://schemas.openxmlformats.org/officeDocument/2006/relationships/hyperlink" Target="https://clashofclans.fandom.com/wiki/Resources" TargetMode="External"/><Relationship Id="rId86" Type="http://schemas.openxmlformats.org/officeDocument/2006/relationships/hyperlink" Target="https://clashofclans.fandom.com/wiki/Rage_Spell" TargetMode="External"/><Relationship Id="rId130" Type="http://schemas.openxmlformats.org/officeDocument/2006/relationships/hyperlink" Target="https://clashofclans.fandom.com/wiki/Town_Hall" TargetMode="External"/><Relationship Id="rId135" Type="http://schemas.openxmlformats.org/officeDocument/2006/relationships/hyperlink" Target="https://clashofclans.fandom.com/wiki/Town_Hall" TargetMode="External"/><Relationship Id="rId13" Type="http://schemas.openxmlformats.org/officeDocument/2006/relationships/hyperlink" Target="https://clashofclans.fandom.com/wiki/Resources" TargetMode="External"/><Relationship Id="rId18" Type="http://schemas.openxmlformats.org/officeDocument/2006/relationships/hyperlink" Target="https://clashofclans.fandom.com/wiki/Town_Hall" TargetMode="External"/><Relationship Id="rId39" Type="http://schemas.openxmlformats.org/officeDocument/2006/relationships/hyperlink" Target="https://clashofclans.fandom.com/wiki/Town_Hall" TargetMode="External"/><Relationship Id="rId109" Type="http://schemas.openxmlformats.org/officeDocument/2006/relationships/hyperlink" Target="https://clashofclans.fandom.com/wiki/Electro_Titan" TargetMode="External"/><Relationship Id="rId34" Type="http://schemas.openxmlformats.org/officeDocument/2006/relationships/hyperlink" Target="https://clashofclans.fandom.com/wiki/Town_Hall" TargetMode="External"/><Relationship Id="rId50" Type="http://schemas.openxmlformats.org/officeDocument/2006/relationships/hyperlink" Target="https://clashofclans.fandom.com/wiki/Town_Hall" TargetMode="External"/><Relationship Id="rId55" Type="http://schemas.openxmlformats.org/officeDocument/2006/relationships/hyperlink" Target="https://clashofclans.fandom.com/wiki/Experience" TargetMode="External"/><Relationship Id="rId76" Type="http://schemas.openxmlformats.org/officeDocument/2006/relationships/hyperlink" Target="https://clashofclans.fandom.com/wiki/Experience" TargetMode="External"/><Relationship Id="rId97" Type="http://schemas.openxmlformats.org/officeDocument/2006/relationships/hyperlink" Target="https://clashofclans.fandom.com/wiki/Barbarian" TargetMode="External"/><Relationship Id="rId104" Type="http://schemas.openxmlformats.org/officeDocument/2006/relationships/hyperlink" Target="https://clashofclans.fandom.com/wiki/Baby_Dragon/Home_Village" TargetMode="External"/><Relationship Id="rId120" Type="http://schemas.openxmlformats.org/officeDocument/2006/relationships/hyperlink" Target="https://clashofclans.fandom.com/wiki/Troops" TargetMode="External"/><Relationship Id="rId125" Type="http://schemas.openxmlformats.org/officeDocument/2006/relationships/hyperlink" Target="https://clashofclans.fandom.com/wiki/Experience" TargetMode="External"/><Relationship Id="rId7" Type="http://schemas.openxmlformats.org/officeDocument/2006/relationships/hyperlink" Target="https://clashofclans.fandom.com/wiki/Resources" TargetMode="External"/><Relationship Id="rId71" Type="http://schemas.openxmlformats.org/officeDocument/2006/relationships/hyperlink" Target="https://clashofclans.fandom.com/wiki/Town_Hall" TargetMode="External"/><Relationship Id="rId92" Type="http://schemas.openxmlformats.org/officeDocument/2006/relationships/hyperlink" Target="https://clashofclans.fandom.com/wiki/Troops" TargetMode="External"/><Relationship Id="rId2" Type="http://schemas.openxmlformats.org/officeDocument/2006/relationships/hyperlink" Target="https://clashofclans.fandom.com/wiki/Resources" TargetMode="External"/><Relationship Id="rId29" Type="http://schemas.openxmlformats.org/officeDocument/2006/relationships/hyperlink" Target="https://clashofclans.fandom.com/wiki/Experience" TargetMode="External"/><Relationship Id="rId24" Type="http://schemas.openxmlformats.org/officeDocument/2006/relationships/hyperlink" Target="https://clashofclans.fandom.com/wiki/Town_Hall" TargetMode="External"/><Relationship Id="rId40" Type="http://schemas.openxmlformats.org/officeDocument/2006/relationships/hyperlink" Target="https://clashofclans.fandom.com/wiki/Spells" TargetMode="External"/><Relationship Id="rId45" Type="http://schemas.openxmlformats.org/officeDocument/2006/relationships/hyperlink" Target="https://clashofclans.fandom.com/wiki/Resource_Buildings" TargetMode="External"/><Relationship Id="rId66" Type="http://schemas.openxmlformats.org/officeDocument/2006/relationships/hyperlink" Target="https://clashofclans.fandom.com/wiki/Resource_Buildings/Builder_Base" TargetMode="External"/><Relationship Id="rId87" Type="http://schemas.openxmlformats.org/officeDocument/2006/relationships/hyperlink" Target="https://clashofclans.fandom.com/wiki/Jump_Spell" TargetMode="External"/><Relationship Id="rId110" Type="http://schemas.openxmlformats.org/officeDocument/2006/relationships/hyperlink" Target="https://clashofclans.fandom.com/wiki/Hog_Rider" TargetMode="External"/><Relationship Id="rId115" Type="http://schemas.openxmlformats.org/officeDocument/2006/relationships/hyperlink" Target="https://clashofclans.fandom.com/wiki/Bowler" TargetMode="External"/><Relationship Id="rId131" Type="http://schemas.openxmlformats.org/officeDocument/2006/relationships/hyperlink" Target="https://clashofclans.fandom.com/wiki/Resources" TargetMode="External"/><Relationship Id="rId136" Type="http://schemas.openxmlformats.org/officeDocument/2006/relationships/hyperlink" Target="https://clashofclans.fandom.com/wiki/Town_Hall" TargetMode="External"/><Relationship Id="rId61" Type="http://schemas.openxmlformats.org/officeDocument/2006/relationships/hyperlink" Target="https://clashofclans.fandom.com/wiki/Experience" TargetMode="External"/><Relationship Id="rId82" Type="http://schemas.openxmlformats.org/officeDocument/2006/relationships/hyperlink" Target="https://clashofclans.fandom.com/wiki/Experience" TargetMode="External"/><Relationship Id="rId19" Type="http://schemas.openxmlformats.org/officeDocument/2006/relationships/hyperlink" Target="https://clashofclans.fandom.com/wiki/Resources" TargetMode="External"/><Relationship Id="rId14" Type="http://schemas.openxmlformats.org/officeDocument/2006/relationships/hyperlink" Target="https://clashofclans.fandom.com/wiki/Experience" TargetMode="External"/><Relationship Id="rId30" Type="http://schemas.openxmlformats.org/officeDocument/2006/relationships/hyperlink" Target="https://clashofclans.fandom.com/wiki/Town_Hall" TargetMode="External"/><Relationship Id="rId35" Type="http://schemas.openxmlformats.org/officeDocument/2006/relationships/hyperlink" Target="https://clashofclans.fandom.com/wiki/Troops" TargetMode="External"/><Relationship Id="rId56" Type="http://schemas.openxmlformats.org/officeDocument/2006/relationships/hyperlink" Target="https://clashofclans.fandom.com/wiki/Town_Hall" TargetMode="External"/><Relationship Id="rId77" Type="http://schemas.openxmlformats.org/officeDocument/2006/relationships/hyperlink" Target="https://clashofclans.fandom.com/wiki/Troops" TargetMode="External"/><Relationship Id="rId100" Type="http://schemas.openxmlformats.org/officeDocument/2006/relationships/hyperlink" Target="https://clashofclans.fandom.com/wiki/Wizard" TargetMode="External"/><Relationship Id="rId105" Type="http://schemas.openxmlformats.org/officeDocument/2006/relationships/hyperlink" Target="https://clashofclans.fandom.com/wiki/Miner" TargetMode="External"/><Relationship Id="rId126" Type="http://schemas.openxmlformats.org/officeDocument/2006/relationships/hyperlink" Target="https://clashofclans.fandom.com/wiki/Town_Hall" TargetMode="External"/><Relationship Id="rId8" Type="http://schemas.openxmlformats.org/officeDocument/2006/relationships/hyperlink" Target="https://clashofclans.fandom.com/wiki/Experience" TargetMode="External"/><Relationship Id="rId51" Type="http://schemas.openxmlformats.org/officeDocument/2006/relationships/hyperlink" Target="https://clashofclans.fandom.com/wiki/Resource_Buildings" TargetMode="External"/><Relationship Id="rId72" Type="http://schemas.openxmlformats.org/officeDocument/2006/relationships/hyperlink" Target="https://clashofclans.fandom.com/wiki/Town_Hall" TargetMode="External"/><Relationship Id="rId93" Type="http://schemas.openxmlformats.org/officeDocument/2006/relationships/hyperlink" Target="https://clashofclans.fandom.com/wiki/Town_Hall" TargetMode="External"/><Relationship Id="rId98" Type="http://schemas.openxmlformats.org/officeDocument/2006/relationships/hyperlink" Target="https://clashofclans.fandom.com/wiki/Wall_Breaker" TargetMode="External"/><Relationship Id="rId121" Type="http://schemas.openxmlformats.org/officeDocument/2006/relationships/hyperlink" Target="https://clashofclans.fandom.com/wiki/Town_Hall" TargetMode="External"/><Relationship Id="rId3" Type="http://schemas.openxmlformats.org/officeDocument/2006/relationships/hyperlink" Target="https://clashofclans.fandom.com/wiki/Experience" TargetMode="External"/><Relationship Id="rId25" Type="http://schemas.openxmlformats.org/officeDocument/2006/relationships/hyperlink" Target="https://clashofclans.fandom.com/wiki/Resources" TargetMode="External"/><Relationship Id="rId46" Type="http://schemas.openxmlformats.org/officeDocument/2006/relationships/hyperlink" Target="https://clashofclans.fandom.com/wiki/Experience" TargetMode="External"/><Relationship Id="rId67" Type="http://schemas.openxmlformats.org/officeDocument/2006/relationships/hyperlink" Target="https://clashofclans.fandom.com/wiki/Builder_Hall" TargetMode="External"/><Relationship Id="rId116" Type="http://schemas.openxmlformats.org/officeDocument/2006/relationships/hyperlink" Target="https://clashofclans.fandom.com/wiki/Ice_Golem" TargetMode="External"/><Relationship Id="rId137" Type="http://schemas.openxmlformats.org/officeDocument/2006/relationships/hyperlink" Target="https://clashofclans.fandom.com/wiki/Town_Hall" TargetMode="External"/><Relationship Id="rId20" Type="http://schemas.openxmlformats.org/officeDocument/2006/relationships/hyperlink" Target="https://clashofclans.fandom.com/wiki/Experience" TargetMode="External"/><Relationship Id="rId41" Type="http://schemas.openxmlformats.org/officeDocument/2006/relationships/hyperlink" Target="https://clashofclans.fandom.com/wiki/Spells" TargetMode="External"/><Relationship Id="rId62" Type="http://schemas.openxmlformats.org/officeDocument/2006/relationships/hyperlink" Target="https://clashofclans.fandom.com/wiki/Town_Hall" TargetMode="External"/><Relationship Id="rId83" Type="http://schemas.openxmlformats.org/officeDocument/2006/relationships/hyperlink" Target="https://clashofclans.fandom.com/wiki/Town_Hall" TargetMode="External"/><Relationship Id="rId88" Type="http://schemas.openxmlformats.org/officeDocument/2006/relationships/hyperlink" Target="https://clashofclans.fandom.com/wiki/Freeze_Spell" TargetMode="External"/><Relationship Id="rId111" Type="http://schemas.openxmlformats.org/officeDocument/2006/relationships/hyperlink" Target="https://clashofclans.fandom.com/wiki/Valkyrie" TargetMode="External"/><Relationship Id="rId132" Type="http://schemas.openxmlformats.org/officeDocument/2006/relationships/hyperlink" Target="https://clashofclans.fandom.com/wiki/Resources" TargetMode="External"/><Relationship Id="rId15" Type="http://schemas.openxmlformats.org/officeDocument/2006/relationships/hyperlink" Target="https://clashofclans.fandom.com/wiki/Town_Hall" TargetMode="External"/><Relationship Id="rId36" Type="http://schemas.openxmlformats.org/officeDocument/2006/relationships/hyperlink" Target="https://clashofclans.fandom.com/wiki/Town_Hall" TargetMode="External"/><Relationship Id="rId57" Type="http://schemas.openxmlformats.org/officeDocument/2006/relationships/hyperlink" Target="https://clashofclans.fandom.com/wiki/Resource_Buildings" TargetMode="External"/><Relationship Id="rId106" Type="http://schemas.openxmlformats.org/officeDocument/2006/relationships/hyperlink" Target="https://clashofclans.fandom.com/wiki/Electro_Dragon" TargetMode="External"/><Relationship Id="rId127" Type="http://schemas.openxmlformats.org/officeDocument/2006/relationships/hyperlink" Target="https://clashofclans.fandom.com/wiki/Resources" TargetMode="External"/><Relationship Id="rId10" Type="http://schemas.openxmlformats.org/officeDocument/2006/relationships/hyperlink" Target="https://clashofclans.fandom.com/wiki/Resources" TargetMode="External"/><Relationship Id="rId31" Type="http://schemas.openxmlformats.org/officeDocument/2006/relationships/hyperlink" Target="https://clashofclans.fandom.com/wiki/Resources" TargetMode="External"/><Relationship Id="rId52" Type="http://schemas.openxmlformats.org/officeDocument/2006/relationships/hyperlink" Target="https://clashofclans.fandom.com/wiki/Experience" TargetMode="External"/><Relationship Id="rId73" Type="http://schemas.openxmlformats.org/officeDocument/2006/relationships/hyperlink" Target="https://clashofclans.fandom.com/wiki/Resources" TargetMode="External"/><Relationship Id="rId78" Type="http://schemas.openxmlformats.org/officeDocument/2006/relationships/hyperlink" Target="https://clashofclans.fandom.com/wiki/Spells" TargetMode="External"/><Relationship Id="rId94" Type="http://schemas.openxmlformats.org/officeDocument/2006/relationships/hyperlink" Target="https://clashofclans.fandom.com/wiki/Goblin" TargetMode="External"/><Relationship Id="rId99" Type="http://schemas.openxmlformats.org/officeDocument/2006/relationships/hyperlink" Target="https://clashofclans.fandom.com/wiki/Balloon" TargetMode="External"/><Relationship Id="rId101" Type="http://schemas.openxmlformats.org/officeDocument/2006/relationships/hyperlink" Target="https://clashofclans.fandom.com/wiki/Healer" TargetMode="External"/><Relationship Id="rId122" Type="http://schemas.openxmlformats.org/officeDocument/2006/relationships/hyperlink" Target="https://clashofclans.fandom.com/wiki/Resources" TargetMode="External"/><Relationship Id="rId4" Type="http://schemas.openxmlformats.org/officeDocument/2006/relationships/hyperlink" Target="https://clashofclans.fandom.com/wiki/Town_Hall" TargetMode="External"/><Relationship Id="rId9" Type="http://schemas.openxmlformats.org/officeDocument/2006/relationships/hyperlink" Target="https://clashofclans.fandom.com/wiki/Town_Hall" TargetMode="External"/><Relationship Id="rId26" Type="http://schemas.openxmlformats.org/officeDocument/2006/relationships/hyperlink" Target="https://clashofclans.fandom.com/wiki/Experience" TargetMode="External"/><Relationship Id="rId47" Type="http://schemas.openxmlformats.org/officeDocument/2006/relationships/hyperlink" Target="https://clashofclans.fandom.com/wiki/Town_Hall" TargetMode="External"/><Relationship Id="rId68" Type="http://schemas.openxmlformats.org/officeDocument/2006/relationships/hyperlink" Target="https://clashofclans.fandom.com/wiki/Resources" TargetMode="External"/><Relationship Id="rId89" Type="http://schemas.openxmlformats.org/officeDocument/2006/relationships/hyperlink" Target="https://clashofclans.fandom.com/wiki/Clone_Spell" TargetMode="External"/><Relationship Id="rId112" Type="http://schemas.openxmlformats.org/officeDocument/2006/relationships/hyperlink" Target="https://clashofclans.fandom.com/wiki/Golem" TargetMode="External"/><Relationship Id="rId133" Type="http://schemas.openxmlformats.org/officeDocument/2006/relationships/hyperlink" Target="https://clashofclans.fandom.com/wiki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B44D-95BC-4C33-A289-B19F083E8325}">
  <dimension ref="A1:AE64"/>
  <sheetViews>
    <sheetView showGridLines="0" showZeros="0" workbookViewId="0">
      <pane xSplit="5" ySplit="3" topLeftCell="F46" activePane="bottomRight" state="frozen"/>
      <selection pane="topRight" activeCell="E1" sqref="E1"/>
      <selection pane="bottomLeft" activeCell="A4" sqref="A4"/>
      <selection pane="bottomRight" activeCell="D60" sqref="D60"/>
    </sheetView>
  </sheetViews>
  <sheetFormatPr defaultRowHeight="14.4" x14ac:dyDescent="0.3"/>
  <cols>
    <col min="1" max="1" width="12.6640625" bestFit="1" customWidth="1"/>
    <col min="5" max="5" width="12.6640625" bestFit="1" customWidth="1"/>
    <col min="6" max="7" width="4.109375" customWidth="1"/>
    <col min="8" max="8" width="8.109375" bestFit="1" customWidth="1"/>
    <col min="9" max="9" width="4.109375" customWidth="1"/>
    <col min="10" max="10" width="8.109375" bestFit="1" customWidth="1"/>
    <col min="11" max="25" width="4.109375" customWidth="1"/>
  </cols>
  <sheetData>
    <row r="1" spans="1:28" x14ac:dyDescent="0.3">
      <c r="A1" s="5" t="s">
        <v>283</v>
      </c>
      <c r="B1" s="29" t="e">
        <f ca="1">B7</f>
        <v>#VALUE!</v>
      </c>
      <c r="C1" s="29">
        <v>45075.25</v>
      </c>
    </row>
    <row r="3" spans="1:28" x14ac:dyDescent="0.3">
      <c r="A3" t="s">
        <v>233</v>
      </c>
      <c r="B3">
        <v>11</v>
      </c>
      <c r="F3">
        <v>1</v>
      </c>
      <c r="G3">
        <f>F3+1</f>
        <v>2</v>
      </c>
      <c r="H3">
        <f t="shared" ref="H3:Y3" si="0">G3+1</f>
        <v>3</v>
      </c>
      <c r="I3">
        <f t="shared" si="0"/>
        <v>4</v>
      </c>
      <c r="J3">
        <f t="shared" si="0"/>
        <v>5</v>
      </c>
      <c r="K3">
        <f t="shared" si="0"/>
        <v>6</v>
      </c>
      <c r="L3">
        <f t="shared" si="0"/>
        <v>7</v>
      </c>
      <c r="M3">
        <f t="shared" si="0"/>
        <v>8</v>
      </c>
      <c r="N3">
        <f t="shared" si="0"/>
        <v>9</v>
      </c>
      <c r="O3">
        <f t="shared" si="0"/>
        <v>10</v>
      </c>
      <c r="P3">
        <f t="shared" si="0"/>
        <v>11</v>
      </c>
      <c r="Q3">
        <f t="shared" si="0"/>
        <v>12</v>
      </c>
      <c r="R3">
        <f t="shared" si="0"/>
        <v>13</v>
      </c>
      <c r="S3">
        <f t="shared" si="0"/>
        <v>14</v>
      </c>
      <c r="T3">
        <f t="shared" si="0"/>
        <v>15</v>
      </c>
      <c r="U3">
        <f t="shared" si="0"/>
        <v>16</v>
      </c>
      <c r="V3">
        <f t="shared" si="0"/>
        <v>17</v>
      </c>
      <c r="W3">
        <f t="shared" si="0"/>
        <v>18</v>
      </c>
      <c r="X3">
        <f t="shared" si="0"/>
        <v>19</v>
      </c>
      <c r="Y3">
        <f t="shared" si="0"/>
        <v>20</v>
      </c>
    </row>
    <row r="4" spans="1:28" x14ac:dyDescent="0.3">
      <c r="E4" t="s">
        <v>198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1" t="e">
        <f>SUMPRODUCT(F4:Y4,F33:Y33)</f>
        <v>#VALUE!</v>
      </c>
      <c r="AA4" t="s">
        <v>199</v>
      </c>
      <c r="AB4" s="32" t="e">
        <f t="shared" ref="AB4:AB9" si="1">Z4/$B$5</f>
        <v>#VALUE!</v>
      </c>
    </row>
    <row r="5" spans="1:28" x14ac:dyDescent="0.3">
      <c r="A5" t="s">
        <v>284</v>
      </c>
      <c r="B5" s="31" t="e">
        <f>B13+C19</f>
        <v>#VALUE!</v>
      </c>
      <c r="C5" s="31"/>
      <c r="E5" t="s">
        <v>196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1" t="e">
        <f t="shared" ref="Z5:Z29" si="2">SUMPRODUCT(F5:Y5,F34:Y34)</f>
        <v>#VALUE!</v>
      </c>
      <c r="AA5" t="s">
        <v>199</v>
      </c>
      <c r="AB5" s="32" t="e">
        <f t="shared" si="1"/>
        <v>#VALUE!</v>
      </c>
    </row>
    <row r="6" spans="1:28" x14ac:dyDescent="0.3">
      <c r="A6" t="s">
        <v>285</v>
      </c>
      <c r="B6" s="31" t="e">
        <f>B5/5</f>
        <v>#VALUE!</v>
      </c>
      <c r="C6" s="31"/>
      <c r="E6" t="s">
        <v>139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1" t="e">
        <f t="shared" si="2"/>
        <v>#VALUE!</v>
      </c>
      <c r="AA6" t="s">
        <v>140</v>
      </c>
      <c r="AB6" s="32" t="e">
        <f t="shared" si="1"/>
        <v>#VALUE!</v>
      </c>
    </row>
    <row r="7" spans="1:28" x14ac:dyDescent="0.3">
      <c r="A7" t="s">
        <v>286</v>
      </c>
      <c r="B7" s="33" t="e">
        <f ca="1">TODAY()+B6</f>
        <v>#VALUE!</v>
      </c>
      <c r="C7" s="33"/>
      <c r="E7" t="s">
        <v>142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1" t="e">
        <f t="shared" si="2"/>
        <v>#VALUE!</v>
      </c>
      <c r="AA7" t="s">
        <v>140</v>
      </c>
      <c r="AB7" s="32" t="e">
        <f t="shared" si="1"/>
        <v>#VALUE!</v>
      </c>
    </row>
    <row r="8" spans="1:28" x14ac:dyDescent="0.3">
      <c r="E8" t="s">
        <v>160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1" t="e">
        <f t="shared" si="2"/>
        <v>#VALUE!</v>
      </c>
      <c r="AA8" t="s">
        <v>140</v>
      </c>
      <c r="AB8" s="32" t="e">
        <f t="shared" si="1"/>
        <v>#VALUE!</v>
      </c>
    </row>
    <row r="9" spans="1:28" x14ac:dyDescent="0.3">
      <c r="A9" t="s">
        <v>199</v>
      </c>
      <c r="B9" s="31" t="e">
        <f>SUMIF(AA:AA,A9,Z:Z)</f>
        <v>#VALUE!</v>
      </c>
      <c r="C9" s="31"/>
      <c r="E9" t="s">
        <v>161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 t="e">
        <f t="shared" si="2"/>
        <v>#VALUE!</v>
      </c>
      <c r="AA9" t="s">
        <v>140</v>
      </c>
      <c r="AB9" s="32" t="e">
        <f t="shared" si="1"/>
        <v>#VALUE!</v>
      </c>
    </row>
    <row r="10" spans="1:28" x14ac:dyDescent="0.3">
      <c r="A10" t="s">
        <v>140</v>
      </c>
      <c r="B10" s="31" t="e">
        <f t="shared" ref="B10:B12" si="3">SUMIF(AA:AA,A10,Z:Z)</f>
        <v>#VALUE!</v>
      </c>
      <c r="C10" s="31"/>
      <c r="E10" t="s">
        <v>58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>
        <v>7</v>
      </c>
      <c r="W10" s="30">
        <v>1</v>
      </c>
      <c r="X10" s="30"/>
      <c r="Y10" s="30"/>
      <c r="Z10" s="31" t="e">
        <f t="shared" si="2"/>
        <v>#VALUE!</v>
      </c>
      <c r="AA10" t="s">
        <v>287</v>
      </c>
      <c r="AB10" s="32" t="e">
        <f>Z10/$B$5</f>
        <v>#VALUE!</v>
      </c>
    </row>
    <row r="11" spans="1:28" x14ac:dyDescent="0.3">
      <c r="A11" t="s">
        <v>287</v>
      </c>
      <c r="B11" s="31" t="e">
        <f t="shared" si="3"/>
        <v>#VALUE!</v>
      </c>
      <c r="C11" s="31"/>
      <c r="E11" t="s">
        <v>79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>
        <v>7</v>
      </c>
      <c r="W11" s="30"/>
      <c r="X11" s="30"/>
      <c r="Y11" s="30"/>
      <c r="Z11" s="31" t="e">
        <f t="shared" si="2"/>
        <v>#VALUE!</v>
      </c>
      <c r="AA11" t="s">
        <v>287</v>
      </c>
      <c r="AB11" s="32" t="e">
        <f t="shared" ref="AB11:AB29" si="4">Z11/$B$5</f>
        <v>#VALUE!</v>
      </c>
    </row>
    <row r="12" spans="1:28" x14ac:dyDescent="0.3">
      <c r="A12" s="34" t="s">
        <v>288</v>
      </c>
      <c r="B12" s="35" t="e">
        <f t="shared" si="3"/>
        <v>#VALUE!</v>
      </c>
      <c r="C12" s="31"/>
      <c r="E12" t="s">
        <v>96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>
        <v>4</v>
      </c>
      <c r="R12" s="30"/>
      <c r="S12" s="30"/>
      <c r="T12" s="30"/>
      <c r="U12" s="30"/>
      <c r="V12" s="30"/>
      <c r="W12" s="30"/>
      <c r="X12" s="30"/>
      <c r="Y12" s="30"/>
      <c r="Z12" s="31" t="e">
        <f t="shared" si="2"/>
        <v>#VALUE!</v>
      </c>
      <c r="AA12" t="s">
        <v>287</v>
      </c>
      <c r="AB12" s="32" t="e">
        <f t="shared" si="4"/>
        <v>#VALUE!</v>
      </c>
    </row>
    <row r="13" spans="1:28" x14ac:dyDescent="0.3">
      <c r="A13" s="5" t="s">
        <v>289</v>
      </c>
      <c r="B13" s="36" t="e">
        <f>SUM(B9:B12)</f>
        <v>#VALUE!</v>
      </c>
      <c r="C13" s="36"/>
      <c r="E13" t="s">
        <v>97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1" t="e">
        <f t="shared" si="2"/>
        <v>#VALUE!</v>
      </c>
      <c r="AA13" t="s">
        <v>287</v>
      </c>
      <c r="AB13" s="32" t="e">
        <f t="shared" si="4"/>
        <v>#VALUE!</v>
      </c>
    </row>
    <row r="14" spans="1:28" x14ac:dyDescent="0.3">
      <c r="E14" s="5" t="s">
        <v>232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>
        <v>1</v>
      </c>
      <c r="R14" s="30"/>
      <c r="S14" s="30"/>
      <c r="T14" s="30"/>
      <c r="U14" s="30"/>
      <c r="V14" s="30"/>
      <c r="W14" s="30"/>
      <c r="X14" s="30"/>
      <c r="Y14" s="30"/>
      <c r="Z14" s="31" t="e">
        <f t="shared" si="2"/>
        <v>#VALUE!</v>
      </c>
      <c r="AA14" t="s">
        <v>287</v>
      </c>
      <c r="AB14" s="32" t="e">
        <f t="shared" si="4"/>
        <v>#VALUE!</v>
      </c>
    </row>
    <row r="15" spans="1:28" x14ac:dyDescent="0.3">
      <c r="A15" t="s">
        <v>61</v>
      </c>
      <c r="B15" s="31">
        <v>74</v>
      </c>
      <c r="C15" s="31" t="e">
        <f>AB33</f>
        <v>#VALUE!</v>
      </c>
      <c r="D15" s="32" t="e">
        <f>C15/$B$6</f>
        <v>#VALUE!</v>
      </c>
      <c r="E15" t="s">
        <v>100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1" t="e">
        <f t="shared" si="2"/>
        <v>#VALUE!</v>
      </c>
      <c r="AA15" t="s">
        <v>287</v>
      </c>
      <c r="AB15" s="32" t="e">
        <f t="shared" si="4"/>
        <v>#VALUE!</v>
      </c>
    </row>
    <row r="16" spans="1:28" x14ac:dyDescent="0.3">
      <c r="A16" t="s">
        <v>6</v>
      </c>
      <c r="B16" s="31">
        <v>75</v>
      </c>
      <c r="C16" s="31" t="e">
        <f>AC34</f>
        <v>#VALUE!</v>
      </c>
      <c r="D16" s="32"/>
      <c r="E16" s="5" t="s">
        <v>109</v>
      </c>
      <c r="F16" s="30"/>
      <c r="G16" s="30"/>
      <c r="H16" s="30"/>
      <c r="I16" s="30"/>
      <c r="J16" s="30"/>
      <c r="K16" s="30"/>
      <c r="L16" s="30"/>
      <c r="M16" s="30"/>
      <c r="N16" s="30"/>
      <c r="O16" s="30">
        <v>5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1" t="e">
        <f t="shared" si="2"/>
        <v>#VALUE!</v>
      </c>
      <c r="AA16" t="s">
        <v>287</v>
      </c>
      <c r="AB16" s="32" t="e">
        <f t="shared" si="4"/>
        <v>#VALUE!</v>
      </c>
    </row>
    <row r="17" spans="1:31" x14ac:dyDescent="0.3">
      <c r="A17" s="5" t="s">
        <v>132</v>
      </c>
      <c r="B17" s="31">
        <v>45</v>
      </c>
      <c r="C17" s="31" t="e">
        <f>AD35</f>
        <v>#VALUE!</v>
      </c>
      <c r="D17" s="32" t="e">
        <f>C17/$B$6</f>
        <v>#VALUE!</v>
      </c>
      <c r="E17" s="5" t="s">
        <v>112</v>
      </c>
      <c r="F17" s="30"/>
      <c r="G17" s="30"/>
      <c r="H17" s="30"/>
      <c r="I17" s="30"/>
      <c r="J17" s="30"/>
      <c r="K17" s="30"/>
      <c r="L17" s="30">
        <v>1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 t="e">
        <f t="shared" si="2"/>
        <v>#VALUE!</v>
      </c>
      <c r="AA17" t="s">
        <v>287</v>
      </c>
      <c r="AB17" s="32" t="e">
        <f t="shared" si="4"/>
        <v>#VALUE!</v>
      </c>
    </row>
    <row r="18" spans="1:31" x14ac:dyDescent="0.3">
      <c r="A18" s="34" t="s">
        <v>231</v>
      </c>
      <c r="B18" s="35">
        <v>16</v>
      </c>
      <c r="C18" s="35" t="e">
        <f>AE36</f>
        <v>#VALUE!</v>
      </c>
      <c r="D18" s="32" t="e">
        <f>C18/$B$6</f>
        <v>#VALUE!</v>
      </c>
      <c r="E18" t="s">
        <v>113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1" t="e">
        <f t="shared" si="2"/>
        <v>#VALUE!</v>
      </c>
      <c r="AA18" t="s">
        <v>287</v>
      </c>
      <c r="AB18" s="32" t="e">
        <f t="shared" si="4"/>
        <v>#VALUE!</v>
      </c>
    </row>
    <row r="19" spans="1:31" x14ac:dyDescent="0.3">
      <c r="A19" s="5" t="s">
        <v>289</v>
      </c>
      <c r="B19" s="5"/>
      <c r="C19" s="36" t="e">
        <f>SUM(C15:C18)</f>
        <v>#VALUE!</v>
      </c>
      <c r="E19" t="s">
        <v>116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1" t="e">
        <f t="shared" si="2"/>
        <v>#VALUE!</v>
      </c>
      <c r="AA19" t="s">
        <v>287</v>
      </c>
      <c r="AB19" s="32" t="e">
        <f t="shared" si="4"/>
        <v>#VALUE!</v>
      </c>
    </row>
    <row r="20" spans="1:31" x14ac:dyDescent="0.3">
      <c r="E20" t="s">
        <v>117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1" t="e">
        <f t="shared" si="2"/>
        <v>#VALUE!</v>
      </c>
      <c r="AA20" t="s">
        <v>287</v>
      </c>
      <c r="AB20" s="32" t="e">
        <f t="shared" si="4"/>
        <v>#VALUE!</v>
      </c>
    </row>
    <row r="21" spans="1:31" x14ac:dyDescent="0.3">
      <c r="E21" t="s">
        <v>111</v>
      </c>
      <c r="F21" s="30"/>
      <c r="G21" s="30"/>
      <c r="H21" s="30"/>
      <c r="I21" s="30"/>
      <c r="J21" s="30"/>
      <c r="K21" s="30">
        <v>1</v>
      </c>
      <c r="L21" s="30"/>
      <c r="M21" s="30">
        <v>6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 t="e">
        <f t="shared" si="2"/>
        <v>#VALUE!</v>
      </c>
      <c r="AA21" t="s">
        <v>288</v>
      </c>
      <c r="AB21" s="32" t="e">
        <f t="shared" si="4"/>
        <v>#VALUE!</v>
      </c>
    </row>
    <row r="22" spans="1:31" x14ac:dyDescent="0.3">
      <c r="E22" t="s">
        <v>176</v>
      </c>
      <c r="F22" s="30"/>
      <c r="G22" s="30"/>
      <c r="H22" s="30"/>
      <c r="I22" s="30"/>
      <c r="J22" s="30">
        <v>6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1" t="e">
        <f t="shared" si="2"/>
        <v>#VALUE!</v>
      </c>
      <c r="AA22" t="s">
        <v>288</v>
      </c>
      <c r="AB22" s="32" t="e">
        <f t="shared" si="4"/>
        <v>#VALUE!</v>
      </c>
    </row>
    <row r="23" spans="1:31" x14ac:dyDescent="0.3">
      <c r="E23" t="s">
        <v>177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1" t="e">
        <f t="shared" si="2"/>
        <v>#VALUE!</v>
      </c>
      <c r="AA23" t="s">
        <v>288</v>
      </c>
      <c r="AB23" s="32" t="e">
        <f t="shared" si="4"/>
        <v>#VALUE!</v>
      </c>
    </row>
    <row r="24" spans="1:31" x14ac:dyDescent="0.3">
      <c r="E24" t="s">
        <v>178</v>
      </c>
      <c r="F24" s="30"/>
      <c r="G24" s="30"/>
      <c r="H24" s="30"/>
      <c r="I24" s="30"/>
      <c r="J24" s="30"/>
      <c r="K24" s="30">
        <v>5</v>
      </c>
      <c r="L24" s="30">
        <v>1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 t="e">
        <f t="shared" si="2"/>
        <v>#VALUE!</v>
      </c>
      <c r="AA24" t="s">
        <v>288</v>
      </c>
      <c r="AB24" s="32" t="e">
        <f t="shared" si="4"/>
        <v>#VALUE!</v>
      </c>
    </row>
    <row r="25" spans="1:31" x14ac:dyDescent="0.3">
      <c r="E25" t="s">
        <v>179</v>
      </c>
      <c r="F25" s="30"/>
      <c r="G25" s="30"/>
      <c r="H25" s="30">
        <v>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1" t="e">
        <f t="shared" si="2"/>
        <v>#VALUE!</v>
      </c>
      <c r="AA25" t="s">
        <v>288</v>
      </c>
      <c r="AB25" s="32" t="e">
        <f t="shared" si="4"/>
        <v>#VALUE!</v>
      </c>
    </row>
    <row r="26" spans="1:31" x14ac:dyDescent="0.3">
      <c r="E26" t="s">
        <v>180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1" t="e">
        <f t="shared" si="2"/>
        <v>#VALUE!</v>
      </c>
      <c r="AA26" t="s">
        <v>288</v>
      </c>
      <c r="AB26" s="32" t="e">
        <f t="shared" si="4"/>
        <v>#VALUE!</v>
      </c>
    </row>
    <row r="27" spans="1:31" x14ac:dyDescent="0.3">
      <c r="E27" t="s">
        <v>186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1" t="e">
        <f t="shared" si="2"/>
        <v>#VALUE!</v>
      </c>
      <c r="AA27" t="s">
        <v>288</v>
      </c>
      <c r="AB27" s="32" t="e">
        <f t="shared" si="4"/>
        <v>#VALUE!</v>
      </c>
    </row>
    <row r="28" spans="1:31" x14ac:dyDescent="0.3">
      <c r="E28" t="s">
        <v>180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1" t="e">
        <f t="shared" si="2"/>
        <v>#VALUE!</v>
      </c>
      <c r="AA28" t="s">
        <v>288</v>
      </c>
      <c r="AB28" s="32" t="e">
        <f t="shared" si="4"/>
        <v>#VALUE!</v>
      </c>
    </row>
    <row r="29" spans="1:31" x14ac:dyDescent="0.3">
      <c r="E29" t="s">
        <v>186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1" t="e">
        <f t="shared" si="2"/>
        <v>#VALUE!</v>
      </c>
      <c r="AA29" t="s">
        <v>288</v>
      </c>
      <c r="AB29" s="32" t="e">
        <f t="shared" si="4"/>
        <v>#VALUE!</v>
      </c>
    </row>
    <row r="32" spans="1:31" x14ac:dyDescent="0.3">
      <c r="E32" t="e">
        <f>J64</f>
        <v>#VALUE!</v>
      </c>
      <c r="F32">
        <f>F3</f>
        <v>1</v>
      </c>
      <c r="G32">
        <f t="shared" ref="G32:Y32" si="5">G3</f>
        <v>2</v>
      </c>
      <c r="H32">
        <f t="shared" si="5"/>
        <v>3</v>
      </c>
      <c r="I32">
        <f t="shared" si="5"/>
        <v>4</v>
      </c>
      <c r="J32">
        <f t="shared" si="5"/>
        <v>5</v>
      </c>
      <c r="K32">
        <f t="shared" si="5"/>
        <v>6</v>
      </c>
      <c r="L32">
        <f t="shared" si="5"/>
        <v>7</v>
      </c>
      <c r="M32">
        <f t="shared" si="5"/>
        <v>8</v>
      </c>
      <c r="N32">
        <f t="shared" si="5"/>
        <v>9</v>
      </c>
      <c r="O32">
        <f t="shared" si="5"/>
        <v>10</v>
      </c>
      <c r="P32">
        <f t="shared" si="5"/>
        <v>11</v>
      </c>
      <c r="Q32">
        <f t="shared" si="5"/>
        <v>12</v>
      </c>
      <c r="R32">
        <f t="shared" si="5"/>
        <v>13</v>
      </c>
      <c r="S32">
        <f t="shared" si="5"/>
        <v>14</v>
      </c>
      <c r="T32">
        <f t="shared" si="5"/>
        <v>15</v>
      </c>
      <c r="U32">
        <f t="shared" si="5"/>
        <v>16</v>
      </c>
      <c r="V32">
        <f t="shared" si="5"/>
        <v>17</v>
      </c>
      <c r="W32">
        <f t="shared" si="5"/>
        <v>18</v>
      </c>
      <c r="X32">
        <f t="shared" si="5"/>
        <v>19</v>
      </c>
      <c r="Y32">
        <f t="shared" si="5"/>
        <v>20</v>
      </c>
      <c r="AA32" t="e">
        <f>$J$64</f>
        <v>#VALUE!</v>
      </c>
      <c r="AB32">
        <f>B15</f>
        <v>74</v>
      </c>
      <c r="AC32">
        <f>B16</f>
        <v>75</v>
      </c>
      <c r="AD32" s="31">
        <f>B17</f>
        <v>45</v>
      </c>
      <c r="AE32" s="31">
        <f>B18</f>
        <v>16</v>
      </c>
    </row>
    <row r="33" spans="5:31" x14ac:dyDescent="0.3">
      <c r="E33" t="str">
        <f>E4</f>
        <v>Elixir Storage</v>
      </c>
      <c r="F33" s="31" t="e">
        <f t="dataTable" ref="F33:Y60" dt2D="1" dtr="1" r1="F64" r2="E64"/>
        <v>#VALUE!</v>
      </c>
      <c r="G33" s="31" t="e">
        <v>#VALUE!</v>
      </c>
      <c r="H33" s="31" t="e">
        <v>#VALUE!</v>
      </c>
      <c r="I33" s="31" t="e">
        <v>#VALUE!</v>
      </c>
      <c r="J33" s="31" t="e">
        <v>#VALUE!</v>
      </c>
      <c r="K33" s="31" t="e">
        <v>#VALUE!</v>
      </c>
      <c r="L33" s="31" t="e">
        <v>#VALUE!</v>
      </c>
      <c r="M33" s="31" t="e">
        <v>#VALUE!</v>
      </c>
      <c r="N33" s="31" t="e">
        <v>#VALUE!</v>
      </c>
      <c r="O33" s="31" t="e">
        <v>#VALUE!</v>
      </c>
      <c r="P33" s="31" t="e">
        <v>#VALUE!</v>
      </c>
      <c r="Q33" s="31" t="e">
        <v>#VALUE!</v>
      </c>
      <c r="R33" s="31" t="e">
        <v>#VALUE!</v>
      </c>
      <c r="S33" s="31" t="e">
        <v>#VALUE!</v>
      </c>
      <c r="T33" s="31" t="e">
        <v>#VALUE!</v>
      </c>
      <c r="U33" s="31" t="e">
        <v>#VALUE!</v>
      </c>
      <c r="V33" s="31" t="e">
        <v>#VALUE!</v>
      </c>
      <c r="W33" s="31" t="e">
        <v>#VALUE!</v>
      </c>
      <c r="X33" s="31" t="e">
        <v>#VALUE!</v>
      </c>
      <c r="Y33" s="31" t="e">
        <v>#VALUE!</v>
      </c>
      <c r="AA33" t="str">
        <f>A15</f>
        <v>King</v>
      </c>
      <c r="AB33" s="31" t="e">
        <f t="dataTable" ref="AB33:AE36" dt2D="1" dtr="1" r1="F64" r2="E64" ca="1"/>
        <v>#VALUE!</v>
      </c>
      <c r="AC33" s="31" t="e">
        <v>#VALUE!</v>
      </c>
      <c r="AD33" s="31" t="e">
        <v>#VALUE!</v>
      </c>
      <c r="AE33" s="31" t="e">
        <v>#VALUE!</v>
      </c>
    </row>
    <row r="34" spans="5:31" x14ac:dyDescent="0.3">
      <c r="E34" t="str">
        <f t="shared" ref="E34:E58" si="6">E5</f>
        <v>Gold Storage</v>
      </c>
      <c r="F34" s="31" t="e">
        <v>#VALUE!</v>
      </c>
      <c r="G34" s="31" t="e">
        <v>#VALUE!</v>
      </c>
      <c r="H34" s="31" t="e">
        <v>#VALUE!</v>
      </c>
      <c r="I34" s="31" t="e">
        <v>#VALUE!</v>
      </c>
      <c r="J34" s="31" t="e">
        <v>#VALUE!</v>
      </c>
      <c r="K34" s="31" t="e">
        <v>#VALUE!</v>
      </c>
      <c r="L34" s="31" t="e">
        <v>#VALUE!</v>
      </c>
      <c r="M34" s="31" t="e">
        <v>#VALUE!</v>
      </c>
      <c r="N34" s="31" t="e">
        <v>#VALUE!</v>
      </c>
      <c r="O34" s="31" t="e">
        <v>#VALUE!</v>
      </c>
      <c r="P34" s="31" t="e">
        <v>#VALUE!</v>
      </c>
      <c r="Q34" s="31" t="e">
        <v>#VALUE!</v>
      </c>
      <c r="R34" s="31" t="e">
        <v>#VALUE!</v>
      </c>
      <c r="S34" s="31" t="e">
        <v>#VALUE!</v>
      </c>
      <c r="T34" s="31" t="e">
        <v>#VALUE!</v>
      </c>
      <c r="U34" s="31" t="e">
        <v>#VALUE!</v>
      </c>
      <c r="V34" s="31" t="e">
        <v>#VALUE!</v>
      </c>
      <c r="W34" s="31" t="e">
        <v>#VALUE!</v>
      </c>
      <c r="X34" s="31" t="e">
        <v>#VALUE!</v>
      </c>
      <c r="Y34" s="31" t="e">
        <v>#VALUE!</v>
      </c>
      <c r="AA34" t="str">
        <f t="shared" ref="AA34:AA36" si="7">A16</f>
        <v>Queen</v>
      </c>
      <c r="AB34" s="31" t="e">
        <v>#VALUE!</v>
      </c>
      <c r="AC34" s="31" t="e">
        <v>#VALUE!</v>
      </c>
      <c r="AD34" s="31" t="e">
        <v>#VALUE!</v>
      </c>
      <c r="AE34" s="31" t="e">
        <v>#VALUE!</v>
      </c>
    </row>
    <row r="35" spans="5:31" x14ac:dyDescent="0.3">
      <c r="E35" t="str">
        <f t="shared" si="6"/>
        <v>Camp</v>
      </c>
      <c r="F35" s="31" t="e">
        <v>#VALUE!</v>
      </c>
      <c r="G35" s="31" t="e">
        <v>#VALUE!</v>
      </c>
      <c r="H35" s="31" t="e">
        <v>#VALUE!</v>
      </c>
      <c r="I35" s="31" t="e">
        <v>#VALUE!</v>
      </c>
      <c r="J35" s="31" t="e">
        <v>#VALUE!</v>
      </c>
      <c r="K35" s="31" t="e">
        <v>#VALUE!</v>
      </c>
      <c r="L35" s="31" t="e">
        <v>#VALUE!</v>
      </c>
      <c r="M35" s="31" t="e">
        <v>#VALUE!</v>
      </c>
      <c r="N35" s="31" t="e">
        <v>#VALUE!</v>
      </c>
      <c r="O35" s="31" t="e">
        <v>#VALUE!</v>
      </c>
      <c r="P35" s="31" t="e">
        <v>#VALUE!</v>
      </c>
      <c r="Q35" s="31" t="e">
        <v>#VALUE!</v>
      </c>
      <c r="R35" s="31" t="e">
        <v>#VALUE!</v>
      </c>
      <c r="S35" s="31" t="e">
        <v>#VALUE!</v>
      </c>
      <c r="T35" s="31" t="e">
        <v>#VALUE!</v>
      </c>
      <c r="U35" s="31" t="e">
        <v>#VALUE!</v>
      </c>
      <c r="V35" s="31" t="e">
        <v>#VALUE!</v>
      </c>
      <c r="W35" s="31" t="e">
        <v>#VALUE!</v>
      </c>
      <c r="X35" s="31" t="e">
        <v>#VALUE!</v>
      </c>
      <c r="Y35" s="31" t="e">
        <v>#VALUE!</v>
      </c>
      <c r="AA35" t="str">
        <f t="shared" si="7"/>
        <v>Warden</v>
      </c>
      <c r="AB35" s="31" t="e">
        <v>#VALUE!</v>
      </c>
      <c r="AC35" s="31" t="e">
        <v>#VALUE!</v>
      </c>
      <c r="AD35" s="31" t="e">
        <v>#VALUE!</v>
      </c>
      <c r="AE35" s="31" t="e">
        <v>#VALUE!</v>
      </c>
    </row>
    <row r="36" spans="5:31" x14ac:dyDescent="0.3">
      <c r="E36" t="str">
        <f t="shared" si="6"/>
        <v>Barracks</v>
      </c>
      <c r="F36" s="31" t="e">
        <v>#VALUE!</v>
      </c>
      <c r="G36" s="31" t="e">
        <v>#VALUE!</v>
      </c>
      <c r="H36" s="31" t="e">
        <v>#VALUE!</v>
      </c>
      <c r="I36" s="31" t="e">
        <v>#VALUE!</v>
      </c>
      <c r="J36" s="31" t="e">
        <v>#VALUE!</v>
      </c>
      <c r="K36" s="31" t="e">
        <v>#VALUE!</v>
      </c>
      <c r="L36" s="31" t="e">
        <v>#VALUE!</v>
      </c>
      <c r="M36" s="31" t="e">
        <v>#VALUE!</v>
      </c>
      <c r="N36" s="31" t="e">
        <v>#VALUE!</v>
      </c>
      <c r="O36" s="31" t="e">
        <v>#VALUE!</v>
      </c>
      <c r="P36" s="31" t="e">
        <v>#VALUE!</v>
      </c>
      <c r="Q36" s="31" t="e">
        <v>#VALUE!</v>
      </c>
      <c r="R36" s="31" t="e">
        <v>#VALUE!</v>
      </c>
      <c r="S36" s="31" t="e">
        <v>#VALUE!</v>
      </c>
      <c r="T36" s="31" t="e">
        <v>#VALUE!</v>
      </c>
      <c r="U36" s="31" t="e">
        <v>#VALUE!</v>
      </c>
      <c r="V36" s="31" t="e">
        <v>#VALUE!</v>
      </c>
      <c r="W36" s="31" t="e">
        <v>#VALUE!</v>
      </c>
      <c r="X36" s="31" t="e">
        <v>#VALUE!</v>
      </c>
      <c r="Y36" s="31" t="e">
        <v>#VALUE!</v>
      </c>
      <c r="AA36" t="str">
        <f t="shared" si="7"/>
        <v>Champ</v>
      </c>
      <c r="AB36" s="31" t="e">
        <v>#VALUE!</v>
      </c>
      <c r="AC36" s="31" t="e">
        <v>#VALUE!</v>
      </c>
      <c r="AD36" s="31" t="e">
        <v>#VALUE!</v>
      </c>
      <c r="AE36" s="31" t="e">
        <v>#VALUE!</v>
      </c>
    </row>
    <row r="37" spans="5:31" x14ac:dyDescent="0.3">
      <c r="E37" t="str">
        <f t="shared" si="6"/>
        <v>Lab</v>
      </c>
      <c r="F37" s="31" t="e">
        <v>#VALUE!</v>
      </c>
      <c r="G37" s="31" t="e">
        <v>#VALUE!</v>
      </c>
      <c r="H37" s="31" t="e">
        <v>#VALUE!</v>
      </c>
      <c r="I37" s="31" t="e">
        <v>#VALUE!</v>
      </c>
      <c r="J37" s="31" t="e">
        <v>#VALUE!</v>
      </c>
      <c r="K37" s="31" t="e">
        <v>#VALUE!</v>
      </c>
      <c r="L37" s="31" t="e">
        <v>#VALUE!</v>
      </c>
      <c r="M37" s="31" t="e">
        <v>#VALUE!</v>
      </c>
      <c r="N37" s="31" t="e">
        <v>#VALUE!</v>
      </c>
      <c r="O37" s="31" t="e">
        <v>#VALUE!</v>
      </c>
      <c r="P37" s="31" t="e">
        <v>#VALUE!</v>
      </c>
      <c r="Q37" s="31" t="e">
        <v>#VALUE!</v>
      </c>
      <c r="R37" s="31" t="e">
        <v>#VALUE!</v>
      </c>
      <c r="S37" s="31" t="e">
        <v>#VALUE!</v>
      </c>
      <c r="T37" s="31" t="e">
        <v>#VALUE!</v>
      </c>
      <c r="U37" s="31" t="e">
        <v>#VALUE!</v>
      </c>
      <c r="V37" s="31" t="e">
        <v>#VALUE!</v>
      </c>
      <c r="W37" s="31" t="e">
        <v>#VALUE!</v>
      </c>
      <c r="X37" s="31" t="e">
        <v>#VALUE!</v>
      </c>
      <c r="Y37" s="31" t="e">
        <v>#VALUE!</v>
      </c>
    </row>
    <row r="38" spans="5:31" x14ac:dyDescent="0.3">
      <c r="E38" t="str">
        <f t="shared" si="6"/>
        <v>Spell</v>
      </c>
      <c r="F38" s="31" t="e">
        <v>#VALUE!</v>
      </c>
      <c r="G38" s="31" t="e">
        <v>#VALUE!</v>
      </c>
      <c r="H38" s="31" t="e">
        <v>#VALUE!</v>
      </c>
      <c r="I38" s="31" t="e">
        <v>#VALUE!</v>
      </c>
      <c r="J38" s="31" t="e">
        <v>#VALUE!</v>
      </c>
      <c r="K38" s="31" t="e">
        <v>#VALUE!</v>
      </c>
      <c r="L38" s="31" t="e">
        <v>#VALUE!</v>
      </c>
      <c r="M38" s="31" t="e">
        <v>#VALUE!</v>
      </c>
      <c r="N38" s="31" t="e">
        <v>#VALUE!</v>
      </c>
      <c r="O38" s="31" t="e">
        <v>#VALUE!</v>
      </c>
      <c r="P38" s="31" t="e">
        <v>#VALUE!</v>
      </c>
      <c r="Q38" s="31" t="e">
        <v>#VALUE!</v>
      </c>
      <c r="R38" s="31" t="e">
        <v>#VALUE!</v>
      </c>
      <c r="S38" s="31" t="e">
        <v>#VALUE!</v>
      </c>
      <c r="T38" s="31" t="e">
        <v>#VALUE!</v>
      </c>
      <c r="U38" s="31" t="e">
        <v>#VALUE!</v>
      </c>
      <c r="V38" s="31" t="e">
        <v>#VALUE!</v>
      </c>
      <c r="W38" s="31" t="e">
        <v>#VALUE!</v>
      </c>
      <c r="X38" s="31" t="e">
        <v>#VALUE!</v>
      </c>
      <c r="Y38" s="31" t="e">
        <v>#VALUE!</v>
      </c>
    </row>
    <row r="39" spans="5:31" x14ac:dyDescent="0.3">
      <c r="E39" t="str">
        <f t="shared" si="6"/>
        <v>Archer Tower</v>
      </c>
      <c r="F39" s="31" t="e">
        <v>#VALUE!</v>
      </c>
      <c r="G39" s="31" t="e">
        <v>#VALUE!</v>
      </c>
      <c r="H39" s="31" t="e">
        <v>#VALUE!</v>
      </c>
      <c r="I39" s="31" t="e">
        <v>#VALUE!</v>
      </c>
      <c r="J39" s="31" t="e">
        <v>#VALUE!</v>
      </c>
      <c r="K39" s="31" t="e">
        <v>#VALUE!</v>
      </c>
      <c r="L39" s="31" t="e">
        <v>#VALUE!</v>
      </c>
      <c r="M39" s="31" t="e">
        <v>#VALUE!</v>
      </c>
      <c r="N39" s="31" t="e">
        <v>#VALUE!</v>
      </c>
      <c r="O39" s="31" t="e">
        <v>#VALUE!</v>
      </c>
      <c r="P39" s="31" t="e">
        <v>#VALUE!</v>
      </c>
      <c r="Q39" s="31" t="e">
        <v>#VALUE!</v>
      </c>
      <c r="R39" s="31" t="e">
        <v>#VALUE!</v>
      </c>
      <c r="S39" s="31" t="e">
        <v>#VALUE!</v>
      </c>
      <c r="T39" s="31" t="e">
        <v>#VALUE!</v>
      </c>
      <c r="U39" s="31" t="e">
        <v>#VALUE!</v>
      </c>
      <c r="V39" s="31" t="e">
        <v>#VALUE!</v>
      </c>
      <c r="W39" s="31" t="e">
        <v>#VALUE!</v>
      </c>
      <c r="X39" s="31" t="e">
        <v>#VALUE!</v>
      </c>
      <c r="Y39" s="31" t="e">
        <v>#VALUE!</v>
      </c>
    </row>
    <row r="40" spans="5:31" x14ac:dyDescent="0.3">
      <c r="E40" t="str">
        <f t="shared" si="6"/>
        <v>Cannon</v>
      </c>
      <c r="F40" s="31" t="e">
        <v>#VALUE!</v>
      </c>
      <c r="G40" s="31" t="e">
        <v>#VALUE!</v>
      </c>
      <c r="H40" s="31" t="e">
        <v>#VALUE!</v>
      </c>
      <c r="I40" s="31" t="e">
        <v>#VALUE!</v>
      </c>
      <c r="J40" s="31" t="e">
        <v>#VALUE!</v>
      </c>
      <c r="K40" s="31" t="e">
        <v>#VALUE!</v>
      </c>
      <c r="L40" s="31" t="e">
        <v>#VALUE!</v>
      </c>
      <c r="M40" s="31" t="e">
        <v>#VALUE!</v>
      </c>
      <c r="N40" s="31" t="e">
        <v>#VALUE!</v>
      </c>
      <c r="O40" s="31" t="e">
        <v>#VALUE!</v>
      </c>
      <c r="P40" s="31" t="e">
        <v>#VALUE!</v>
      </c>
      <c r="Q40" s="31" t="e">
        <v>#VALUE!</v>
      </c>
      <c r="R40" s="31" t="e">
        <v>#VALUE!</v>
      </c>
      <c r="S40" s="31" t="e">
        <v>#VALUE!</v>
      </c>
      <c r="T40" s="31" t="e">
        <v>#VALUE!</v>
      </c>
      <c r="U40" s="31" t="e">
        <v>#VALUE!</v>
      </c>
      <c r="V40" s="31" t="e">
        <v>#VALUE!</v>
      </c>
      <c r="W40" s="31" t="e">
        <v>#VALUE!</v>
      </c>
      <c r="X40" s="31" t="e">
        <v>#VALUE!</v>
      </c>
      <c r="Y40" s="31" t="e">
        <v>#VALUE!</v>
      </c>
    </row>
    <row r="41" spans="5:31" x14ac:dyDescent="0.3">
      <c r="E41" t="str">
        <f t="shared" si="6"/>
        <v>Mortar</v>
      </c>
      <c r="F41" s="31" t="e">
        <v>#VALUE!</v>
      </c>
      <c r="G41" s="31" t="e">
        <v>#VALUE!</v>
      </c>
      <c r="H41" s="31" t="e">
        <v>#VALUE!</v>
      </c>
      <c r="I41" s="31" t="e">
        <v>#VALUE!</v>
      </c>
      <c r="J41" s="31" t="e">
        <v>#VALUE!</v>
      </c>
      <c r="K41" s="31" t="e">
        <v>#VALUE!</v>
      </c>
      <c r="L41" s="31" t="e">
        <v>#VALUE!</v>
      </c>
      <c r="M41" s="31" t="e">
        <v>#VALUE!</v>
      </c>
      <c r="N41" s="31" t="e">
        <v>#VALUE!</v>
      </c>
      <c r="O41" s="31" t="e">
        <v>#VALUE!</v>
      </c>
      <c r="P41" s="31" t="e">
        <v>#VALUE!</v>
      </c>
      <c r="Q41" s="31" t="e">
        <v>#VALUE!</v>
      </c>
      <c r="R41" s="31" t="e">
        <v>#VALUE!</v>
      </c>
      <c r="S41" s="31" t="e">
        <v>#VALUE!</v>
      </c>
      <c r="T41" s="31" t="e">
        <v>#VALUE!</v>
      </c>
      <c r="U41" s="31" t="e">
        <v>#VALUE!</v>
      </c>
      <c r="V41" s="31" t="e">
        <v>#VALUE!</v>
      </c>
      <c r="W41" s="31" t="e">
        <v>#VALUE!</v>
      </c>
      <c r="X41" s="31" t="e">
        <v>#VALUE!</v>
      </c>
      <c r="Y41" s="31" t="e">
        <v>#VALUE!</v>
      </c>
    </row>
    <row r="42" spans="5:31" x14ac:dyDescent="0.3">
      <c r="E42" t="str">
        <f t="shared" si="6"/>
        <v>Air Defence</v>
      </c>
      <c r="F42" s="31" t="e">
        <v>#VALUE!</v>
      </c>
      <c r="G42" s="31" t="e">
        <v>#VALUE!</v>
      </c>
      <c r="H42" s="31" t="e">
        <v>#VALUE!</v>
      </c>
      <c r="I42" s="31" t="e">
        <v>#VALUE!</v>
      </c>
      <c r="J42" s="31" t="e">
        <v>#VALUE!</v>
      </c>
      <c r="K42" s="31" t="e">
        <v>#VALUE!</v>
      </c>
      <c r="L42" s="31" t="e">
        <v>#VALUE!</v>
      </c>
      <c r="M42" s="31" t="e">
        <v>#VALUE!</v>
      </c>
      <c r="N42" s="31" t="e">
        <v>#VALUE!</v>
      </c>
      <c r="O42" s="31" t="e">
        <v>#VALUE!</v>
      </c>
      <c r="P42" s="31" t="e">
        <v>#VALUE!</v>
      </c>
      <c r="Q42" s="31" t="e">
        <v>#VALUE!</v>
      </c>
      <c r="R42" s="31" t="e">
        <v>#VALUE!</v>
      </c>
      <c r="S42" s="31" t="e">
        <v>#VALUE!</v>
      </c>
      <c r="T42" s="31" t="e">
        <v>#VALUE!</v>
      </c>
      <c r="U42" s="31" t="e">
        <v>#VALUE!</v>
      </c>
      <c r="V42" s="31" t="e">
        <v>#VALUE!</v>
      </c>
      <c r="W42" s="31" t="e">
        <v>#VALUE!</v>
      </c>
      <c r="X42" s="31" t="e">
        <v>#VALUE!</v>
      </c>
      <c r="Y42" s="31" t="e">
        <v>#VALUE!</v>
      </c>
    </row>
    <row r="43" spans="5:31" x14ac:dyDescent="0.3">
      <c r="E43" t="str">
        <f t="shared" si="6"/>
        <v>Wizard_tower</v>
      </c>
      <c r="F43" s="31" t="e">
        <v>#VALUE!</v>
      </c>
      <c r="G43" s="31" t="e">
        <v>#VALUE!</v>
      </c>
      <c r="H43" s="31" t="e">
        <v>#VALUE!</v>
      </c>
      <c r="I43" s="31" t="e">
        <v>#VALUE!</v>
      </c>
      <c r="J43" s="31" t="e">
        <v>#VALUE!</v>
      </c>
      <c r="K43" s="31" t="e">
        <v>#VALUE!</v>
      </c>
      <c r="L43" s="31" t="e">
        <v>#VALUE!</v>
      </c>
      <c r="M43" s="31" t="e">
        <v>#VALUE!</v>
      </c>
      <c r="N43" s="31" t="e">
        <v>#VALUE!</v>
      </c>
      <c r="O43" s="31" t="e">
        <v>#VALUE!</v>
      </c>
      <c r="P43" s="31" t="e">
        <v>#VALUE!</v>
      </c>
      <c r="Q43" s="31" t="e">
        <v>#VALUE!</v>
      </c>
      <c r="R43" s="31" t="e">
        <v>#VALUE!</v>
      </c>
      <c r="S43" s="31" t="e">
        <v>#VALUE!</v>
      </c>
      <c r="T43" s="31" t="e">
        <v>#VALUE!</v>
      </c>
      <c r="U43" s="31" t="e">
        <v>#VALUE!</v>
      </c>
      <c r="V43" s="31" t="e">
        <v>#VALUE!</v>
      </c>
      <c r="W43" s="31" t="e">
        <v>#VALUE!</v>
      </c>
      <c r="X43" s="31" t="e">
        <v>#VALUE!</v>
      </c>
      <c r="Y43" s="31" t="e">
        <v>#VALUE!</v>
      </c>
    </row>
    <row r="44" spans="5:31" x14ac:dyDescent="0.3">
      <c r="E44" t="str">
        <f t="shared" si="6"/>
        <v>Sweeper</v>
      </c>
      <c r="F44" s="31" t="e">
        <v>#VALUE!</v>
      </c>
      <c r="G44" s="31" t="e">
        <v>#VALUE!</v>
      </c>
      <c r="H44" s="31" t="e">
        <v>#VALUE!</v>
      </c>
      <c r="I44" s="31" t="e">
        <v>#VALUE!</v>
      </c>
      <c r="J44" s="31" t="e">
        <v>#VALUE!</v>
      </c>
      <c r="K44" s="31" t="e">
        <v>#VALUE!</v>
      </c>
      <c r="L44" s="31" t="e">
        <v>#VALUE!</v>
      </c>
      <c r="M44" s="31" t="e">
        <v>#VALUE!</v>
      </c>
      <c r="N44" s="31" t="e">
        <v>#VALUE!</v>
      </c>
      <c r="O44" s="31" t="e">
        <v>#VALUE!</v>
      </c>
      <c r="P44" s="31" t="e">
        <v>#VALUE!</v>
      </c>
      <c r="Q44" s="31" t="e">
        <v>#VALUE!</v>
      </c>
      <c r="R44" s="31" t="e">
        <v>#VALUE!</v>
      </c>
      <c r="S44" s="31" t="e">
        <v>#VALUE!</v>
      </c>
      <c r="T44" s="31" t="e">
        <v>#VALUE!</v>
      </c>
      <c r="U44" s="31" t="e">
        <v>#VALUE!</v>
      </c>
      <c r="V44" s="31" t="e">
        <v>#VALUE!</v>
      </c>
      <c r="W44" s="31" t="e">
        <v>#VALUE!</v>
      </c>
      <c r="X44" s="31" t="e">
        <v>#VALUE!</v>
      </c>
      <c r="Y44" s="31" t="e">
        <v>#VALUE!</v>
      </c>
    </row>
    <row r="45" spans="5:31" x14ac:dyDescent="0.3">
      <c r="E45" t="str">
        <f t="shared" si="6"/>
        <v>Tesla</v>
      </c>
      <c r="F45" s="31" t="e">
        <v>#VALUE!</v>
      </c>
      <c r="G45" s="31" t="e">
        <v>#VALUE!</v>
      </c>
      <c r="H45" s="31" t="e">
        <v>#VALUE!</v>
      </c>
      <c r="I45" s="31" t="e">
        <v>#VALUE!</v>
      </c>
      <c r="J45" s="31" t="e">
        <v>#VALUE!</v>
      </c>
      <c r="K45" s="31" t="e">
        <v>#VALUE!</v>
      </c>
      <c r="L45" s="31" t="e">
        <v>#VALUE!</v>
      </c>
      <c r="M45" s="31" t="e">
        <v>#VALUE!</v>
      </c>
      <c r="N45" s="31" t="e">
        <v>#VALUE!</v>
      </c>
      <c r="O45" s="31" t="e">
        <v>#VALUE!</v>
      </c>
      <c r="P45" s="31" t="e">
        <v>#VALUE!</v>
      </c>
      <c r="Q45" s="31" t="e">
        <v>#VALUE!</v>
      </c>
      <c r="R45" s="31" t="e">
        <v>#VALUE!</v>
      </c>
      <c r="S45" s="31" t="e">
        <v>#VALUE!</v>
      </c>
      <c r="T45" s="31" t="e">
        <v>#VALUE!</v>
      </c>
      <c r="U45" s="31" t="e">
        <v>#VALUE!</v>
      </c>
      <c r="V45" s="31" t="e">
        <v>#VALUE!</v>
      </c>
      <c r="W45" s="31" t="e">
        <v>#VALUE!</v>
      </c>
      <c r="X45" s="31" t="e">
        <v>#VALUE!</v>
      </c>
      <c r="Y45" s="31" t="e">
        <v>#VALUE!</v>
      </c>
    </row>
    <row r="46" spans="5:31" x14ac:dyDescent="0.3">
      <c r="E46" t="str">
        <f t="shared" si="6"/>
        <v>Bomb Tower</v>
      </c>
      <c r="F46" s="31" t="e">
        <v>#VALUE!</v>
      </c>
      <c r="G46" s="31" t="e">
        <v>#VALUE!</v>
      </c>
      <c r="H46" s="31" t="e">
        <v>#VALUE!</v>
      </c>
      <c r="I46" s="31" t="e">
        <v>#VALUE!</v>
      </c>
      <c r="J46" s="31" t="e">
        <v>#VALUE!</v>
      </c>
      <c r="K46" s="31" t="e">
        <v>#VALUE!</v>
      </c>
      <c r="L46" s="31" t="e">
        <v>#VALUE!</v>
      </c>
      <c r="M46" s="31" t="e">
        <v>#VALUE!</v>
      </c>
      <c r="N46" s="31" t="e">
        <v>#VALUE!</v>
      </c>
      <c r="O46" s="31" t="e">
        <v>#VALUE!</v>
      </c>
      <c r="P46" s="31" t="e">
        <v>#VALUE!</v>
      </c>
      <c r="Q46" s="31" t="e">
        <v>#VALUE!</v>
      </c>
      <c r="R46" s="31" t="e">
        <v>#VALUE!</v>
      </c>
      <c r="S46" s="31" t="e">
        <v>#VALUE!</v>
      </c>
      <c r="T46" s="31" t="e">
        <v>#VALUE!</v>
      </c>
      <c r="U46" s="31" t="e">
        <v>#VALUE!</v>
      </c>
      <c r="V46" s="31" t="e">
        <v>#VALUE!</v>
      </c>
      <c r="W46" s="31" t="e">
        <v>#VALUE!</v>
      </c>
      <c r="X46" s="31" t="e">
        <v>#VALUE!</v>
      </c>
      <c r="Y46" s="31" t="e">
        <v>#VALUE!</v>
      </c>
    </row>
    <row r="47" spans="5:31" x14ac:dyDescent="0.3">
      <c r="E47" t="str">
        <f t="shared" si="6"/>
        <v>X-Bow</v>
      </c>
      <c r="F47" s="31" t="e">
        <v>#VALUE!</v>
      </c>
      <c r="G47" s="31" t="e">
        <v>#VALUE!</v>
      </c>
      <c r="H47" s="31" t="e">
        <v>#VALUE!</v>
      </c>
      <c r="I47" s="31" t="e">
        <v>#VALUE!</v>
      </c>
      <c r="J47" s="31" t="e">
        <v>#VALUE!</v>
      </c>
      <c r="K47" s="31" t="e">
        <v>#VALUE!</v>
      </c>
      <c r="L47" s="31" t="e">
        <v>#VALUE!</v>
      </c>
      <c r="M47" s="31" t="e">
        <v>#VALUE!</v>
      </c>
      <c r="N47" s="31" t="e">
        <v>#VALUE!</v>
      </c>
      <c r="O47" s="31" t="e">
        <v>#VALUE!</v>
      </c>
      <c r="P47" s="31" t="e">
        <v>#VALUE!</v>
      </c>
      <c r="Q47" s="31" t="e">
        <v>#VALUE!</v>
      </c>
      <c r="R47" s="31" t="e">
        <v>#VALUE!</v>
      </c>
      <c r="S47" s="31" t="e">
        <v>#VALUE!</v>
      </c>
      <c r="T47" s="31" t="e">
        <v>#VALUE!</v>
      </c>
      <c r="U47" s="31" t="e">
        <v>#VALUE!</v>
      </c>
      <c r="V47" s="31" t="e">
        <v>#VALUE!</v>
      </c>
      <c r="W47" s="31" t="e">
        <v>#VALUE!</v>
      </c>
      <c r="X47" s="31" t="e">
        <v>#VALUE!</v>
      </c>
      <c r="Y47" s="31" t="e">
        <v>#VALUE!</v>
      </c>
    </row>
    <row r="48" spans="5:31" x14ac:dyDescent="0.3">
      <c r="E48" t="str">
        <f t="shared" si="6"/>
        <v>Inferno</v>
      </c>
      <c r="F48" s="31" t="e">
        <v>#VALUE!</v>
      </c>
      <c r="G48" s="31" t="e">
        <v>#VALUE!</v>
      </c>
      <c r="H48" s="31" t="e">
        <v>#VALUE!</v>
      </c>
      <c r="I48" s="31" t="e">
        <v>#VALUE!</v>
      </c>
      <c r="J48" s="31" t="e">
        <v>#VALUE!</v>
      </c>
      <c r="K48" s="31" t="e">
        <v>#VALUE!</v>
      </c>
      <c r="L48" s="31" t="e">
        <v>#VALUE!</v>
      </c>
      <c r="M48" s="31" t="e">
        <v>#VALUE!</v>
      </c>
      <c r="N48" s="31" t="e">
        <v>#VALUE!</v>
      </c>
      <c r="O48" s="31" t="e">
        <v>#VALUE!</v>
      </c>
      <c r="P48" s="31" t="e">
        <v>#VALUE!</v>
      </c>
      <c r="Q48" s="31" t="e">
        <v>#VALUE!</v>
      </c>
      <c r="R48" s="31" t="e">
        <v>#VALUE!</v>
      </c>
      <c r="S48" s="31" t="e">
        <v>#VALUE!</v>
      </c>
      <c r="T48" s="31" t="e">
        <v>#VALUE!</v>
      </c>
      <c r="U48" s="31" t="e">
        <v>#VALUE!</v>
      </c>
      <c r="V48" s="31" t="e">
        <v>#VALUE!</v>
      </c>
      <c r="W48" s="31" t="e">
        <v>#VALUE!</v>
      </c>
      <c r="X48" s="31" t="e">
        <v>#VALUE!</v>
      </c>
      <c r="Y48" s="31" t="e">
        <v>#VALUE!</v>
      </c>
    </row>
    <row r="49" spans="5:25" x14ac:dyDescent="0.3">
      <c r="E49" t="str">
        <f t="shared" si="6"/>
        <v>Eagle</v>
      </c>
      <c r="F49" s="31" t="e">
        <v>#VALUE!</v>
      </c>
      <c r="G49" s="31" t="e">
        <v>#VALUE!</v>
      </c>
      <c r="H49" s="31" t="e">
        <v>#VALUE!</v>
      </c>
      <c r="I49" s="31" t="e">
        <v>#VALUE!</v>
      </c>
      <c r="J49" s="31" t="e">
        <v>#VALUE!</v>
      </c>
      <c r="K49" s="31" t="e">
        <v>#VALUE!</v>
      </c>
      <c r="L49" s="31" t="e">
        <v>#VALUE!</v>
      </c>
      <c r="M49" s="31" t="e">
        <v>#VALUE!</v>
      </c>
      <c r="N49" s="31" t="e">
        <v>#VALUE!</v>
      </c>
      <c r="O49" s="31" t="e">
        <v>#VALUE!</v>
      </c>
      <c r="P49" s="31" t="e">
        <v>#VALUE!</v>
      </c>
      <c r="Q49" s="31" t="e">
        <v>#VALUE!</v>
      </c>
      <c r="R49" s="31" t="e">
        <v>#VALUE!</v>
      </c>
      <c r="S49" s="31" t="e">
        <v>#VALUE!</v>
      </c>
      <c r="T49" s="31" t="e">
        <v>#VALUE!</v>
      </c>
      <c r="U49" s="31" t="e">
        <v>#VALUE!</v>
      </c>
      <c r="V49" s="31" t="e">
        <v>#VALUE!</v>
      </c>
      <c r="W49" s="31" t="e">
        <v>#VALUE!</v>
      </c>
      <c r="X49" s="31" t="e">
        <v>#VALUE!</v>
      </c>
      <c r="Y49" s="31" t="e">
        <v>#VALUE!</v>
      </c>
    </row>
    <row r="50" spans="5:25" x14ac:dyDescent="0.3">
      <c r="E50" t="str">
        <f t="shared" si="6"/>
        <v>Bomb</v>
      </c>
      <c r="F50" s="31" t="e">
        <v>#VALUE!</v>
      </c>
      <c r="G50" s="31" t="e">
        <v>#VALUE!</v>
      </c>
      <c r="H50" s="31" t="e">
        <v>#VALUE!</v>
      </c>
      <c r="I50" s="31" t="e">
        <v>#VALUE!</v>
      </c>
      <c r="J50" s="31" t="e">
        <v>#VALUE!</v>
      </c>
      <c r="K50" s="31" t="e">
        <v>#VALUE!</v>
      </c>
      <c r="L50" s="31" t="e">
        <v>#VALUE!</v>
      </c>
      <c r="M50" s="31" t="e">
        <v>#VALUE!</v>
      </c>
      <c r="N50" s="31" t="e">
        <v>#VALUE!</v>
      </c>
      <c r="O50" s="31" t="e">
        <v>#VALUE!</v>
      </c>
      <c r="P50" s="31" t="e">
        <v>#VALUE!</v>
      </c>
      <c r="Q50" s="31" t="e">
        <v>#VALUE!</v>
      </c>
      <c r="R50" s="31" t="e">
        <v>#VALUE!</v>
      </c>
      <c r="S50" s="31" t="e">
        <v>#VALUE!</v>
      </c>
      <c r="T50" s="31" t="e">
        <v>#VALUE!</v>
      </c>
      <c r="U50" s="31" t="e">
        <v>#VALUE!</v>
      </c>
      <c r="V50" s="31" t="e">
        <v>#VALUE!</v>
      </c>
      <c r="W50" s="31" t="e">
        <v>#VALUE!</v>
      </c>
      <c r="X50" s="31" t="e">
        <v>#VALUE!</v>
      </c>
      <c r="Y50" s="31" t="e">
        <v>#VALUE!</v>
      </c>
    </row>
    <row r="51" spans="5:25" x14ac:dyDescent="0.3">
      <c r="E51" t="str">
        <f t="shared" si="6"/>
        <v>Giant Bomb</v>
      </c>
      <c r="F51" s="31" t="e">
        <v>#VALUE!</v>
      </c>
      <c r="G51" s="31" t="e">
        <v>#VALUE!</v>
      </c>
      <c r="H51" s="31" t="e">
        <v>#VALUE!</v>
      </c>
      <c r="I51" s="31" t="e">
        <v>#VALUE!</v>
      </c>
      <c r="J51" s="31" t="e">
        <v>#VALUE!</v>
      </c>
      <c r="K51" s="31" t="e">
        <v>#VALUE!</v>
      </c>
      <c r="L51" s="31" t="e">
        <v>#VALUE!</v>
      </c>
      <c r="M51" s="31" t="e">
        <v>#VALUE!</v>
      </c>
      <c r="N51" s="31" t="e">
        <v>#VALUE!</v>
      </c>
      <c r="O51" s="31" t="e">
        <v>#VALUE!</v>
      </c>
      <c r="P51" s="31" t="e">
        <v>#VALUE!</v>
      </c>
      <c r="Q51" s="31" t="e">
        <v>#VALUE!</v>
      </c>
      <c r="R51" s="31" t="e">
        <v>#VALUE!</v>
      </c>
      <c r="S51" s="31" t="e">
        <v>#VALUE!</v>
      </c>
      <c r="T51" s="31" t="e">
        <v>#VALUE!</v>
      </c>
      <c r="U51" s="31" t="e">
        <v>#VALUE!</v>
      </c>
      <c r="V51" s="31" t="e">
        <v>#VALUE!</v>
      </c>
      <c r="W51" s="31" t="e">
        <v>#VALUE!</v>
      </c>
      <c r="X51" s="31" t="e">
        <v>#VALUE!</v>
      </c>
      <c r="Y51" s="31" t="e">
        <v>#VALUE!</v>
      </c>
    </row>
    <row r="52" spans="5:25" x14ac:dyDescent="0.3">
      <c r="E52" t="str">
        <f t="shared" si="6"/>
        <v>Spring Trap</v>
      </c>
      <c r="F52" s="31" t="e">
        <v>#VALUE!</v>
      </c>
      <c r="G52" s="31" t="e">
        <v>#VALUE!</v>
      </c>
      <c r="H52" s="31" t="e">
        <v>#VALUE!</v>
      </c>
      <c r="I52" s="31" t="e">
        <v>#VALUE!</v>
      </c>
      <c r="J52" s="31" t="e">
        <v>#VALUE!</v>
      </c>
      <c r="K52" s="31" t="e">
        <v>#VALUE!</v>
      </c>
      <c r="L52" s="31" t="e">
        <v>#VALUE!</v>
      </c>
      <c r="M52" s="31" t="e">
        <v>#VALUE!</v>
      </c>
      <c r="N52" s="31" t="e">
        <v>#VALUE!</v>
      </c>
      <c r="O52" s="31" t="e">
        <v>#VALUE!</v>
      </c>
      <c r="P52" s="31" t="e">
        <v>#VALUE!</v>
      </c>
      <c r="Q52" s="31" t="e">
        <v>#VALUE!</v>
      </c>
      <c r="R52" s="31" t="e">
        <v>#VALUE!</v>
      </c>
      <c r="S52" s="31" t="e">
        <v>#VALUE!</v>
      </c>
      <c r="T52" s="31" t="e">
        <v>#VALUE!</v>
      </c>
      <c r="U52" s="31" t="e">
        <v>#VALUE!</v>
      </c>
      <c r="V52" s="31" t="e">
        <v>#VALUE!</v>
      </c>
      <c r="W52" s="31" t="e">
        <v>#VALUE!</v>
      </c>
      <c r="X52" s="31" t="e">
        <v>#VALUE!</v>
      </c>
      <c r="Y52" s="31" t="e">
        <v>#VALUE!</v>
      </c>
    </row>
    <row r="53" spans="5:25" x14ac:dyDescent="0.3">
      <c r="E53" t="str">
        <f t="shared" si="6"/>
        <v>Air Bomb</v>
      </c>
      <c r="F53" s="31" t="e">
        <v>#VALUE!</v>
      </c>
      <c r="G53" s="31" t="e">
        <v>#VALUE!</v>
      </c>
      <c r="H53" s="31" t="e">
        <v>#VALUE!</v>
      </c>
      <c r="I53" s="31" t="e">
        <v>#VALUE!</v>
      </c>
      <c r="J53" s="31" t="e">
        <v>#VALUE!</v>
      </c>
      <c r="K53" s="31" t="e">
        <v>#VALUE!</v>
      </c>
      <c r="L53" s="31" t="e">
        <v>#VALUE!</v>
      </c>
      <c r="M53" s="31" t="e">
        <v>#VALUE!</v>
      </c>
      <c r="N53" s="31" t="e">
        <v>#VALUE!</v>
      </c>
      <c r="O53" s="31" t="e">
        <v>#VALUE!</v>
      </c>
      <c r="P53" s="31" t="e">
        <v>#VALUE!</v>
      </c>
      <c r="Q53" s="31" t="e">
        <v>#VALUE!</v>
      </c>
      <c r="R53" s="31" t="e">
        <v>#VALUE!</v>
      </c>
      <c r="S53" s="31" t="e">
        <v>#VALUE!</v>
      </c>
      <c r="T53" s="31" t="e">
        <v>#VALUE!</v>
      </c>
      <c r="U53" s="31" t="e">
        <v>#VALUE!</v>
      </c>
      <c r="V53" s="31" t="e">
        <v>#VALUE!</v>
      </c>
      <c r="W53" s="31" t="e">
        <v>#VALUE!</v>
      </c>
      <c r="X53" s="31" t="e">
        <v>#VALUE!</v>
      </c>
      <c r="Y53" s="31" t="e">
        <v>#VALUE!</v>
      </c>
    </row>
    <row r="54" spans="5:25" x14ac:dyDescent="0.3">
      <c r="E54" t="str">
        <f t="shared" si="6"/>
        <v>Air Mine</v>
      </c>
      <c r="F54" s="31" t="e">
        <v>#VALUE!</v>
      </c>
      <c r="G54" s="31" t="e">
        <v>#VALUE!</v>
      </c>
      <c r="H54" s="31" t="e">
        <v>#VALUE!</v>
      </c>
      <c r="I54" s="31" t="e">
        <v>#VALUE!</v>
      </c>
      <c r="J54" s="31" t="e">
        <v>#VALUE!</v>
      </c>
      <c r="K54" s="31" t="e">
        <v>#VALUE!</v>
      </c>
      <c r="L54" s="31" t="e">
        <v>#VALUE!</v>
      </c>
      <c r="M54" s="31" t="e">
        <v>#VALUE!</v>
      </c>
      <c r="N54" s="31" t="e">
        <v>#VALUE!</v>
      </c>
      <c r="O54" s="31" t="e">
        <v>#VALUE!</v>
      </c>
      <c r="P54" s="31" t="e">
        <v>#VALUE!</v>
      </c>
      <c r="Q54" s="31" t="e">
        <v>#VALUE!</v>
      </c>
      <c r="R54" s="31" t="e">
        <v>#VALUE!</v>
      </c>
      <c r="S54" s="31" t="e">
        <v>#VALUE!</v>
      </c>
      <c r="T54" s="31" t="e">
        <v>#VALUE!</v>
      </c>
      <c r="U54" s="31" t="e">
        <v>#VALUE!</v>
      </c>
      <c r="V54" s="31" t="e">
        <v>#VALUE!</v>
      </c>
      <c r="W54" s="31" t="e">
        <v>#VALUE!</v>
      </c>
      <c r="X54" s="31" t="e">
        <v>#VALUE!</v>
      </c>
      <c r="Y54" s="31" t="e">
        <v>#VALUE!</v>
      </c>
    </row>
    <row r="55" spans="5:25" x14ac:dyDescent="0.3">
      <c r="E55" t="str">
        <f t="shared" si="6"/>
        <v>Skeleton</v>
      </c>
      <c r="F55" s="31" t="e">
        <v>#VALUE!</v>
      </c>
      <c r="G55" s="31" t="e">
        <v>#VALUE!</v>
      </c>
      <c r="H55" s="31" t="e">
        <v>#VALUE!</v>
      </c>
      <c r="I55" s="31" t="e">
        <v>#VALUE!</v>
      </c>
      <c r="J55" s="31" t="e">
        <v>#VALUE!</v>
      </c>
      <c r="K55" s="31" t="e">
        <v>#VALUE!</v>
      </c>
      <c r="L55" s="31" t="e">
        <v>#VALUE!</v>
      </c>
      <c r="M55" s="31" t="e">
        <v>#VALUE!</v>
      </c>
      <c r="N55" s="31" t="e">
        <v>#VALUE!</v>
      </c>
      <c r="O55" s="31" t="e">
        <v>#VALUE!</v>
      </c>
      <c r="P55" s="31" t="e">
        <v>#VALUE!</v>
      </c>
      <c r="Q55" s="31" t="e">
        <v>#VALUE!</v>
      </c>
      <c r="R55" s="31" t="e">
        <v>#VALUE!</v>
      </c>
      <c r="S55" s="31" t="e">
        <v>#VALUE!</v>
      </c>
      <c r="T55" s="31" t="e">
        <v>#VALUE!</v>
      </c>
      <c r="U55" s="31" t="e">
        <v>#VALUE!</v>
      </c>
      <c r="V55" s="31" t="e">
        <v>#VALUE!</v>
      </c>
      <c r="W55" s="31" t="e">
        <v>#VALUE!</v>
      </c>
      <c r="X55" s="31" t="e">
        <v>#VALUE!</v>
      </c>
      <c r="Y55" s="31" t="e">
        <v>#VALUE!</v>
      </c>
    </row>
    <row r="56" spans="5:25" x14ac:dyDescent="0.3">
      <c r="E56" t="str">
        <f t="shared" si="6"/>
        <v>Tornado</v>
      </c>
      <c r="F56" s="31" t="e">
        <v>#VALUE!</v>
      </c>
      <c r="G56" s="31" t="e">
        <v>#VALUE!</v>
      </c>
      <c r="H56" s="31" t="e">
        <v>#VALUE!</v>
      </c>
      <c r="I56" s="31" t="e">
        <v>#VALUE!</v>
      </c>
      <c r="J56" s="31" t="e">
        <v>#VALUE!</v>
      </c>
      <c r="K56" s="31" t="e">
        <v>#VALUE!</v>
      </c>
      <c r="L56" s="31" t="e">
        <v>#VALUE!</v>
      </c>
      <c r="M56" s="31" t="e">
        <v>#VALUE!</v>
      </c>
      <c r="N56" s="31" t="e">
        <v>#VALUE!</v>
      </c>
      <c r="O56" s="31" t="e">
        <v>#VALUE!</v>
      </c>
      <c r="P56" s="31" t="e">
        <v>#VALUE!</v>
      </c>
      <c r="Q56" s="31" t="e">
        <v>#VALUE!</v>
      </c>
      <c r="R56" s="31" t="e">
        <v>#VALUE!</v>
      </c>
      <c r="S56" s="31" t="e">
        <v>#VALUE!</v>
      </c>
      <c r="T56" s="31" t="e">
        <v>#VALUE!</v>
      </c>
      <c r="U56" s="31" t="e">
        <v>#VALUE!</v>
      </c>
      <c r="V56" s="31" t="e">
        <v>#VALUE!</v>
      </c>
      <c r="W56" s="31" t="e">
        <v>#VALUE!</v>
      </c>
      <c r="X56" s="31" t="e">
        <v>#VALUE!</v>
      </c>
      <c r="Y56" s="31" t="e">
        <v>#VALUE!</v>
      </c>
    </row>
    <row r="57" spans="5:25" x14ac:dyDescent="0.3">
      <c r="E57" t="str">
        <f t="shared" si="6"/>
        <v>Skeleton</v>
      </c>
      <c r="F57" s="31" t="e">
        <v>#VALUE!</v>
      </c>
      <c r="G57" s="31" t="e">
        <v>#VALUE!</v>
      </c>
      <c r="H57" s="31" t="e">
        <v>#VALUE!</v>
      </c>
      <c r="I57" s="31" t="e">
        <v>#VALUE!</v>
      </c>
      <c r="J57" s="31" t="e">
        <v>#VALUE!</v>
      </c>
      <c r="K57" s="31" t="e">
        <v>#VALUE!</v>
      </c>
      <c r="L57" s="31" t="e">
        <v>#VALUE!</v>
      </c>
      <c r="M57" s="31" t="e">
        <v>#VALUE!</v>
      </c>
      <c r="N57" s="31" t="e">
        <v>#VALUE!</v>
      </c>
      <c r="O57" s="31" t="e">
        <v>#VALUE!</v>
      </c>
      <c r="P57" s="31" t="e">
        <v>#VALUE!</v>
      </c>
      <c r="Q57" s="31" t="e">
        <v>#VALUE!</v>
      </c>
      <c r="R57" s="31" t="e">
        <v>#VALUE!</v>
      </c>
      <c r="S57" s="31" t="e">
        <v>#VALUE!</v>
      </c>
      <c r="T57" s="31" t="e">
        <v>#VALUE!</v>
      </c>
      <c r="U57" s="31" t="e">
        <v>#VALUE!</v>
      </c>
      <c r="V57" s="31" t="e">
        <v>#VALUE!</v>
      </c>
      <c r="W57" s="31" t="e">
        <v>#VALUE!</v>
      </c>
      <c r="X57" s="31" t="e">
        <v>#VALUE!</v>
      </c>
      <c r="Y57" s="31" t="e">
        <v>#VALUE!</v>
      </c>
    </row>
    <row r="58" spans="5:25" x14ac:dyDescent="0.3">
      <c r="E58" t="str">
        <f t="shared" si="6"/>
        <v>Tornado</v>
      </c>
      <c r="F58" s="31" t="e">
        <v>#VALUE!</v>
      </c>
      <c r="G58" s="31" t="e">
        <v>#VALUE!</v>
      </c>
      <c r="H58" s="31" t="e">
        <v>#VALUE!</v>
      </c>
      <c r="I58" s="31" t="e">
        <v>#VALUE!</v>
      </c>
      <c r="J58" s="31" t="e">
        <v>#VALUE!</v>
      </c>
      <c r="K58" s="31" t="e">
        <v>#VALUE!</v>
      </c>
      <c r="L58" s="31" t="e">
        <v>#VALUE!</v>
      </c>
      <c r="M58" s="31" t="e">
        <v>#VALUE!</v>
      </c>
      <c r="N58" s="31" t="e">
        <v>#VALUE!</v>
      </c>
      <c r="O58" s="31" t="e">
        <v>#VALUE!</v>
      </c>
      <c r="P58" s="31" t="e">
        <v>#VALUE!</v>
      </c>
      <c r="Q58" s="31" t="e">
        <v>#VALUE!</v>
      </c>
      <c r="R58" s="31" t="e">
        <v>#VALUE!</v>
      </c>
      <c r="S58" s="31" t="e">
        <v>#VALUE!</v>
      </c>
      <c r="T58" s="31" t="e">
        <v>#VALUE!</v>
      </c>
      <c r="U58" s="31" t="e">
        <v>#VALUE!</v>
      </c>
      <c r="V58" s="31" t="e">
        <v>#VALUE!</v>
      </c>
      <c r="W58" s="31" t="e">
        <v>#VALUE!</v>
      </c>
      <c r="X58" s="31" t="e">
        <v>#VALUE!</v>
      </c>
      <c r="Y58" s="31" t="e">
        <v>#VALUE!</v>
      </c>
    </row>
    <row r="59" spans="5:25" x14ac:dyDescent="0.3">
      <c r="F59" s="31" t="e">
        <v>#VALUE!</v>
      </c>
      <c r="G59" s="31" t="e">
        <v>#VALUE!</v>
      </c>
      <c r="H59" s="31" t="e">
        <v>#VALUE!</v>
      </c>
      <c r="I59" s="31" t="e">
        <v>#VALUE!</v>
      </c>
      <c r="J59" s="31" t="e">
        <v>#VALUE!</v>
      </c>
      <c r="K59" s="31" t="e">
        <v>#VALUE!</v>
      </c>
      <c r="L59" s="31" t="e">
        <v>#VALUE!</v>
      </c>
      <c r="M59" s="31" t="e">
        <v>#VALUE!</v>
      </c>
      <c r="N59" s="31" t="e">
        <v>#VALUE!</v>
      </c>
      <c r="O59" s="31" t="e">
        <v>#VALUE!</v>
      </c>
      <c r="P59" s="31" t="e">
        <v>#VALUE!</v>
      </c>
      <c r="Q59" s="31" t="e">
        <v>#VALUE!</v>
      </c>
      <c r="R59" s="31" t="e">
        <v>#VALUE!</v>
      </c>
      <c r="S59" s="31" t="e">
        <v>#VALUE!</v>
      </c>
      <c r="T59" s="31" t="e">
        <v>#VALUE!</v>
      </c>
      <c r="U59" s="31" t="e">
        <v>#VALUE!</v>
      </c>
      <c r="V59" s="31" t="e">
        <v>#VALUE!</v>
      </c>
      <c r="W59" s="31" t="e">
        <v>#VALUE!</v>
      </c>
      <c r="X59" s="31" t="e">
        <v>#VALUE!</v>
      </c>
      <c r="Y59" s="31" t="e">
        <v>#VALUE!</v>
      </c>
    </row>
    <row r="60" spans="5:25" x14ac:dyDescent="0.3">
      <c r="F60" s="31" t="e">
        <v>#VALUE!</v>
      </c>
      <c r="G60" s="31" t="e">
        <v>#VALUE!</v>
      </c>
      <c r="H60" s="31" t="e">
        <v>#VALUE!</v>
      </c>
      <c r="I60" s="31" t="e">
        <v>#VALUE!</v>
      </c>
      <c r="J60" s="31" t="e">
        <v>#VALUE!</v>
      </c>
      <c r="K60" s="31" t="e">
        <v>#VALUE!</v>
      </c>
      <c r="L60" s="31" t="e">
        <v>#VALUE!</v>
      </c>
      <c r="M60" s="31" t="e">
        <v>#VALUE!</v>
      </c>
      <c r="N60" s="31" t="e">
        <v>#VALUE!</v>
      </c>
      <c r="O60" s="31" t="e">
        <v>#VALUE!</v>
      </c>
      <c r="P60" s="31" t="e">
        <v>#VALUE!</v>
      </c>
      <c r="Q60" s="31" t="e">
        <v>#VALUE!</v>
      </c>
      <c r="R60" s="31" t="e">
        <v>#VALUE!</v>
      </c>
      <c r="S60" s="31" t="e">
        <v>#VALUE!</v>
      </c>
      <c r="T60" s="31" t="e">
        <v>#VALUE!</v>
      </c>
      <c r="U60" s="31" t="e">
        <v>#VALUE!</v>
      </c>
      <c r="V60" s="31" t="e">
        <v>#VALUE!</v>
      </c>
      <c r="W60" s="31" t="e">
        <v>#VALUE!</v>
      </c>
      <c r="X60" s="31" t="e">
        <v>#VALUE!</v>
      </c>
      <c r="Y60" s="31" t="e">
        <v>#VALUE!</v>
      </c>
    </row>
    <row r="63" spans="5:25" x14ac:dyDescent="0.3">
      <c r="F63" s="37" t="s">
        <v>93</v>
      </c>
      <c r="G63" s="37" t="s">
        <v>290</v>
      </c>
      <c r="H63" s="37" t="s">
        <v>291</v>
      </c>
      <c r="I63" s="37" t="s">
        <v>292</v>
      </c>
      <c r="J63" s="37" t="s">
        <v>293</v>
      </c>
      <c r="K63" s="37"/>
      <c r="L63" s="37" t="s">
        <v>0</v>
      </c>
      <c r="M63" s="37" t="s">
        <v>294</v>
      </c>
      <c r="N63" s="37" t="s">
        <v>1</v>
      </c>
      <c r="O63" s="37" t="s">
        <v>1</v>
      </c>
    </row>
    <row r="64" spans="5:25" x14ac:dyDescent="0.3">
      <c r="E64" t="s">
        <v>79</v>
      </c>
      <c r="F64">
        <v>1</v>
      </c>
      <c r="G64">
        <v>1</v>
      </c>
      <c r="H64" t="e">
        <f>DMAX(Db,"level",L63:M64)</f>
        <v>#VALUE!</v>
      </c>
      <c r="I64" t="str">
        <f>E64&amp;F64</f>
        <v>Cannon1</v>
      </c>
      <c r="J64" t="e">
        <f>DSUM(Db,"days",L63:O64)*G64</f>
        <v>#VALUE!</v>
      </c>
      <c r="L64" t="str">
        <f>E64</f>
        <v>Cannon</v>
      </c>
      <c r="M64" t="str">
        <f>"&lt;="&amp;B3</f>
        <v>&lt;=11</v>
      </c>
      <c r="N64" t="str">
        <f>"&gt;"&amp;F64</f>
        <v>&gt;1</v>
      </c>
      <c r="O64" t="e">
        <f>"&lt;="&amp;H64</f>
        <v>#VALUE!</v>
      </c>
    </row>
  </sheetData>
  <conditionalFormatting sqref="F4:Y29">
    <cfRule type="cellIs" dxfId="0" priority="1" operator="lessThan">
      <formula>F33*10000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3F6-FF81-473B-A5DF-F98D8C86DDBC}">
  <dimension ref="A1:F61"/>
  <sheetViews>
    <sheetView showRuler="0" zoomScaleNormal="100" workbookViewId="0">
      <pane ySplit="1" topLeftCell="A7" activePane="bottomLeft" state="frozen"/>
      <selection pane="bottomLeft" activeCell="A20" sqref="A20"/>
    </sheetView>
  </sheetViews>
  <sheetFormatPr defaultRowHeight="14.4" x14ac:dyDescent="0.3"/>
  <cols>
    <col min="1" max="1" width="13.88671875" bestFit="1" customWidth="1"/>
    <col min="2" max="2" width="12.21875" customWidth="1"/>
  </cols>
  <sheetData>
    <row r="1" spans="1:6" x14ac:dyDescent="0.3">
      <c r="A1" s="5" t="s">
        <v>200</v>
      </c>
      <c r="B1" s="5" t="s">
        <v>203</v>
      </c>
      <c r="C1" s="5" t="s">
        <v>57</v>
      </c>
      <c r="D1" s="5" t="s">
        <v>201</v>
      </c>
      <c r="E1" s="5" t="s">
        <v>202</v>
      </c>
    </row>
    <row r="2" spans="1:6" x14ac:dyDescent="0.3">
      <c r="A2" t="s">
        <v>58</v>
      </c>
      <c r="B2" t="s">
        <v>204</v>
      </c>
      <c r="C2" t="s">
        <v>59</v>
      </c>
      <c r="D2" t="s">
        <v>133</v>
      </c>
      <c r="E2">
        <v>20</v>
      </c>
      <c r="F2">
        <f>F7+1</f>
        <v>20</v>
      </c>
    </row>
    <row r="3" spans="1:6" x14ac:dyDescent="0.3">
      <c r="A3" t="s">
        <v>6</v>
      </c>
      <c r="B3" t="s">
        <v>204</v>
      </c>
      <c r="C3" t="s">
        <v>60</v>
      </c>
      <c r="D3" t="s">
        <v>134</v>
      </c>
      <c r="E3">
        <v>3</v>
      </c>
      <c r="F3">
        <v>3</v>
      </c>
    </row>
    <row r="4" spans="1:6" x14ac:dyDescent="0.3">
      <c r="A4" t="s">
        <v>61</v>
      </c>
      <c r="B4" t="s">
        <v>204</v>
      </c>
      <c r="C4" t="s">
        <v>60</v>
      </c>
      <c r="D4" t="s">
        <v>134</v>
      </c>
      <c r="E4">
        <v>4</v>
      </c>
      <c r="F4">
        <v>4</v>
      </c>
    </row>
    <row r="5" spans="1:6" x14ac:dyDescent="0.3">
      <c r="A5" t="s">
        <v>132</v>
      </c>
      <c r="B5" t="s">
        <v>204</v>
      </c>
      <c r="C5" t="s">
        <v>60</v>
      </c>
      <c r="D5" t="s">
        <v>141</v>
      </c>
      <c r="E5">
        <v>5</v>
      </c>
      <c r="F5">
        <v>5</v>
      </c>
    </row>
    <row r="6" spans="1:6" x14ac:dyDescent="0.3">
      <c r="A6" t="s">
        <v>231</v>
      </c>
      <c r="B6" t="s">
        <v>204</v>
      </c>
      <c r="C6" t="s">
        <v>60</v>
      </c>
      <c r="D6" t="s">
        <v>134</v>
      </c>
      <c r="E6">
        <v>1</v>
      </c>
      <c r="F6">
        <v>5</v>
      </c>
    </row>
    <row r="7" spans="1:6" x14ac:dyDescent="0.3">
      <c r="A7" t="s">
        <v>79</v>
      </c>
      <c r="B7" t="s">
        <v>204</v>
      </c>
      <c r="C7" t="s">
        <v>59</v>
      </c>
      <c r="D7" t="s">
        <v>133</v>
      </c>
      <c r="E7">
        <v>19</v>
      </c>
      <c r="F7">
        <f t="shared" ref="F7:F14" si="0">F8+1</f>
        <v>19</v>
      </c>
    </row>
    <row r="8" spans="1:6" x14ac:dyDescent="0.3">
      <c r="A8" t="s">
        <v>96</v>
      </c>
      <c r="B8" t="s">
        <v>204</v>
      </c>
      <c r="C8" t="s">
        <v>59</v>
      </c>
      <c r="D8" t="s">
        <v>133</v>
      </c>
      <c r="E8">
        <v>18</v>
      </c>
      <c r="F8">
        <f t="shared" si="0"/>
        <v>18</v>
      </c>
    </row>
    <row r="9" spans="1:6" x14ac:dyDescent="0.3">
      <c r="A9" t="s">
        <v>97</v>
      </c>
      <c r="B9" t="s">
        <v>204</v>
      </c>
      <c r="C9" t="s">
        <v>59</v>
      </c>
      <c r="D9" t="s">
        <v>133</v>
      </c>
      <c r="E9">
        <v>17</v>
      </c>
      <c r="F9">
        <f t="shared" si="0"/>
        <v>17</v>
      </c>
    </row>
    <row r="10" spans="1:6" x14ac:dyDescent="0.3">
      <c r="A10" t="s">
        <v>232</v>
      </c>
      <c r="B10" t="s">
        <v>204</v>
      </c>
      <c r="C10" t="s">
        <v>59</v>
      </c>
      <c r="D10" t="s">
        <v>133</v>
      </c>
      <c r="E10">
        <v>16</v>
      </c>
      <c r="F10">
        <f t="shared" si="0"/>
        <v>16</v>
      </c>
    </row>
    <row r="11" spans="1:6" x14ac:dyDescent="0.3">
      <c r="A11" t="s">
        <v>100</v>
      </c>
      <c r="B11" t="s">
        <v>204</v>
      </c>
      <c r="C11" t="s">
        <v>59</v>
      </c>
      <c r="D11" t="s">
        <v>133</v>
      </c>
      <c r="E11">
        <v>15</v>
      </c>
      <c r="F11">
        <f t="shared" si="0"/>
        <v>15</v>
      </c>
    </row>
    <row r="12" spans="1:6" x14ac:dyDescent="0.3">
      <c r="A12" t="s">
        <v>109</v>
      </c>
      <c r="B12" t="s">
        <v>204</v>
      </c>
      <c r="C12" t="s">
        <v>59</v>
      </c>
      <c r="D12" t="s">
        <v>133</v>
      </c>
      <c r="E12">
        <v>14</v>
      </c>
      <c r="F12">
        <f t="shared" si="0"/>
        <v>14</v>
      </c>
    </row>
    <row r="13" spans="1:6" x14ac:dyDescent="0.3">
      <c r="A13" t="s">
        <v>112</v>
      </c>
      <c r="B13" t="s">
        <v>204</v>
      </c>
      <c r="C13" t="s">
        <v>59</v>
      </c>
      <c r="D13" t="s">
        <v>133</v>
      </c>
      <c r="E13">
        <v>13</v>
      </c>
      <c r="F13">
        <f t="shared" si="0"/>
        <v>13</v>
      </c>
    </row>
    <row r="14" spans="1:6" x14ac:dyDescent="0.3">
      <c r="A14" t="s">
        <v>113</v>
      </c>
      <c r="B14" t="s">
        <v>204</v>
      </c>
      <c r="C14" t="s">
        <v>59</v>
      </c>
      <c r="D14" t="s">
        <v>133</v>
      </c>
      <c r="E14">
        <v>12</v>
      </c>
      <c r="F14">
        <f t="shared" si="0"/>
        <v>12</v>
      </c>
    </row>
    <row r="15" spans="1:6" x14ac:dyDescent="0.3">
      <c r="A15" t="s">
        <v>116</v>
      </c>
      <c r="B15" t="s">
        <v>204</v>
      </c>
      <c r="C15" t="s">
        <v>59</v>
      </c>
      <c r="D15" t="s">
        <v>133</v>
      </c>
      <c r="E15">
        <v>11</v>
      </c>
      <c r="F15">
        <f>F16+1</f>
        <v>11</v>
      </c>
    </row>
    <row r="16" spans="1:6" x14ac:dyDescent="0.3">
      <c r="A16" t="s">
        <v>117</v>
      </c>
      <c r="B16" t="s">
        <v>204</v>
      </c>
      <c r="C16" t="s">
        <v>59</v>
      </c>
      <c r="D16" t="s">
        <v>133</v>
      </c>
      <c r="E16">
        <v>10</v>
      </c>
      <c r="F16">
        <f>F31+1</f>
        <v>10</v>
      </c>
    </row>
    <row r="17" spans="1:6" x14ac:dyDescent="0.3">
      <c r="A17" t="s">
        <v>301</v>
      </c>
      <c r="B17" t="s">
        <v>204</v>
      </c>
      <c r="C17" t="s">
        <v>59</v>
      </c>
      <c r="D17" t="s">
        <v>2</v>
      </c>
      <c r="E17">
        <v>9</v>
      </c>
    </row>
    <row r="18" spans="1:6" x14ac:dyDescent="0.3">
      <c r="A18" t="s">
        <v>139</v>
      </c>
      <c r="B18" t="s">
        <v>204</v>
      </c>
      <c r="C18" t="s">
        <v>140</v>
      </c>
      <c r="D18" t="s">
        <v>141</v>
      </c>
      <c r="E18">
        <v>2</v>
      </c>
      <c r="F18">
        <v>2</v>
      </c>
    </row>
    <row r="19" spans="1:6" x14ac:dyDescent="0.3">
      <c r="A19" t="s">
        <v>142</v>
      </c>
      <c r="B19" t="s">
        <v>204</v>
      </c>
      <c r="C19" t="s">
        <v>140</v>
      </c>
      <c r="D19" t="s">
        <v>141</v>
      </c>
      <c r="E19">
        <v>7</v>
      </c>
      <c r="F19">
        <v>7</v>
      </c>
    </row>
    <row r="20" spans="1:6" x14ac:dyDescent="0.3">
      <c r="A20" t="s">
        <v>234</v>
      </c>
      <c r="B20" t="s">
        <v>204</v>
      </c>
      <c r="C20" t="s">
        <v>59</v>
      </c>
      <c r="D20" t="s">
        <v>133</v>
      </c>
      <c r="E20">
        <v>0</v>
      </c>
    </row>
    <row r="21" spans="1:6" x14ac:dyDescent="0.3">
      <c r="A21" t="s">
        <v>160</v>
      </c>
      <c r="B21" t="s">
        <v>204</v>
      </c>
      <c r="C21" t="s">
        <v>140</v>
      </c>
      <c r="D21" t="s">
        <v>141</v>
      </c>
      <c r="E21">
        <v>1</v>
      </c>
      <c r="F21">
        <v>1</v>
      </c>
    </row>
    <row r="22" spans="1:6" x14ac:dyDescent="0.3">
      <c r="A22" t="s">
        <v>362</v>
      </c>
      <c r="B22" t="s">
        <v>204</v>
      </c>
      <c r="C22" t="s">
        <v>140</v>
      </c>
      <c r="D22" t="s">
        <v>141</v>
      </c>
      <c r="E22">
        <v>6</v>
      </c>
      <c r="F22">
        <v>6</v>
      </c>
    </row>
    <row r="23" spans="1:6" x14ac:dyDescent="0.3">
      <c r="A23" t="s">
        <v>111</v>
      </c>
      <c r="B23" t="s">
        <v>204</v>
      </c>
      <c r="C23" t="s">
        <v>175</v>
      </c>
      <c r="D23" t="s">
        <v>133</v>
      </c>
      <c r="E23">
        <v>27</v>
      </c>
      <c r="F23">
        <f t="shared" ref="F23:F27" si="1">F24+1</f>
        <v>27</v>
      </c>
    </row>
    <row r="24" spans="1:6" x14ac:dyDescent="0.3">
      <c r="A24" t="s">
        <v>176</v>
      </c>
      <c r="B24" t="s">
        <v>204</v>
      </c>
      <c r="C24" t="s">
        <v>175</v>
      </c>
      <c r="D24" t="s">
        <v>133</v>
      </c>
      <c r="E24">
        <v>26</v>
      </c>
      <c r="F24">
        <f t="shared" si="1"/>
        <v>26</v>
      </c>
    </row>
    <row r="25" spans="1:6" x14ac:dyDescent="0.3">
      <c r="A25" t="s">
        <v>177</v>
      </c>
      <c r="B25" t="s">
        <v>204</v>
      </c>
      <c r="C25" t="s">
        <v>175</v>
      </c>
      <c r="D25" t="s">
        <v>133</v>
      </c>
      <c r="E25">
        <v>25</v>
      </c>
      <c r="F25">
        <f t="shared" si="1"/>
        <v>25</v>
      </c>
    </row>
    <row r="26" spans="1:6" x14ac:dyDescent="0.3">
      <c r="A26" t="s">
        <v>178</v>
      </c>
      <c r="B26" t="s">
        <v>204</v>
      </c>
      <c r="C26" t="s">
        <v>175</v>
      </c>
      <c r="D26" t="s">
        <v>133</v>
      </c>
      <c r="E26">
        <v>24</v>
      </c>
      <c r="F26">
        <f t="shared" si="1"/>
        <v>24</v>
      </c>
    </row>
    <row r="27" spans="1:6" x14ac:dyDescent="0.3">
      <c r="A27" t="s">
        <v>179</v>
      </c>
      <c r="B27" t="s">
        <v>204</v>
      </c>
      <c r="C27" t="s">
        <v>175</v>
      </c>
      <c r="D27" t="s">
        <v>133</v>
      </c>
      <c r="E27">
        <v>23</v>
      </c>
      <c r="F27">
        <f t="shared" si="1"/>
        <v>23</v>
      </c>
    </row>
    <row r="28" spans="1:6" x14ac:dyDescent="0.3">
      <c r="A28" t="s">
        <v>180</v>
      </c>
      <c r="B28" t="s">
        <v>204</v>
      </c>
      <c r="C28" t="s">
        <v>175</v>
      </c>
      <c r="D28" t="s">
        <v>133</v>
      </c>
      <c r="E28">
        <v>22</v>
      </c>
      <c r="F28">
        <f>F29+1</f>
        <v>22</v>
      </c>
    </row>
    <row r="29" spans="1:6" x14ac:dyDescent="0.3">
      <c r="A29" t="s">
        <v>186</v>
      </c>
      <c r="B29" t="s">
        <v>204</v>
      </c>
      <c r="C29" t="s">
        <v>175</v>
      </c>
      <c r="D29" t="s">
        <v>133</v>
      </c>
      <c r="E29">
        <v>21</v>
      </c>
      <c r="F29">
        <f>F2+1</f>
        <v>21</v>
      </c>
    </row>
    <row r="30" spans="1:6" x14ac:dyDescent="0.3">
      <c r="A30" t="s">
        <v>196</v>
      </c>
      <c r="B30" t="s">
        <v>204</v>
      </c>
      <c r="C30" t="s">
        <v>199</v>
      </c>
      <c r="D30" t="s">
        <v>141</v>
      </c>
      <c r="E30">
        <v>8</v>
      </c>
      <c r="F30">
        <f>F19+1</f>
        <v>8</v>
      </c>
    </row>
    <row r="31" spans="1:6" x14ac:dyDescent="0.3">
      <c r="A31" t="s">
        <v>198</v>
      </c>
      <c r="B31" t="s">
        <v>204</v>
      </c>
      <c r="C31" t="s">
        <v>199</v>
      </c>
      <c r="D31" t="s">
        <v>133</v>
      </c>
      <c r="E31">
        <v>-1</v>
      </c>
      <c r="F31">
        <f>F30+1</f>
        <v>9</v>
      </c>
    </row>
    <row r="32" spans="1:6" x14ac:dyDescent="0.3">
      <c r="A32" t="s">
        <v>394</v>
      </c>
      <c r="B32" t="s">
        <v>204</v>
      </c>
      <c r="C32" t="s">
        <v>199</v>
      </c>
      <c r="D32" t="s">
        <v>141</v>
      </c>
      <c r="E32">
        <v>2</v>
      </c>
    </row>
    <row r="33" spans="1:6" x14ac:dyDescent="0.3">
      <c r="A33" t="s">
        <v>393</v>
      </c>
      <c r="B33" t="s">
        <v>204</v>
      </c>
      <c r="C33" t="s">
        <v>307</v>
      </c>
      <c r="D33" t="s">
        <v>141</v>
      </c>
      <c r="E33">
        <v>13</v>
      </c>
    </row>
    <row r="34" spans="1:6" x14ac:dyDescent="0.3">
      <c r="A34" t="s">
        <v>299</v>
      </c>
      <c r="B34" t="s">
        <v>204</v>
      </c>
      <c r="C34" t="s">
        <v>140</v>
      </c>
      <c r="D34" t="s">
        <v>141</v>
      </c>
      <c r="E34">
        <v>13</v>
      </c>
    </row>
    <row r="35" spans="1:6" x14ac:dyDescent="0.3">
      <c r="A35" t="s">
        <v>300</v>
      </c>
      <c r="B35" t="s">
        <v>204</v>
      </c>
      <c r="C35" t="s">
        <v>140</v>
      </c>
      <c r="D35" t="s">
        <v>141</v>
      </c>
      <c r="E35">
        <v>13</v>
      </c>
    </row>
    <row r="36" spans="1:6" x14ac:dyDescent="0.3">
      <c r="A36" t="s">
        <v>306</v>
      </c>
      <c r="B36" t="s">
        <v>204</v>
      </c>
      <c r="C36" t="s">
        <v>307</v>
      </c>
      <c r="D36" t="s">
        <v>133</v>
      </c>
      <c r="E36">
        <v>13</v>
      </c>
    </row>
    <row r="37" spans="1:6" x14ac:dyDescent="0.3">
      <c r="A37" t="s">
        <v>308</v>
      </c>
      <c r="B37" t="s">
        <v>204</v>
      </c>
      <c r="C37" t="s">
        <v>140</v>
      </c>
      <c r="D37" t="s">
        <v>141</v>
      </c>
      <c r="E37">
        <v>1</v>
      </c>
    </row>
    <row r="38" spans="1:6" x14ac:dyDescent="0.3">
      <c r="A38" t="s">
        <v>195</v>
      </c>
      <c r="B38" t="s">
        <v>205</v>
      </c>
      <c r="C38" t="s">
        <v>60</v>
      </c>
      <c r="D38" t="s">
        <v>141</v>
      </c>
      <c r="E38" s="5">
        <v>8</v>
      </c>
    </row>
    <row r="39" spans="1:6" x14ac:dyDescent="0.3">
      <c r="A39" t="s">
        <v>195</v>
      </c>
      <c r="B39" t="s">
        <v>205</v>
      </c>
      <c r="C39" t="s">
        <v>60</v>
      </c>
      <c r="D39" t="s">
        <v>141</v>
      </c>
      <c r="E39" s="5">
        <v>8</v>
      </c>
    </row>
    <row r="40" spans="1:6" x14ac:dyDescent="0.3">
      <c r="A40" t="s">
        <v>206</v>
      </c>
      <c r="B40" t="s">
        <v>205</v>
      </c>
      <c r="C40" t="s">
        <v>215</v>
      </c>
      <c r="D40" t="s">
        <v>141</v>
      </c>
      <c r="E40">
        <v>3</v>
      </c>
    </row>
    <row r="41" spans="1:6" x14ac:dyDescent="0.3">
      <c r="A41" t="s">
        <v>207</v>
      </c>
      <c r="B41" t="s">
        <v>205</v>
      </c>
      <c r="C41" t="s">
        <v>215</v>
      </c>
      <c r="D41" t="s">
        <v>141</v>
      </c>
      <c r="E41">
        <v>6</v>
      </c>
    </row>
    <row r="42" spans="1:6" x14ac:dyDescent="0.3">
      <c r="A42" t="s">
        <v>208</v>
      </c>
      <c r="B42" t="s">
        <v>205</v>
      </c>
      <c r="C42" t="s">
        <v>215</v>
      </c>
      <c r="D42" t="s">
        <v>133</v>
      </c>
      <c r="E42">
        <v>7</v>
      </c>
    </row>
    <row r="43" spans="1:6" x14ac:dyDescent="0.3">
      <c r="A43" t="s">
        <v>209</v>
      </c>
      <c r="B43" t="s">
        <v>205</v>
      </c>
      <c r="C43" t="s">
        <v>201</v>
      </c>
      <c r="D43" t="s">
        <v>133</v>
      </c>
      <c r="E43">
        <v>1</v>
      </c>
    </row>
    <row r="44" spans="1:6" x14ac:dyDescent="0.3">
      <c r="A44" t="s">
        <v>210</v>
      </c>
      <c r="B44" t="s">
        <v>205</v>
      </c>
      <c r="C44" t="s">
        <v>216</v>
      </c>
      <c r="D44" t="s">
        <v>133</v>
      </c>
      <c r="E44">
        <v>2</v>
      </c>
    </row>
    <row r="45" spans="1:6" x14ac:dyDescent="0.3">
      <c r="A45" t="s">
        <v>211</v>
      </c>
      <c r="B45" t="s">
        <v>205</v>
      </c>
      <c r="C45" t="s">
        <v>201</v>
      </c>
      <c r="D45" t="s">
        <v>141</v>
      </c>
      <c r="E45">
        <v>1</v>
      </c>
    </row>
    <row r="46" spans="1:6" x14ac:dyDescent="0.3">
      <c r="A46" t="s">
        <v>212</v>
      </c>
      <c r="B46" t="s">
        <v>205</v>
      </c>
      <c r="C46" t="s">
        <v>199</v>
      </c>
      <c r="D46" t="s">
        <v>141</v>
      </c>
      <c r="E46">
        <v>2</v>
      </c>
    </row>
    <row r="47" spans="1:6" x14ac:dyDescent="0.3">
      <c r="A47" t="s">
        <v>214</v>
      </c>
      <c r="B47" t="s">
        <v>205</v>
      </c>
      <c r="C47" t="s">
        <v>217</v>
      </c>
      <c r="D47" t="s">
        <v>133</v>
      </c>
      <c r="E47">
        <v>5</v>
      </c>
    </row>
    <row r="48" spans="1:6" x14ac:dyDescent="0.3">
      <c r="A48" t="s">
        <v>213</v>
      </c>
      <c r="B48" t="s">
        <v>205</v>
      </c>
      <c r="C48" t="s">
        <v>217</v>
      </c>
      <c r="D48" t="s">
        <v>133</v>
      </c>
      <c r="E48">
        <v>19</v>
      </c>
      <c r="F48">
        <f>F51+1</f>
        <v>19</v>
      </c>
    </row>
    <row r="49" spans="1:6" x14ac:dyDescent="0.3">
      <c r="A49" t="s">
        <v>397</v>
      </c>
      <c r="B49" t="s">
        <v>205</v>
      </c>
      <c r="C49" t="s">
        <v>217</v>
      </c>
      <c r="D49" t="s">
        <v>133</v>
      </c>
      <c r="E49">
        <v>12</v>
      </c>
      <c r="F49">
        <f>F50+1</f>
        <v>12</v>
      </c>
    </row>
    <row r="50" spans="1:6" x14ac:dyDescent="0.3">
      <c r="A50" t="s">
        <v>219</v>
      </c>
      <c r="B50" t="s">
        <v>205</v>
      </c>
      <c r="C50" t="s">
        <v>217</v>
      </c>
      <c r="D50" t="s">
        <v>133</v>
      </c>
      <c r="E50">
        <v>11</v>
      </c>
      <c r="F50">
        <f>F56+1</f>
        <v>11</v>
      </c>
    </row>
    <row r="51" spans="1:6" x14ac:dyDescent="0.3">
      <c r="A51" t="s">
        <v>220</v>
      </c>
      <c r="B51" t="s">
        <v>205</v>
      </c>
      <c r="C51" t="s">
        <v>217</v>
      </c>
      <c r="D51" t="s">
        <v>133</v>
      </c>
      <c r="E51">
        <v>18</v>
      </c>
      <c r="F51">
        <f t="shared" ref="F51:F54" si="2">F53+1</f>
        <v>18</v>
      </c>
    </row>
    <row r="52" spans="1:6" x14ac:dyDescent="0.3">
      <c r="A52" t="s">
        <v>221</v>
      </c>
      <c r="B52" t="s">
        <v>205</v>
      </c>
      <c r="C52" t="s">
        <v>217</v>
      </c>
      <c r="D52" t="s">
        <v>133</v>
      </c>
      <c r="E52">
        <v>12</v>
      </c>
      <c r="F52">
        <f t="shared" si="2"/>
        <v>12</v>
      </c>
    </row>
    <row r="53" spans="1:6" x14ac:dyDescent="0.3">
      <c r="A53" t="s">
        <v>222</v>
      </c>
      <c r="B53" t="s">
        <v>205</v>
      </c>
      <c r="C53" t="s">
        <v>217</v>
      </c>
      <c r="D53" t="s">
        <v>133</v>
      </c>
      <c r="E53">
        <v>17</v>
      </c>
      <c r="F53">
        <f t="shared" si="2"/>
        <v>17</v>
      </c>
    </row>
    <row r="54" spans="1:6" x14ac:dyDescent="0.3">
      <c r="A54" t="s">
        <v>223</v>
      </c>
      <c r="B54" t="s">
        <v>205</v>
      </c>
      <c r="C54" t="s">
        <v>217</v>
      </c>
      <c r="D54" t="s">
        <v>133</v>
      </c>
      <c r="E54">
        <v>11</v>
      </c>
      <c r="F54">
        <f t="shared" si="2"/>
        <v>11</v>
      </c>
    </row>
    <row r="55" spans="1:6" x14ac:dyDescent="0.3">
      <c r="A55" t="s">
        <v>224</v>
      </c>
      <c r="B55" t="s">
        <v>205</v>
      </c>
      <c r="C55" t="s">
        <v>217</v>
      </c>
      <c r="D55" t="s">
        <v>133</v>
      </c>
      <c r="E55">
        <v>16</v>
      </c>
      <c r="F55">
        <f>F57+1</f>
        <v>16</v>
      </c>
    </row>
    <row r="56" spans="1:6" x14ac:dyDescent="0.3">
      <c r="A56" t="s">
        <v>225</v>
      </c>
      <c r="B56" t="s">
        <v>205</v>
      </c>
      <c r="C56" t="s">
        <v>217</v>
      </c>
      <c r="D56" t="s">
        <v>133</v>
      </c>
      <c r="E56" s="5">
        <v>10</v>
      </c>
      <c r="F56">
        <f>F59+1</f>
        <v>10</v>
      </c>
    </row>
    <row r="57" spans="1:6" x14ac:dyDescent="0.3">
      <c r="A57" t="s">
        <v>226</v>
      </c>
      <c r="B57" t="s">
        <v>205</v>
      </c>
      <c r="C57" t="s">
        <v>217</v>
      </c>
      <c r="D57" t="s">
        <v>133</v>
      </c>
      <c r="E57">
        <v>15</v>
      </c>
      <c r="F57">
        <f>F58+1</f>
        <v>15</v>
      </c>
    </row>
    <row r="58" spans="1:6" x14ac:dyDescent="0.3">
      <c r="A58" t="s">
        <v>227</v>
      </c>
      <c r="B58" t="s">
        <v>205</v>
      </c>
      <c r="C58" t="s">
        <v>217</v>
      </c>
      <c r="D58" t="s">
        <v>133</v>
      </c>
      <c r="E58">
        <v>14</v>
      </c>
      <c r="F58">
        <f>F60+1</f>
        <v>14</v>
      </c>
    </row>
    <row r="59" spans="1:6" x14ac:dyDescent="0.3">
      <c r="A59" t="s">
        <v>228</v>
      </c>
      <c r="B59" t="s">
        <v>205</v>
      </c>
      <c r="C59" t="s">
        <v>217</v>
      </c>
      <c r="D59" t="s">
        <v>133</v>
      </c>
      <c r="E59" s="5">
        <v>9</v>
      </c>
      <c r="F59">
        <f>E39+1</f>
        <v>9</v>
      </c>
    </row>
    <row r="60" spans="1:6" x14ac:dyDescent="0.3">
      <c r="A60" t="s">
        <v>229</v>
      </c>
      <c r="B60" t="s">
        <v>205</v>
      </c>
      <c r="C60" t="s">
        <v>217</v>
      </c>
      <c r="D60" t="s">
        <v>133</v>
      </c>
      <c r="E60">
        <v>13</v>
      </c>
      <c r="F60">
        <f>F49+1</f>
        <v>13</v>
      </c>
    </row>
    <row r="61" spans="1:6" x14ac:dyDescent="0.3">
      <c r="A61" t="s">
        <v>282</v>
      </c>
      <c r="B61" t="s">
        <v>205</v>
      </c>
      <c r="C61" t="s">
        <v>59</v>
      </c>
      <c r="D61" t="s">
        <v>133</v>
      </c>
      <c r="E61">
        <v>20</v>
      </c>
      <c r="F61">
        <f>MAX(F48:F60)+1</f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E4B3-D4FD-45FD-91EB-5E34E6EC6E0C}">
  <dimension ref="A1:M642"/>
  <sheetViews>
    <sheetView workbookViewId="0">
      <pane ySplit="1" topLeftCell="A140" activePane="bottomLeft" state="frozen"/>
      <selection pane="bottomLeft" activeCell="A152" sqref="A152"/>
    </sheetView>
  </sheetViews>
  <sheetFormatPr defaultRowHeight="14.4" x14ac:dyDescent="0.3"/>
  <cols>
    <col min="1" max="1" width="12.55468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9</v>
      </c>
      <c r="D2">
        <v>0</v>
      </c>
      <c r="E2">
        <v>0</v>
      </c>
      <c r="F2">
        <v>10000</v>
      </c>
      <c r="G2">
        <v>0</v>
      </c>
    </row>
    <row r="3" spans="1:7" x14ac:dyDescent="0.3">
      <c r="A3" t="s">
        <v>6</v>
      </c>
      <c r="B3">
        <v>2</v>
      </c>
      <c r="C3">
        <v>9</v>
      </c>
      <c r="D3">
        <v>0</v>
      </c>
      <c r="E3">
        <v>0</v>
      </c>
      <c r="F3">
        <v>11000</v>
      </c>
      <c r="G3">
        <v>0.16666666666666666</v>
      </c>
    </row>
    <row r="4" spans="1:7" x14ac:dyDescent="0.3">
      <c r="A4" t="s">
        <v>6</v>
      </c>
      <c r="B4">
        <v>3</v>
      </c>
      <c r="C4">
        <v>9</v>
      </c>
      <c r="D4">
        <v>0</v>
      </c>
      <c r="E4">
        <v>0</v>
      </c>
      <c r="F4">
        <v>12000</v>
      </c>
      <c r="G4">
        <v>0.25</v>
      </c>
    </row>
    <row r="5" spans="1:7" x14ac:dyDescent="0.3">
      <c r="A5" t="s">
        <v>6</v>
      </c>
      <c r="B5">
        <v>4</v>
      </c>
      <c r="C5">
        <v>9</v>
      </c>
      <c r="D5">
        <v>0</v>
      </c>
      <c r="E5">
        <v>0</v>
      </c>
      <c r="F5">
        <v>13000</v>
      </c>
      <c r="G5">
        <v>0.33333333333333331</v>
      </c>
    </row>
    <row r="6" spans="1:7" x14ac:dyDescent="0.3">
      <c r="A6" t="s">
        <v>6</v>
      </c>
      <c r="B6">
        <v>5</v>
      </c>
      <c r="C6">
        <v>9</v>
      </c>
      <c r="D6">
        <v>0</v>
      </c>
      <c r="E6">
        <v>0</v>
      </c>
      <c r="F6">
        <v>15000</v>
      </c>
      <c r="G6">
        <v>0.41666666666666669</v>
      </c>
    </row>
    <row r="7" spans="1:7" x14ac:dyDescent="0.3">
      <c r="A7" t="s">
        <v>6</v>
      </c>
      <c r="B7">
        <v>6</v>
      </c>
      <c r="C7">
        <v>9</v>
      </c>
      <c r="D7">
        <v>0</v>
      </c>
      <c r="E7">
        <v>0</v>
      </c>
      <c r="F7">
        <v>16000</v>
      </c>
      <c r="G7">
        <v>0.5</v>
      </c>
    </row>
    <row r="8" spans="1:7" x14ac:dyDescent="0.3">
      <c r="A8" t="s">
        <v>6</v>
      </c>
      <c r="B8">
        <v>7</v>
      </c>
      <c r="C8">
        <v>9</v>
      </c>
      <c r="D8">
        <v>0</v>
      </c>
      <c r="E8">
        <v>0</v>
      </c>
      <c r="F8">
        <v>17000</v>
      </c>
      <c r="G8">
        <v>0.58333333333333337</v>
      </c>
    </row>
    <row r="9" spans="1:7" x14ac:dyDescent="0.3">
      <c r="A9" t="s">
        <v>6</v>
      </c>
      <c r="B9">
        <v>8</v>
      </c>
      <c r="C9">
        <v>9</v>
      </c>
      <c r="D9">
        <v>0</v>
      </c>
      <c r="E9">
        <v>0</v>
      </c>
      <c r="F9">
        <v>18000</v>
      </c>
      <c r="G9">
        <v>0.66666666666666663</v>
      </c>
    </row>
    <row r="10" spans="1:7" x14ac:dyDescent="0.3">
      <c r="A10" t="s">
        <v>6</v>
      </c>
      <c r="B10">
        <v>9</v>
      </c>
      <c r="C10">
        <v>9</v>
      </c>
      <c r="D10">
        <v>0</v>
      </c>
      <c r="E10">
        <v>0</v>
      </c>
      <c r="F10">
        <v>19000</v>
      </c>
      <c r="G10">
        <v>0.75</v>
      </c>
    </row>
    <row r="11" spans="1:7" x14ac:dyDescent="0.3">
      <c r="A11" t="s">
        <v>6</v>
      </c>
      <c r="B11">
        <v>10</v>
      </c>
      <c r="C11">
        <v>9</v>
      </c>
      <c r="D11">
        <v>0</v>
      </c>
      <c r="E11">
        <v>0</v>
      </c>
      <c r="F11">
        <v>20000</v>
      </c>
      <c r="G11">
        <v>0.83333333333333337</v>
      </c>
    </row>
    <row r="12" spans="1:7" x14ac:dyDescent="0.3">
      <c r="A12" t="s">
        <v>6</v>
      </c>
      <c r="B12">
        <v>11</v>
      </c>
      <c r="C12">
        <v>9</v>
      </c>
      <c r="D12">
        <v>0</v>
      </c>
      <c r="E12">
        <v>0</v>
      </c>
      <c r="F12">
        <v>22000</v>
      </c>
      <c r="G12">
        <v>0.91666666666666663</v>
      </c>
    </row>
    <row r="13" spans="1:7" x14ac:dyDescent="0.3">
      <c r="A13" t="s">
        <v>6</v>
      </c>
      <c r="B13">
        <v>12</v>
      </c>
      <c r="C13">
        <v>9</v>
      </c>
      <c r="D13">
        <v>0</v>
      </c>
      <c r="E13">
        <v>0</v>
      </c>
      <c r="F13">
        <v>24000</v>
      </c>
      <c r="G13">
        <v>1</v>
      </c>
    </row>
    <row r="14" spans="1:7" x14ac:dyDescent="0.3">
      <c r="A14" t="s">
        <v>6</v>
      </c>
      <c r="B14">
        <v>13</v>
      </c>
      <c r="C14">
        <v>9</v>
      </c>
      <c r="D14">
        <v>0</v>
      </c>
      <c r="E14">
        <v>0</v>
      </c>
      <c r="F14">
        <v>26000</v>
      </c>
      <c r="G14">
        <v>1.3333333333333333</v>
      </c>
    </row>
    <row r="15" spans="1:7" x14ac:dyDescent="0.3">
      <c r="A15" t="s">
        <v>6</v>
      </c>
      <c r="B15">
        <v>14</v>
      </c>
      <c r="C15">
        <v>9</v>
      </c>
      <c r="D15">
        <v>0</v>
      </c>
      <c r="E15">
        <v>0</v>
      </c>
      <c r="F15">
        <v>28000</v>
      </c>
      <c r="G15">
        <v>1.6666666666666665</v>
      </c>
    </row>
    <row r="16" spans="1:7" x14ac:dyDescent="0.3">
      <c r="A16" t="s">
        <v>6</v>
      </c>
      <c r="B16">
        <v>15</v>
      </c>
      <c r="C16">
        <v>9</v>
      </c>
      <c r="D16">
        <v>0</v>
      </c>
      <c r="E16">
        <v>0</v>
      </c>
      <c r="F16">
        <v>30000</v>
      </c>
      <c r="G16">
        <v>2</v>
      </c>
    </row>
    <row r="17" spans="1:7" x14ac:dyDescent="0.3">
      <c r="A17" t="s">
        <v>6</v>
      </c>
      <c r="B17">
        <v>16</v>
      </c>
      <c r="C17">
        <v>9</v>
      </c>
      <c r="D17">
        <v>0</v>
      </c>
      <c r="E17">
        <v>0</v>
      </c>
      <c r="F17">
        <v>32000</v>
      </c>
      <c r="G17">
        <v>2</v>
      </c>
    </row>
    <row r="18" spans="1:7" x14ac:dyDescent="0.3">
      <c r="A18" t="s">
        <v>6</v>
      </c>
      <c r="B18">
        <v>17</v>
      </c>
      <c r="C18">
        <v>9</v>
      </c>
      <c r="D18">
        <v>0</v>
      </c>
      <c r="E18">
        <v>0</v>
      </c>
      <c r="F18">
        <v>34000</v>
      </c>
      <c r="G18">
        <v>2</v>
      </c>
    </row>
    <row r="19" spans="1:7" x14ac:dyDescent="0.3">
      <c r="A19" t="s">
        <v>6</v>
      </c>
      <c r="B19">
        <v>18</v>
      </c>
      <c r="C19">
        <v>9</v>
      </c>
      <c r="D19">
        <v>0</v>
      </c>
      <c r="E19">
        <v>0</v>
      </c>
      <c r="F19">
        <v>36000</v>
      </c>
      <c r="G19">
        <v>2</v>
      </c>
    </row>
    <row r="20" spans="1:7" x14ac:dyDescent="0.3">
      <c r="A20" t="s">
        <v>6</v>
      </c>
      <c r="B20">
        <v>19</v>
      </c>
      <c r="C20">
        <v>9</v>
      </c>
      <c r="D20">
        <v>0</v>
      </c>
      <c r="E20">
        <v>0</v>
      </c>
      <c r="F20">
        <v>38000</v>
      </c>
      <c r="G20">
        <v>2</v>
      </c>
    </row>
    <row r="21" spans="1:7" x14ac:dyDescent="0.3">
      <c r="A21" t="s">
        <v>6</v>
      </c>
      <c r="B21">
        <v>20</v>
      </c>
      <c r="C21">
        <v>9</v>
      </c>
      <c r="D21">
        <v>0</v>
      </c>
      <c r="E21">
        <v>0</v>
      </c>
      <c r="F21">
        <v>40000</v>
      </c>
      <c r="G21">
        <v>2.5</v>
      </c>
    </row>
    <row r="22" spans="1:7" x14ac:dyDescent="0.3">
      <c r="A22" t="s">
        <v>6</v>
      </c>
      <c r="B22">
        <v>21</v>
      </c>
      <c r="C22">
        <v>9</v>
      </c>
      <c r="D22">
        <v>0</v>
      </c>
      <c r="E22">
        <v>0</v>
      </c>
      <c r="F22">
        <v>42000</v>
      </c>
      <c r="G22">
        <v>2.5</v>
      </c>
    </row>
    <row r="23" spans="1:7" x14ac:dyDescent="0.3">
      <c r="A23" t="s">
        <v>6</v>
      </c>
      <c r="B23">
        <v>22</v>
      </c>
      <c r="C23">
        <v>9</v>
      </c>
      <c r="D23">
        <v>0</v>
      </c>
      <c r="E23">
        <v>0</v>
      </c>
      <c r="F23">
        <v>44000</v>
      </c>
      <c r="G23">
        <v>2.5</v>
      </c>
    </row>
    <row r="24" spans="1:7" x14ac:dyDescent="0.3">
      <c r="A24" t="s">
        <v>6</v>
      </c>
      <c r="B24">
        <v>23</v>
      </c>
      <c r="C24">
        <v>9</v>
      </c>
      <c r="D24">
        <v>0</v>
      </c>
      <c r="E24">
        <v>0</v>
      </c>
      <c r="F24">
        <v>46000</v>
      </c>
      <c r="G24">
        <v>2.5</v>
      </c>
    </row>
    <row r="25" spans="1:7" x14ac:dyDescent="0.3">
      <c r="A25" t="s">
        <v>6</v>
      </c>
      <c r="B25">
        <v>24</v>
      </c>
      <c r="C25">
        <v>9</v>
      </c>
      <c r="D25">
        <v>0</v>
      </c>
      <c r="E25">
        <v>0</v>
      </c>
      <c r="F25">
        <v>48000</v>
      </c>
      <c r="G25">
        <v>2.5</v>
      </c>
    </row>
    <row r="26" spans="1:7" x14ac:dyDescent="0.3">
      <c r="A26" t="s">
        <v>6</v>
      </c>
      <c r="B26">
        <v>25</v>
      </c>
      <c r="C26">
        <v>9</v>
      </c>
      <c r="D26">
        <v>0</v>
      </c>
      <c r="E26">
        <v>0</v>
      </c>
      <c r="F26">
        <v>50000</v>
      </c>
      <c r="G26">
        <v>3</v>
      </c>
    </row>
    <row r="27" spans="1:7" x14ac:dyDescent="0.3">
      <c r="A27" t="s">
        <v>6</v>
      </c>
      <c r="B27">
        <v>26</v>
      </c>
      <c r="C27">
        <v>9</v>
      </c>
      <c r="D27">
        <v>0</v>
      </c>
      <c r="E27">
        <v>0</v>
      </c>
      <c r="F27">
        <v>52000</v>
      </c>
      <c r="G27">
        <v>3</v>
      </c>
    </row>
    <row r="28" spans="1:7" x14ac:dyDescent="0.3">
      <c r="A28" t="s">
        <v>6</v>
      </c>
      <c r="B28">
        <v>27</v>
      </c>
      <c r="C28">
        <v>9</v>
      </c>
      <c r="D28">
        <v>0</v>
      </c>
      <c r="E28">
        <v>0</v>
      </c>
      <c r="F28">
        <v>54000</v>
      </c>
      <c r="G28">
        <v>3</v>
      </c>
    </row>
    <row r="29" spans="1:7" x14ac:dyDescent="0.3">
      <c r="A29" t="s">
        <v>6</v>
      </c>
      <c r="B29">
        <v>28</v>
      </c>
      <c r="C29">
        <v>9</v>
      </c>
      <c r="D29">
        <v>0</v>
      </c>
      <c r="E29">
        <v>0</v>
      </c>
      <c r="F29">
        <v>56000</v>
      </c>
      <c r="G29">
        <v>3</v>
      </c>
    </row>
    <row r="30" spans="1:7" x14ac:dyDescent="0.3">
      <c r="A30" t="s">
        <v>6</v>
      </c>
      <c r="B30">
        <v>29</v>
      </c>
      <c r="C30">
        <v>9</v>
      </c>
      <c r="D30">
        <v>0</v>
      </c>
      <c r="E30">
        <v>0</v>
      </c>
      <c r="F30">
        <v>58000</v>
      </c>
      <c r="G30">
        <v>3</v>
      </c>
    </row>
    <row r="31" spans="1:7" x14ac:dyDescent="0.3">
      <c r="A31" t="s">
        <v>6</v>
      </c>
      <c r="B31">
        <v>30</v>
      </c>
      <c r="C31">
        <v>9</v>
      </c>
      <c r="D31">
        <v>0</v>
      </c>
      <c r="E31">
        <v>0</v>
      </c>
      <c r="F31">
        <v>60000</v>
      </c>
      <c r="G31">
        <v>4</v>
      </c>
    </row>
    <row r="32" spans="1:7" x14ac:dyDescent="0.3">
      <c r="A32" t="s">
        <v>6</v>
      </c>
      <c r="B32">
        <v>31</v>
      </c>
      <c r="C32">
        <v>10</v>
      </c>
      <c r="D32">
        <v>0</v>
      </c>
      <c r="E32">
        <v>0</v>
      </c>
      <c r="F32">
        <v>63000</v>
      </c>
      <c r="G32">
        <v>4</v>
      </c>
    </row>
    <row r="33" spans="1:7" x14ac:dyDescent="0.3">
      <c r="A33" t="s">
        <v>6</v>
      </c>
      <c r="B33">
        <v>32</v>
      </c>
      <c r="C33">
        <v>10</v>
      </c>
      <c r="D33">
        <v>0</v>
      </c>
      <c r="E33">
        <v>0</v>
      </c>
      <c r="F33">
        <v>66000</v>
      </c>
      <c r="G33">
        <v>4</v>
      </c>
    </row>
    <row r="34" spans="1:7" x14ac:dyDescent="0.3">
      <c r="A34" t="s">
        <v>6</v>
      </c>
      <c r="B34">
        <v>33</v>
      </c>
      <c r="C34">
        <v>10</v>
      </c>
      <c r="D34">
        <v>0</v>
      </c>
      <c r="E34">
        <v>0</v>
      </c>
      <c r="F34">
        <v>69000</v>
      </c>
      <c r="G34">
        <v>4</v>
      </c>
    </row>
    <row r="35" spans="1:7" x14ac:dyDescent="0.3">
      <c r="A35" t="s">
        <v>6</v>
      </c>
      <c r="B35">
        <v>34</v>
      </c>
      <c r="C35">
        <v>10</v>
      </c>
      <c r="D35">
        <v>0</v>
      </c>
      <c r="E35">
        <v>0</v>
      </c>
      <c r="F35">
        <v>72000</v>
      </c>
      <c r="G35">
        <v>4</v>
      </c>
    </row>
    <row r="36" spans="1:7" x14ac:dyDescent="0.3">
      <c r="A36" t="s">
        <v>6</v>
      </c>
      <c r="B36">
        <v>35</v>
      </c>
      <c r="C36">
        <v>10</v>
      </c>
      <c r="D36">
        <v>0</v>
      </c>
      <c r="E36">
        <v>0</v>
      </c>
      <c r="F36">
        <v>75000</v>
      </c>
      <c r="G36">
        <v>5</v>
      </c>
    </row>
    <row r="37" spans="1:7" x14ac:dyDescent="0.3">
      <c r="A37" t="s">
        <v>6</v>
      </c>
      <c r="B37">
        <v>36</v>
      </c>
      <c r="C37">
        <v>10</v>
      </c>
      <c r="D37">
        <v>0</v>
      </c>
      <c r="E37">
        <v>0</v>
      </c>
      <c r="F37">
        <v>78000</v>
      </c>
      <c r="G37">
        <v>5</v>
      </c>
    </row>
    <row r="38" spans="1:7" x14ac:dyDescent="0.3">
      <c r="A38" t="s">
        <v>6</v>
      </c>
      <c r="B38">
        <v>37</v>
      </c>
      <c r="C38">
        <v>10</v>
      </c>
      <c r="D38">
        <v>0</v>
      </c>
      <c r="E38">
        <v>0</v>
      </c>
      <c r="F38">
        <v>81000</v>
      </c>
      <c r="G38">
        <v>5</v>
      </c>
    </row>
    <row r="39" spans="1:7" x14ac:dyDescent="0.3">
      <c r="A39" t="s">
        <v>6</v>
      </c>
      <c r="B39">
        <v>38</v>
      </c>
      <c r="C39">
        <v>10</v>
      </c>
      <c r="D39">
        <v>0</v>
      </c>
      <c r="E39">
        <v>0</v>
      </c>
      <c r="F39">
        <v>84000</v>
      </c>
      <c r="G39">
        <v>5</v>
      </c>
    </row>
    <row r="40" spans="1:7" x14ac:dyDescent="0.3">
      <c r="A40" t="s">
        <v>6</v>
      </c>
      <c r="B40">
        <v>39</v>
      </c>
      <c r="C40">
        <v>10</v>
      </c>
      <c r="D40">
        <v>0</v>
      </c>
      <c r="E40">
        <v>0</v>
      </c>
      <c r="F40">
        <v>87000</v>
      </c>
      <c r="G40">
        <v>5</v>
      </c>
    </row>
    <row r="41" spans="1:7" x14ac:dyDescent="0.3">
      <c r="A41" t="s">
        <v>6</v>
      </c>
      <c r="B41">
        <v>40</v>
      </c>
      <c r="C41">
        <v>10</v>
      </c>
      <c r="D41">
        <v>0</v>
      </c>
      <c r="E41">
        <v>0</v>
      </c>
      <c r="F41">
        <v>90000</v>
      </c>
      <c r="G41">
        <v>6</v>
      </c>
    </row>
    <row r="42" spans="1:7" x14ac:dyDescent="0.3">
      <c r="A42" t="s">
        <v>6</v>
      </c>
      <c r="B42">
        <v>41</v>
      </c>
      <c r="C42">
        <v>11</v>
      </c>
      <c r="D42">
        <v>0</v>
      </c>
      <c r="E42">
        <v>0</v>
      </c>
      <c r="F42">
        <v>96000</v>
      </c>
      <c r="G42">
        <v>6</v>
      </c>
    </row>
    <row r="43" spans="1:7" x14ac:dyDescent="0.3">
      <c r="A43" t="s">
        <v>6</v>
      </c>
      <c r="B43">
        <v>42</v>
      </c>
      <c r="C43">
        <v>11</v>
      </c>
      <c r="D43">
        <v>0</v>
      </c>
      <c r="E43">
        <v>0</v>
      </c>
      <c r="F43">
        <v>102000</v>
      </c>
      <c r="G43">
        <v>6</v>
      </c>
    </row>
    <row r="44" spans="1:7" x14ac:dyDescent="0.3">
      <c r="A44" t="s">
        <v>6</v>
      </c>
      <c r="B44">
        <v>43</v>
      </c>
      <c r="C44">
        <v>11</v>
      </c>
      <c r="D44">
        <v>0</v>
      </c>
      <c r="E44">
        <v>0</v>
      </c>
      <c r="F44">
        <v>108000</v>
      </c>
      <c r="G44">
        <v>6</v>
      </c>
    </row>
    <row r="45" spans="1:7" x14ac:dyDescent="0.3">
      <c r="A45" t="s">
        <v>6</v>
      </c>
      <c r="B45">
        <v>44</v>
      </c>
      <c r="C45">
        <v>11</v>
      </c>
      <c r="D45">
        <v>0</v>
      </c>
      <c r="E45">
        <v>0</v>
      </c>
      <c r="F45">
        <v>114000</v>
      </c>
      <c r="G45">
        <v>6</v>
      </c>
    </row>
    <row r="46" spans="1:7" x14ac:dyDescent="0.3">
      <c r="A46" t="s">
        <v>6</v>
      </c>
      <c r="B46">
        <v>45</v>
      </c>
      <c r="C46">
        <v>11</v>
      </c>
      <c r="D46">
        <v>0</v>
      </c>
      <c r="E46">
        <v>0</v>
      </c>
      <c r="F46">
        <v>120000</v>
      </c>
      <c r="G46">
        <v>6.5</v>
      </c>
    </row>
    <row r="47" spans="1:7" x14ac:dyDescent="0.3">
      <c r="A47" t="s">
        <v>6</v>
      </c>
      <c r="B47">
        <v>46</v>
      </c>
      <c r="C47">
        <v>11</v>
      </c>
      <c r="D47">
        <v>0</v>
      </c>
      <c r="E47">
        <v>0</v>
      </c>
      <c r="F47">
        <v>126000</v>
      </c>
      <c r="G47">
        <v>6.5</v>
      </c>
    </row>
    <row r="48" spans="1:7" x14ac:dyDescent="0.3">
      <c r="A48" t="s">
        <v>6</v>
      </c>
      <c r="B48">
        <v>47</v>
      </c>
      <c r="C48">
        <v>11</v>
      </c>
      <c r="D48">
        <v>0</v>
      </c>
      <c r="E48">
        <v>0</v>
      </c>
      <c r="F48">
        <v>132000</v>
      </c>
      <c r="G48">
        <v>6.5</v>
      </c>
    </row>
    <row r="49" spans="1:10" x14ac:dyDescent="0.3">
      <c r="A49" t="s">
        <v>6</v>
      </c>
      <c r="B49">
        <v>48</v>
      </c>
      <c r="C49">
        <v>11</v>
      </c>
      <c r="D49">
        <v>0</v>
      </c>
      <c r="E49">
        <v>0</v>
      </c>
      <c r="F49">
        <v>138000</v>
      </c>
      <c r="G49">
        <v>6.5</v>
      </c>
    </row>
    <row r="50" spans="1:10" x14ac:dyDescent="0.3">
      <c r="A50" t="s">
        <v>6</v>
      </c>
      <c r="B50">
        <v>49</v>
      </c>
      <c r="C50">
        <v>11</v>
      </c>
      <c r="D50">
        <v>0</v>
      </c>
      <c r="E50">
        <v>0</v>
      </c>
      <c r="F50">
        <v>144000</v>
      </c>
      <c r="G50">
        <v>6.5</v>
      </c>
    </row>
    <row r="51" spans="1:10" x14ac:dyDescent="0.3">
      <c r="A51" t="s">
        <v>6</v>
      </c>
      <c r="B51">
        <v>50</v>
      </c>
      <c r="C51">
        <v>11</v>
      </c>
      <c r="D51">
        <v>0</v>
      </c>
      <c r="E51">
        <v>0</v>
      </c>
      <c r="F51">
        <v>150000</v>
      </c>
      <c r="G51">
        <v>6.5</v>
      </c>
    </row>
    <row r="52" spans="1:10" x14ac:dyDescent="0.3">
      <c r="A52" t="s">
        <v>6</v>
      </c>
      <c r="B52">
        <v>51</v>
      </c>
      <c r="C52">
        <v>12</v>
      </c>
      <c r="D52">
        <v>0</v>
      </c>
      <c r="E52">
        <v>0</v>
      </c>
      <c r="F52">
        <v>156000</v>
      </c>
      <c r="G52">
        <v>7</v>
      </c>
    </row>
    <row r="53" spans="1:10" x14ac:dyDescent="0.3">
      <c r="A53" t="s">
        <v>6</v>
      </c>
      <c r="B53">
        <v>52</v>
      </c>
      <c r="C53">
        <v>12</v>
      </c>
      <c r="D53">
        <v>0</v>
      </c>
      <c r="E53">
        <v>0</v>
      </c>
      <c r="F53">
        <v>162000</v>
      </c>
      <c r="G53">
        <v>7</v>
      </c>
    </row>
    <row r="54" spans="1:10" x14ac:dyDescent="0.3">
      <c r="A54" t="s">
        <v>6</v>
      </c>
      <c r="B54">
        <v>53</v>
      </c>
      <c r="C54">
        <v>12</v>
      </c>
      <c r="D54">
        <v>0</v>
      </c>
      <c r="E54">
        <v>0</v>
      </c>
      <c r="F54">
        <v>168000</v>
      </c>
      <c r="G54">
        <v>7</v>
      </c>
    </row>
    <row r="55" spans="1:10" x14ac:dyDescent="0.3">
      <c r="A55" t="s">
        <v>6</v>
      </c>
      <c r="B55">
        <v>54</v>
      </c>
      <c r="C55">
        <v>12</v>
      </c>
      <c r="D55">
        <v>0</v>
      </c>
      <c r="E55">
        <v>0</v>
      </c>
      <c r="F55">
        <v>174000</v>
      </c>
      <c r="G55">
        <v>7</v>
      </c>
    </row>
    <row r="56" spans="1:10" x14ac:dyDescent="0.3">
      <c r="A56" t="s">
        <v>6</v>
      </c>
      <c r="B56">
        <v>55</v>
      </c>
      <c r="C56">
        <v>12</v>
      </c>
      <c r="D56">
        <v>0</v>
      </c>
      <c r="E56">
        <v>0</v>
      </c>
      <c r="F56">
        <v>180000</v>
      </c>
      <c r="G56">
        <v>7</v>
      </c>
    </row>
    <row r="57" spans="1:10" x14ac:dyDescent="0.3">
      <c r="A57" t="s">
        <v>6</v>
      </c>
      <c r="B57">
        <v>56</v>
      </c>
      <c r="C57">
        <v>12</v>
      </c>
      <c r="D57">
        <v>0</v>
      </c>
      <c r="E57">
        <v>0</v>
      </c>
      <c r="F57">
        <v>187000</v>
      </c>
      <c r="G57">
        <v>7</v>
      </c>
    </row>
    <row r="58" spans="1:10" x14ac:dyDescent="0.3">
      <c r="A58" t="s">
        <v>6</v>
      </c>
      <c r="B58">
        <v>57</v>
      </c>
      <c r="C58">
        <v>12</v>
      </c>
      <c r="D58">
        <v>0</v>
      </c>
      <c r="E58">
        <v>0</v>
      </c>
      <c r="F58">
        <v>194000</v>
      </c>
      <c r="G58">
        <v>7</v>
      </c>
    </row>
    <row r="59" spans="1:10" x14ac:dyDescent="0.3">
      <c r="A59" t="s">
        <v>6</v>
      </c>
      <c r="B59">
        <v>58</v>
      </c>
      <c r="C59">
        <v>12</v>
      </c>
      <c r="D59">
        <v>0</v>
      </c>
      <c r="E59">
        <v>0</v>
      </c>
      <c r="F59">
        <v>201000</v>
      </c>
      <c r="G59">
        <v>7</v>
      </c>
    </row>
    <row r="60" spans="1:10" x14ac:dyDescent="0.3">
      <c r="A60" t="s">
        <v>6</v>
      </c>
      <c r="B60">
        <v>59</v>
      </c>
      <c r="C60">
        <v>12</v>
      </c>
      <c r="D60">
        <v>0</v>
      </c>
      <c r="E60">
        <v>0</v>
      </c>
      <c r="F60">
        <v>208000</v>
      </c>
      <c r="G60">
        <v>7</v>
      </c>
    </row>
    <row r="61" spans="1:10" x14ac:dyDescent="0.3">
      <c r="A61" t="s">
        <v>6</v>
      </c>
      <c r="B61">
        <v>60</v>
      </c>
      <c r="C61">
        <v>12</v>
      </c>
      <c r="D61">
        <v>0</v>
      </c>
      <c r="E61">
        <v>0</v>
      </c>
      <c r="F61">
        <v>215000</v>
      </c>
      <c r="G61">
        <v>7</v>
      </c>
    </row>
    <row r="62" spans="1:10" x14ac:dyDescent="0.3">
      <c r="A62" t="s">
        <v>6</v>
      </c>
      <c r="B62">
        <v>61</v>
      </c>
      <c r="C62">
        <v>12</v>
      </c>
      <c r="D62">
        <v>0</v>
      </c>
      <c r="E62">
        <v>0</v>
      </c>
      <c r="F62">
        <v>220000</v>
      </c>
      <c r="G62">
        <v>7</v>
      </c>
    </row>
    <row r="63" spans="1:10" x14ac:dyDescent="0.3">
      <c r="A63" t="s">
        <v>6</v>
      </c>
      <c r="B63">
        <v>62</v>
      </c>
      <c r="C63">
        <v>12</v>
      </c>
      <c r="D63">
        <v>0</v>
      </c>
      <c r="E63">
        <v>0</v>
      </c>
      <c r="F63">
        <v>225000</v>
      </c>
      <c r="G63">
        <v>7</v>
      </c>
      <c r="I63" t="s">
        <v>233</v>
      </c>
      <c r="J63">
        <v>12</v>
      </c>
    </row>
    <row r="64" spans="1:10" x14ac:dyDescent="0.3">
      <c r="A64" t="s">
        <v>6</v>
      </c>
      <c r="B64">
        <v>63</v>
      </c>
      <c r="C64">
        <v>12</v>
      </c>
      <c r="D64">
        <v>0</v>
      </c>
      <c r="E64">
        <v>0</v>
      </c>
      <c r="F64">
        <v>230000</v>
      </c>
      <c r="G64">
        <v>7</v>
      </c>
    </row>
    <row r="65" spans="1:9" x14ac:dyDescent="0.3">
      <c r="A65" t="s">
        <v>6</v>
      </c>
      <c r="B65">
        <v>64</v>
      </c>
      <c r="C65">
        <v>12</v>
      </c>
      <c r="D65">
        <v>0</v>
      </c>
      <c r="E65">
        <v>0</v>
      </c>
      <c r="F65">
        <v>235000</v>
      </c>
      <c r="G65">
        <v>7</v>
      </c>
      <c r="I65" t="s">
        <v>6</v>
      </c>
    </row>
    <row r="66" spans="1:9" x14ac:dyDescent="0.3">
      <c r="A66" t="s">
        <v>6</v>
      </c>
      <c r="B66">
        <v>65</v>
      </c>
      <c r="C66">
        <v>12</v>
      </c>
      <c r="D66">
        <v>0</v>
      </c>
      <c r="E66">
        <v>0</v>
      </c>
      <c r="F66">
        <v>240000</v>
      </c>
      <c r="G66">
        <v>7</v>
      </c>
    </row>
    <row r="67" spans="1:9" x14ac:dyDescent="0.3">
      <c r="A67" t="s">
        <v>6</v>
      </c>
      <c r="B67">
        <v>66</v>
      </c>
      <c r="C67">
        <v>13</v>
      </c>
      <c r="D67">
        <v>0</v>
      </c>
      <c r="E67">
        <v>0</v>
      </c>
      <c r="F67">
        <v>250000</v>
      </c>
      <c r="G67">
        <v>7.5</v>
      </c>
    </row>
    <row r="68" spans="1:9" x14ac:dyDescent="0.3">
      <c r="A68" t="s">
        <v>6</v>
      </c>
      <c r="B68">
        <v>67</v>
      </c>
      <c r="C68">
        <v>13</v>
      </c>
      <c r="D68">
        <v>0</v>
      </c>
      <c r="E68">
        <v>0</v>
      </c>
      <c r="F68">
        <v>260000</v>
      </c>
      <c r="G68">
        <v>7.5</v>
      </c>
    </row>
    <row r="69" spans="1:9" x14ac:dyDescent="0.3">
      <c r="A69" t="s">
        <v>6</v>
      </c>
      <c r="B69">
        <v>68</v>
      </c>
      <c r="C69">
        <v>13</v>
      </c>
      <c r="D69">
        <v>0</v>
      </c>
      <c r="E69">
        <v>0</v>
      </c>
      <c r="F69">
        <v>270000</v>
      </c>
      <c r="G69">
        <v>7.5</v>
      </c>
    </row>
    <row r="70" spans="1:9" x14ac:dyDescent="0.3">
      <c r="A70" t="s">
        <v>6</v>
      </c>
      <c r="B70">
        <v>69</v>
      </c>
      <c r="C70">
        <v>13</v>
      </c>
      <c r="D70">
        <v>0</v>
      </c>
      <c r="E70">
        <v>0</v>
      </c>
      <c r="F70">
        <v>280000</v>
      </c>
      <c r="G70">
        <v>7.5</v>
      </c>
    </row>
    <row r="71" spans="1:9" x14ac:dyDescent="0.3">
      <c r="A71" t="s">
        <v>6</v>
      </c>
      <c r="B71">
        <v>70</v>
      </c>
      <c r="C71">
        <v>13</v>
      </c>
      <c r="D71">
        <v>0</v>
      </c>
      <c r="E71">
        <v>0</v>
      </c>
      <c r="F71">
        <v>290000</v>
      </c>
      <c r="G71">
        <v>8</v>
      </c>
    </row>
    <row r="72" spans="1:9" x14ac:dyDescent="0.3">
      <c r="A72" t="s">
        <v>6</v>
      </c>
      <c r="B72">
        <v>71</v>
      </c>
      <c r="C72">
        <v>13</v>
      </c>
      <c r="D72">
        <v>0</v>
      </c>
      <c r="E72">
        <v>0</v>
      </c>
      <c r="F72">
        <v>292000</v>
      </c>
      <c r="G72">
        <v>8</v>
      </c>
    </row>
    <row r="73" spans="1:9" x14ac:dyDescent="0.3">
      <c r="A73" t="s">
        <v>6</v>
      </c>
      <c r="B73">
        <v>72</v>
      </c>
      <c r="C73">
        <v>13</v>
      </c>
      <c r="D73">
        <v>0</v>
      </c>
      <c r="E73">
        <v>0</v>
      </c>
      <c r="F73">
        <v>294000</v>
      </c>
      <c r="G73">
        <v>8</v>
      </c>
    </row>
    <row r="74" spans="1:9" x14ac:dyDescent="0.3">
      <c r="A74" t="s">
        <v>6</v>
      </c>
      <c r="B74">
        <v>73</v>
      </c>
      <c r="C74">
        <v>13</v>
      </c>
      <c r="D74">
        <v>0</v>
      </c>
      <c r="E74">
        <v>0</v>
      </c>
      <c r="F74">
        <v>296000</v>
      </c>
      <c r="G74">
        <v>8</v>
      </c>
    </row>
    <row r="75" spans="1:9" x14ac:dyDescent="0.3">
      <c r="A75" t="s">
        <v>6</v>
      </c>
      <c r="B75">
        <v>74</v>
      </c>
      <c r="C75">
        <v>13</v>
      </c>
      <c r="D75">
        <v>0</v>
      </c>
      <c r="E75">
        <v>0</v>
      </c>
      <c r="F75">
        <v>298000</v>
      </c>
      <c r="G75">
        <v>8</v>
      </c>
    </row>
    <row r="76" spans="1:9" x14ac:dyDescent="0.3">
      <c r="A76" t="s">
        <v>6</v>
      </c>
      <c r="B76">
        <v>75</v>
      </c>
      <c r="C76">
        <v>13</v>
      </c>
      <c r="D76">
        <v>0</v>
      </c>
      <c r="E76">
        <v>0</v>
      </c>
      <c r="F76">
        <v>300000</v>
      </c>
      <c r="G76">
        <v>8</v>
      </c>
    </row>
    <row r="77" spans="1:9" x14ac:dyDescent="0.3">
      <c r="A77" t="s">
        <v>6</v>
      </c>
      <c r="B77">
        <v>76</v>
      </c>
      <c r="C77">
        <v>14</v>
      </c>
      <c r="D77">
        <v>0</v>
      </c>
      <c r="E77">
        <v>0</v>
      </c>
      <c r="F77">
        <v>306000</v>
      </c>
      <c r="G77">
        <v>8</v>
      </c>
    </row>
    <row r="78" spans="1:9" x14ac:dyDescent="0.3">
      <c r="A78" t="s">
        <v>6</v>
      </c>
      <c r="B78">
        <v>77</v>
      </c>
      <c r="C78">
        <v>14</v>
      </c>
      <c r="D78">
        <v>0</v>
      </c>
      <c r="E78">
        <v>0</v>
      </c>
      <c r="F78">
        <v>312000</v>
      </c>
      <c r="G78">
        <v>8</v>
      </c>
    </row>
    <row r="79" spans="1:9" x14ac:dyDescent="0.3">
      <c r="A79" t="s">
        <v>6</v>
      </c>
      <c r="B79">
        <v>78</v>
      </c>
      <c r="C79">
        <v>14</v>
      </c>
      <c r="D79">
        <v>0</v>
      </c>
      <c r="E79">
        <v>0</v>
      </c>
      <c r="F79">
        <v>318000</v>
      </c>
      <c r="G79">
        <v>8</v>
      </c>
    </row>
    <row r="80" spans="1:9" x14ac:dyDescent="0.3">
      <c r="A80" t="s">
        <v>6</v>
      </c>
      <c r="B80">
        <v>79</v>
      </c>
      <c r="C80">
        <v>14</v>
      </c>
      <c r="D80">
        <v>0</v>
      </c>
      <c r="E80">
        <v>0</v>
      </c>
      <c r="F80">
        <v>324000</v>
      </c>
      <c r="G80">
        <v>8</v>
      </c>
    </row>
    <row r="81" spans="1:7" x14ac:dyDescent="0.3">
      <c r="A81" t="s">
        <v>6</v>
      </c>
      <c r="B81">
        <v>80</v>
      </c>
      <c r="C81">
        <v>14</v>
      </c>
      <c r="D81">
        <v>0</v>
      </c>
      <c r="E81">
        <v>0</v>
      </c>
      <c r="F81">
        <v>330000</v>
      </c>
      <c r="G81">
        <v>8</v>
      </c>
    </row>
    <row r="82" spans="1:7" x14ac:dyDescent="0.3">
      <c r="A82" t="s">
        <v>58</v>
      </c>
      <c r="B82">
        <v>1</v>
      </c>
      <c r="C82">
        <v>2</v>
      </c>
      <c r="D82">
        <v>1000</v>
      </c>
      <c r="E82">
        <v>0</v>
      </c>
      <c r="F82">
        <v>0</v>
      </c>
      <c r="G82">
        <v>6.9444444444444447E-4</v>
      </c>
    </row>
    <row r="83" spans="1:7" x14ac:dyDescent="0.3">
      <c r="A83" t="s">
        <v>58</v>
      </c>
      <c r="B83">
        <v>2</v>
      </c>
      <c r="C83">
        <v>2</v>
      </c>
      <c r="D83">
        <v>2000</v>
      </c>
      <c r="E83">
        <v>0</v>
      </c>
      <c r="F83">
        <v>0</v>
      </c>
      <c r="G83">
        <v>1.0416666666666666E-2</v>
      </c>
    </row>
    <row r="84" spans="1:7" x14ac:dyDescent="0.3">
      <c r="A84" t="s">
        <v>58</v>
      </c>
      <c r="B84">
        <v>3</v>
      </c>
      <c r="C84">
        <v>3</v>
      </c>
      <c r="D84">
        <v>5000</v>
      </c>
      <c r="E84">
        <v>0</v>
      </c>
      <c r="F84">
        <v>0</v>
      </c>
      <c r="G84">
        <v>3.125E-2</v>
      </c>
    </row>
    <row r="85" spans="1:7" x14ac:dyDescent="0.3">
      <c r="A85" t="s">
        <v>58</v>
      </c>
      <c r="B85">
        <v>4</v>
      </c>
      <c r="C85">
        <v>4</v>
      </c>
      <c r="D85">
        <v>20000</v>
      </c>
      <c r="E85">
        <v>0</v>
      </c>
      <c r="F85">
        <v>0</v>
      </c>
      <c r="G85">
        <v>0.125</v>
      </c>
    </row>
    <row r="86" spans="1:7" x14ac:dyDescent="0.3">
      <c r="A86" t="s">
        <v>58</v>
      </c>
      <c r="B86">
        <v>5</v>
      </c>
      <c r="C86">
        <v>5</v>
      </c>
      <c r="D86">
        <v>80000</v>
      </c>
      <c r="E86">
        <v>0</v>
      </c>
      <c r="F86">
        <v>0</v>
      </c>
      <c r="G86">
        <v>0.20833333333333334</v>
      </c>
    </row>
    <row r="87" spans="1:7" x14ac:dyDescent="0.3">
      <c r="A87" t="s">
        <v>58</v>
      </c>
      <c r="B87">
        <v>6</v>
      </c>
      <c r="C87">
        <v>5</v>
      </c>
      <c r="D87">
        <v>180000</v>
      </c>
      <c r="E87">
        <v>0</v>
      </c>
      <c r="F87">
        <v>0</v>
      </c>
      <c r="G87">
        <v>0.33333333333333331</v>
      </c>
    </row>
    <row r="88" spans="1:7" x14ac:dyDescent="0.3">
      <c r="A88" t="s">
        <v>58</v>
      </c>
      <c r="B88">
        <v>7</v>
      </c>
      <c r="C88">
        <v>6</v>
      </c>
      <c r="D88">
        <v>360000</v>
      </c>
      <c r="E88">
        <v>0</v>
      </c>
      <c r="F88">
        <v>0</v>
      </c>
      <c r="G88">
        <v>0.41666666666666669</v>
      </c>
    </row>
    <row r="89" spans="1:7" x14ac:dyDescent="0.3">
      <c r="A89" t="s">
        <v>58</v>
      </c>
      <c r="B89">
        <v>8</v>
      </c>
      <c r="C89">
        <v>7</v>
      </c>
      <c r="D89">
        <v>600000</v>
      </c>
      <c r="E89">
        <v>0</v>
      </c>
      <c r="F89">
        <v>0</v>
      </c>
      <c r="G89">
        <v>0.5</v>
      </c>
    </row>
    <row r="90" spans="1:7" x14ac:dyDescent="0.3">
      <c r="A90" t="s">
        <v>58</v>
      </c>
      <c r="B90">
        <v>9</v>
      </c>
      <c r="C90">
        <v>8</v>
      </c>
      <c r="D90">
        <v>800000</v>
      </c>
      <c r="E90">
        <v>0</v>
      </c>
      <c r="F90">
        <v>0</v>
      </c>
      <c r="G90">
        <v>0.58333333333333337</v>
      </c>
    </row>
    <row r="91" spans="1:7" x14ac:dyDescent="0.3">
      <c r="A91" t="s">
        <v>58</v>
      </c>
      <c r="B91">
        <v>10</v>
      </c>
      <c r="C91">
        <v>8</v>
      </c>
      <c r="D91">
        <v>1000000</v>
      </c>
      <c r="E91">
        <v>0</v>
      </c>
      <c r="F91">
        <v>0</v>
      </c>
      <c r="G91">
        <v>0.75</v>
      </c>
    </row>
    <row r="92" spans="1:7" x14ac:dyDescent="0.3">
      <c r="A92" t="s">
        <v>58</v>
      </c>
      <c r="B92">
        <v>11</v>
      </c>
      <c r="C92">
        <v>9</v>
      </c>
      <c r="D92">
        <v>1200000</v>
      </c>
      <c r="E92">
        <v>0</v>
      </c>
      <c r="F92">
        <v>0</v>
      </c>
      <c r="G92">
        <v>1</v>
      </c>
    </row>
    <row r="93" spans="1:7" x14ac:dyDescent="0.3">
      <c r="A93" t="s">
        <v>58</v>
      </c>
      <c r="B93">
        <v>12</v>
      </c>
      <c r="C93">
        <v>10</v>
      </c>
      <c r="D93">
        <v>1800000</v>
      </c>
      <c r="E93">
        <v>0</v>
      </c>
      <c r="F93">
        <v>0</v>
      </c>
      <c r="G93">
        <v>1.5</v>
      </c>
    </row>
    <row r="94" spans="1:7" x14ac:dyDescent="0.3">
      <c r="A94" t="s">
        <v>58</v>
      </c>
      <c r="B94">
        <v>13</v>
      </c>
      <c r="C94">
        <v>10</v>
      </c>
      <c r="D94">
        <v>2000000</v>
      </c>
      <c r="E94">
        <v>0</v>
      </c>
      <c r="F94">
        <v>0</v>
      </c>
      <c r="G94">
        <v>2.5</v>
      </c>
    </row>
    <row r="95" spans="1:7" x14ac:dyDescent="0.3">
      <c r="A95" t="s">
        <v>58</v>
      </c>
      <c r="B95">
        <v>14</v>
      </c>
      <c r="C95">
        <v>11</v>
      </c>
      <c r="D95">
        <v>2500000</v>
      </c>
      <c r="E95">
        <v>0</v>
      </c>
      <c r="F95">
        <v>0</v>
      </c>
      <c r="G95">
        <v>3.5</v>
      </c>
    </row>
    <row r="96" spans="1:7" x14ac:dyDescent="0.3">
      <c r="A96" t="s">
        <v>58</v>
      </c>
      <c r="B96">
        <v>15</v>
      </c>
      <c r="C96">
        <v>11</v>
      </c>
      <c r="D96">
        <v>3500000</v>
      </c>
      <c r="E96">
        <v>0</v>
      </c>
      <c r="F96">
        <v>0</v>
      </c>
      <c r="G96">
        <v>5</v>
      </c>
    </row>
    <row r="97" spans="1:10" x14ac:dyDescent="0.3">
      <c r="A97" t="s">
        <v>58</v>
      </c>
      <c r="B97">
        <v>16</v>
      </c>
      <c r="C97">
        <v>12</v>
      </c>
      <c r="D97">
        <v>4700000</v>
      </c>
      <c r="E97">
        <v>0</v>
      </c>
      <c r="F97">
        <v>0</v>
      </c>
      <c r="G97">
        <v>5.5</v>
      </c>
    </row>
    <row r="98" spans="1:10" x14ac:dyDescent="0.3">
      <c r="A98" t="s">
        <v>58</v>
      </c>
      <c r="B98">
        <v>17</v>
      </c>
      <c r="C98">
        <v>12</v>
      </c>
      <c r="D98">
        <v>6100000</v>
      </c>
      <c r="E98">
        <v>0</v>
      </c>
      <c r="F98">
        <v>0</v>
      </c>
      <c r="G98">
        <v>7.5</v>
      </c>
    </row>
    <row r="99" spans="1:10" x14ac:dyDescent="0.3">
      <c r="A99" t="s">
        <v>58</v>
      </c>
      <c r="B99">
        <v>18</v>
      </c>
      <c r="C99">
        <v>13</v>
      </c>
      <c r="D99">
        <v>6800000</v>
      </c>
      <c r="E99">
        <v>0</v>
      </c>
      <c r="F99">
        <v>0</v>
      </c>
      <c r="G99">
        <v>9</v>
      </c>
    </row>
    <row r="100" spans="1:10" x14ac:dyDescent="0.3">
      <c r="A100" t="s">
        <v>58</v>
      </c>
      <c r="B100">
        <v>19</v>
      </c>
      <c r="C100">
        <v>13</v>
      </c>
      <c r="D100">
        <v>8000000</v>
      </c>
      <c r="E100">
        <v>0</v>
      </c>
      <c r="F100">
        <v>0</v>
      </c>
      <c r="G100">
        <v>9</v>
      </c>
    </row>
    <row r="101" spans="1:10" x14ac:dyDescent="0.3">
      <c r="A101" t="s">
        <v>58</v>
      </c>
      <c r="B101">
        <v>20</v>
      </c>
      <c r="C101">
        <v>14</v>
      </c>
      <c r="D101">
        <v>16500000</v>
      </c>
      <c r="E101">
        <v>0</v>
      </c>
      <c r="F101">
        <v>0</v>
      </c>
      <c r="G101">
        <v>16</v>
      </c>
    </row>
    <row r="102" spans="1:10" ht="15" thickBot="1" x14ac:dyDescent="0.35">
      <c r="A102" t="s">
        <v>58</v>
      </c>
      <c r="B102">
        <v>21</v>
      </c>
      <c r="C102">
        <v>15</v>
      </c>
      <c r="D102">
        <v>18500000</v>
      </c>
      <c r="E102">
        <v>0</v>
      </c>
      <c r="F102">
        <v>0</v>
      </c>
      <c r="G102">
        <v>17</v>
      </c>
    </row>
    <row r="103" spans="1:10" ht="15" thickBot="1" x14ac:dyDescent="0.35">
      <c r="A103" t="s">
        <v>79</v>
      </c>
      <c r="B103">
        <v>1</v>
      </c>
      <c r="C103">
        <v>1</v>
      </c>
      <c r="D103">
        <v>250</v>
      </c>
      <c r="E103">
        <v>0</v>
      </c>
      <c r="F103">
        <v>0</v>
      </c>
      <c r="G103">
        <v>0</v>
      </c>
      <c r="J103" s="7" t="s">
        <v>82</v>
      </c>
    </row>
    <row r="104" spans="1:10" ht="15" thickBot="1" x14ac:dyDescent="0.35">
      <c r="A104" t="s">
        <v>79</v>
      </c>
      <c r="B104">
        <v>2</v>
      </c>
      <c r="C104">
        <v>1</v>
      </c>
      <c r="D104">
        <v>1000</v>
      </c>
      <c r="E104">
        <v>0</v>
      </c>
      <c r="F104">
        <v>0</v>
      </c>
      <c r="G104">
        <v>1.3888888888888889E-3</v>
      </c>
      <c r="I104">
        <f>2/60</f>
        <v>3.3333333333333333E-2</v>
      </c>
      <c r="J104" s="7" t="s">
        <v>83</v>
      </c>
    </row>
    <row r="105" spans="1:10" ht="15" thickBot="1" x14ac:dyDescent="0.35">
      <c r="A105" t="s">
        <v>79</v>
      </c>
      <c r="B105">
        <v>3</v>
      </c>
      <c r="C105">
        <v>2</v>
      </c>
      <c r="D105">
        <v>4000</v>
      </c>
      <c r="E105">
        <v>0</v>
      </c>
      <c r="F105">
        <v>0</v>
      </c>
      <c r="G105">
        <v>6.9444444444444441E-3</v>
      </c>
      <c r="I105">
        <f>1/6</f>
        <v>0.16666666666666666</v>
      </c>
      <c r="J105" s="7" t="s">
        <v>16</v>
      </c>
    </row>
    <row r="106" spans="1:10" ht="15" thickBot="1" x14ac:dyDescent="0.35">
      <c r="A106" t="s">
        <v>79</v>
      </c>
      <c r="B106">
        <v>4</v>
      </c>
      <c r="C106">
        <v>3</v>
      </c>
      <c r="D106">
        <v>16000</v>
      </c>
      <c r="E106">
        <v>0</v>
      </c>
      <c r="F106">
        <v>0</v>
      </c>
      <c r="G106">
        <v>3.125E-2</v>
      </c>
      <c r="I106">
        <v>0.75</v>
      </c>
      <c r="J106" s="7" t="s">
        <v>69</v>
      </c>
    </row>
    <row r="107" spans="1:10" ht="15" thickBot="1" x14ac:dyDescent="0.35">
      <c r="A107" t="s">
        <v>79</v>
      </c>
      <c r="B107">
        <v>5</v>
      </c>
      <c r="C107">
        <v>4</v>
      </c>
      <c r="D107">
        <v>50000</v>
      </c>
      <c r="E107">
        <v>0</v>
      </c>
      <c r="F107">
        <v>0</v>
      </c>
      <c r="G107">
        <v>8.3333333333333329E-2</v>
      </c>
      <c r="I107">
        <v>2</v>
      </c>
      <c r="J107" s="7" t="s">
        <v>84</v>
      </c>
    </row>
    <row r="108" spans="1:10" ht="15" thickBot="1" x14ac:dyDescent="0.35">
      <c r="A108" t="s">
        <v>79</v>
      </c>
      <c r="B108">
        <v>6</v>
      </c>
      <c r="C108">
        <v>5</v>
      </c>
      <c r="D108">
        <v>100000</v>
      </c>
      <c r="E108">
        <v>0</v>
      </c>
      <c r="F108">
        <v>0</v>
      </c>
      <c r="G108">
        <v>0.16666666666666666</v>
      </c>
      <c r="I108">
        <v>4</v>
      </c>
      <c r="J108" s="7" t="s">
        <v>18</v>
      </c>
    </row>
    <row r="109" spans="1:10" ht="15" thickBot="1" x14ac:dyDescent="0.35">
      <c r="A109" t="s">
        <v>79</v>
      </c>
      <c r="B109">
        <v>7</v>
      </c>
      <c r="C109">
        <v>6</v>
      </c>
      <c r="D109">
        <v>200000</v>
      </c>
      <c r="E109">
        <v>0</v>
      </c>
      <c r="F109">
        <v>0</v>
      </c>
      <c r="G109">
        <v>0.33333333333333331</v>
      </c>
      <c r="I109">
        <v>8</v>
      </c>
      <c r="J109" s="7" t="s">
        <v>20</v>
      </c>
    </row>
    <row r="110" spans="1:10" ht="15" thickBot="1" x14ac:dyDescent="0.35">
      <c r="A110" t="s">
        <v>79</v>
      </c>
      <c r="B110">
        <v>8</v>
      </c>
      <c r="C110">
        <v>7</v>
      </c>
      <c r="D110">
        <v>300000</v>
      </c>
      <c r="E110">
        <v>0</v>
      </c>
      <c r="F110">
        <v>0</v>
      </c>
      <c r="G110">
        <v>0.41666666666666669</v>
      </c>
      <c r="I110">
        <v>10</v>
      </c>
      <c r="J110" s="7" t="s">
        <v>22</v>
      </c>
    </row>
    <row r="111" spans="1:10" ht="15" thickBot="1" x14ac:dyDescent="0.35">
      <c r="A111" t="s">
        <v>79</v>
      </c>
      <c r="B111">
        <v>9</v>
      </c>
      <c r="C111">
        <v>8</v>
      </c>
      <c r="D111">
        <v>500000</v>
      </c>
      <c r="E111">
        <v>0</v>
      </c>
      <c r="F111">
        <v>0</v>
      </c>
      <c r="G111">
        <v>0.5</v>
      </c>
      <c r="I111">
        <v>12</v>
      </c>
      <c r="J111" s="7" t="s">
        <v>23</v>
      </c>
    </row>
    <row r="112" spans="1:10" ht="15" thickBot="1" x14ac:dyDescent="0.35">
      <c r="A112" t="s">
        <v>79</v>
      </c>
      <c r="B112">
        <v>10</v>
      </c>
      <c r="C112">
        <v>8</v>
      </c>
      <c r="D112">
        <v>700000</v>
      </c>
      <c r="E112">
        <v>0</v>
      </c>
      <c r="F112">
        <v>0</v>
      </c>
      <c r="G112">
        <v>0.75</v>
      </c>
      <c r="I112">
        <v>18</v>
      </c>
      <c r="J112" s="7" t="s">
        <v>26</v>
      </c>
    </row>
    <row r="113" spans="1:10" ht="15" thickBot="1" x14ac:dyDescent="0.35">
      <c r="A113" t="s">
        <v>79</v>
      </c>
      <c r="B113">
        <v>11</v>
      </c>
      <c r="C113">
        <v>9</v>
      </c>
      <c r="D113">
        <v>1000000</v>
      </c>
      <c r="E113">
        <v>0</v>
      </c>
      <c r="F113">
        <v>0</v>
      </c>
      <c r="G113">
        <v>1</v>
      </c>
      <c r="J113" s="7" t="s">
        <v>30</v>
      </c>
    </row>
    <row r="114" spans="1:10" ht="15" thickBot="1" x14ac:dyDescent="0.35">
      <c r="A114" t="s">
        <v>79</v>
      </c>
      <c r="B114">
        <v>12</v>
      </c>
      <c r="C114">
        <v>10</v>
      </c>
      <c r="D114">
        <v>1500000</v>
      </c>
      <c r="E114">
        <v>0</v>
      </c>
      <c r="F114">
        <v>0</v>
      </c>
      <c r="G114">
        <v>1.5</v>
      </c>
      <c r="J114" s="7" t="s">
        <v>72</v>
      </c>
    </row>
    <row r="115" spans="1:10" ht="15" thickBot="1" x14ac:dyDescent="0.35">
      <c r="A115" t="s">
        <v>79</v>
      </c>
      <c r="B115">
        <v>13</v>
      </c>
      <c r="C115">
        <v>10</v>
      </c>
      <c r="D115">
        <v>2000000</v>
      </c>
      <c r="E115">
        <v>0</v>
      </c>
      <c r="F115">
        <v>0</v>
      </c>
      <c r="G115">
        <v>2.5</v>
      </c>
      <c r="J115" s="7" t="s">
        <v>36</v>
      </c>
    </row>
    <row r="116" spans="1:10" ht="15" thickBot="1" x14ac:dyDescent="0.35">
      <c r="A116" t="s">
        <v>79</v>
      </c>
      <c r="B116">
        <v>14</v>
      </c>
      <c r="C116">
        <v>11</v>
      </c>
      <c r="D116">
        <v>3000000</v>
      </c>
      <c r="E116">
        <v>0</v>
      </c>
      <c r="F116">
        <v>0</v>
      </c>
      <c r="G116">
        <v>3.5</v>
      </c>
      <c r="J116" s="7" t="s">
        <v>85</v>
      </c>
    </row>
    <row r="117" spans="1:10" ht="15" thickBot="1" x14ac:dyDescent="0.35">
      <c r="A117" t="s">
        <v>79</v>
      </c>
      <c r="B117">
        <v>15</v>
      </c>
      <c r="C117">
        <v>11</v>
      </c>
      <c r="D117">
        <v>3500000</v>
      </c>
      <c r="E117">
        <v>0</v>
      </c>
      <c r="F117">
        <v>0</v>
      </c>
      <c r="G117">
        <v>5</v>
      </c>
      <c r="J117" s="7" t="s">
        <v>44</v>
      </c>
    </row>
    <row r="118" spans="1:10" ht="15" thickBot="1" x14ac:dyDescent="0.35">
      <c r="A118" t="s">
        <v>79</v>
      </c>
      <c r="B118">
        <v>16</v>
      </c>
      <c r="C118">
        <v>12</v>
      </c>
      <c r="D118">
        <v>4700000</v>
      </c>
      <c r="E118">
        <v>0</v>
      </c>
      <c r="F118">
        <v>0</v>
      </c>
      <c r="G118">
        <v>5.5</v>
      </c>
      <c r="J118" s="7" t="s">
        <v>73</v>
      </c>
    </row>
    <row r="119" spans="1:10" ht="15" thickBot="1" x14ac:dyDescent="0.35">
      <c r="A119" t="s">
        <v>79</v>
      </c>
      <c r="B119">
        <v>17</v>
      </c>
      <c r="C119">
        <v>12</v>
      </c>
      <c r="D119">
        <v>6100000</v>
      </c>
      <c r="E119">
        <v>0</v>
      </c>
      <c r="F119">
        <v>0</v>
      </c>
      <c r="G119">
        <v>7.5</v>
      </c>
      <c r="J119" s="7" t="s">
        <v>74</v>
      </c>
    </row>
    <row r="120" spans="1:10" ht="15" thickBot="1" x14ac:dyDescent="0.35">
      <c r="A120" t="s">
        <v>79</v>
      </c>
      <c r="B120">
        <v>18</v>
      </c>
      <c r="C120">
        <v>13</v>
      </c>
      <c r="D120">
        <v>6800000</v>
      </c>
      <c r="E120">
        <v>0</v>
      </c>
      <c r="F120">
        <v>0</v>
      </c>
      <c r="G120">
        <v>9</v>
      </c>
      <c r="J120" s="7" t="s">
        <v>75</v>
      </c>
    </row>
    <row r="121" spans="1:10" ht="15" thickBot="1" x14ac:dyDescent="0.35">
      <c r="A121" t="s">
        <v>79</v>
      </c>
      <c r="B121">
        <v>19</v>
      </c>
      <c r="C121">
        <v>13</v>
      </c>
      <c r="D121">
        <v>8000000</v>
      </c>
      <c r="E121">
        <v>0</v>
      </c>
      <c r="F121">
        <v>0</v>
      </c>
      <c r="G121">
        <v>9.5</v>
      </c>
      <c r="J121" s="7" t="s">
        <v>76</v>
      </c>
    </row>
    <row r="122" spans="1:10" ht="15" thickBot="1" x14ac:dyDescent="0.35">
      <c r="A122" t="s">
        <v>79</v>
      </c>
      <c r="B122">
        <v>20</v>
      </c>
      <c r="C122">
        <v>14</v>
      </c>
      <c r="D122">
        <v>16500000</v>
      </c>
      <c r="E122">
        <v>0</v>
      </c>
      <c r="F122">
        <v>0</v>
      </c>
      <c r="G122">
        <v>16</v>
      </c>
      <c r="J122" s="7" t="s">
        <v>77</v>
      </c>
    </row>
    <row r="123" spans="1:10" ht="15" thickBot="1" x14ac:dyDescent="0.35">
      <c r="A123" t="s">
        <v>79</v>
      </c>
      <c r="B123">
        <v>21</v>
      </c>
      <c r="C123">
        <v>15</v>
      </c>
      <c r="D123">
        <v>18500000</v>
      </c>
      <c r="E123">
        <v>0</v>
      </c>
      <c r="F123">
        <v>0</v>
      </c>
      <c r="G123">
        <v>17</v>
      </c>
      <c r="J123" s="7"/>
    </row>
    <row r="124" spans="1:10" ht="15" thickBot="1" x14ac:dyDescent="0.35">
      <c r="A124" t="s">
        <v>96</v>
      </c>
      <c r="B124">
        <v>1</v>
      </c>
      <c r="C124">
        <v>3</v>
      </c>
      <c r="D124">
        <v>5000</v>
      </c>
      <c r="E124">
        <v>0</v>
      </c>
      <c r="F124">
        <v>0</v>
      </c>
      <c r="G124">
        <v>0.125</v>
      </c>
      <c r="J124" s="7" t="s">
        <v>70</v>
      </c>
    </row>
    <row r="125" spans="1:10" ht="15" thickBot="1" x14ac:dyDescent="0.35">
      <c r="A125" t="s">
        <v>96</v>
      </c>
      <c r="B125">
        <v>2</v>
      </c>
      <c r="C125">
        <v>4</v>
      </c>
      <c r="D125">
        <v>25000</v>
      </c>
      <c r="E125">
        <v>0</v>
      </c>
      <c r="F125">
        <v>0</v>
      </c>
      <c r="G125">
        <v>0.25</v>
      </c>
      <c r="J125" s="7" t="s">
        <v>19</v>
      </c>
    </row>
    <row r="126" spans="1:10" ht="15" thickBot="1" x14ac:dyDescent="0.35">
      <c r="A126" t="s">
        <v>96</v>
      </c>
      <c r="B126">
        <v>3</v>
      </c>
      <c r="C126">
        <v>5</v>
      </c>
      <c r="D126">
        <v>100000</v>
      </c>
      <c r="E126">
        <v>0</v>
      </c>
      <c r="F126">
        <v>0</v>
      </c>
      <c r="G126">
        <v>0.5</v>
      </c>
      <c r="J126" s="7" t="s">
        <v>23</v>
      </c>
    </row>
    <row r="127" spans="1:10" ht="15" thickBot="1" x14ac:dyDescent="0.35">
      <c r="A127" t="s">
        <v>96</v>
      </c>
      <c r="B127">
        <v>4</v>
      </c>
      <c r="C127">
        <v>6</v>
      </c>
      <c r="D127">
        <v>200000</v>
      </c>
      <c r="E127">
        <v>0</v>
      </c>
      <c r="F127">
        <v>0</v>
      </c>
      <c r="G127">
        <v>1</v>
      </c>
      <c r="J127" s="7" t="s">
        <v>30</v>
      </c>
    </row>
    <row r="128" spans="1:10" ht="15" thickBot="1" x14ac:dyDescent="0.35">
      <c r="A128" t="s">
        <v>96</v>
      </c>
      <c r="B128">
        <v>5</v>
      </c>
      <c r="C128">
        <v>7</v>
      </c>
      <c r="D128">
        <v>400000</v>
      </c>
      <c r="E128">
        <v>0</v>
      </c>
      <c r="F128">
        <v>0</v>
      </c>
      <c r="G128">
        <v>2</v>
      </c>
      <c r="J128" s="7" t="s">
        <v>34</v>
      </c>
    </row>
    <row r="129" spans="1:10" ht="15" thickBot="1" x14ac:dyDescent="0.35">
      <c r="A129" t="s">
        <v>96</v>
      </c>
      <c r="B129">
        <v>6</v>
      </c>
      <c r="C129">
        <v>8</v>
      </c>
      <c r="D129">
        <v>750000</v>
      </c>
      <c r="E129">
        <v>0</v>
      </c>
      <c r="F129">
        <v>0</v>
      </c>
      <c r="G129">
        <v>2.5</v>
      </c>
      <c r="J129" s="7" t="s">
        <v>36</v>
      </c>
    </row>
    <row r="130" spans="1:10" ht="15" thickBot="1" x14ac:dyDescent="0.35">
      <c r="A130" t="s">
        <v>96</v>
      </c>
      <c r="B130">
        <v>7</v>
      </c>
      <c r="C130">
        <v>9</v>
      </c>
      <c r="D130">
        <v>1500000</v>
      </c>
      <c r="E130">
        <v>0</v>
      </c>
      <c r="F130">
        <v>0</v>
      </c>
      <c r="G130">
        <v>3</v>
      </c>
      <c r="J130" s="7" t="s">
        <v>38</v>
      </c>
    </row>
    <row r="131" spans="1:10" ht="15" thickBot="1" x14ac:dyDescent="0.35">
      <c r="A131" t="s">
        <v>96</v>
      </c>
      <c r="B131">
        <v>8</v>
      </c>
      <c r="C131">
        <v>10</v>
      </c>
      <c r="D131">
        <v>3000000</v>
      </c>
      <c r="E131">
        <v>0</v>
      </c>
      <c r="F131">
        <v>0</v>
      </c>
      <c r="G131">
        <v>4</v>
      </c>
      <c r="J131" s="7" t="s">
        <v>40</v>
      </c>
    </row>
    <row r="132" spans="1:10" ht="15" thickBot="1" x14ac:dyDescent="0.35">
      <c r="A132" t="s">
        <v>96</v>
      </c>
      <c r="B132">
        <v>9</v>
      </c>
      <c r="C132">
        <v>11</v>
      </c>
      <c r="D132">
        <v>5000000</v>
      </c>
      <c r="E132">
        <v>0</v>
      </c>
      <c r="F132">
        <v>0</v>
      </c>
      <c r="G132">
        <v>4</v>
      </c>
      <c r="J132" s="7" t="s">
        <v>44</v>
      </c>
    </row>
    <row r="133" spans="1:10" ht="15" thickBot="1" x14ac:dyDescent="0.35">
      <c r="A133" t="s">
        <v>96</v>
      </c>
      <c r="B133">
        <v>10</v>
      </c>
      <c r="C133">
        <v>11</v>
      </c>
      <c r="D133">
        <v>7000000</v>
      </c>
      <c r="E133">
        <v>0</v>
      </c>
      <c r="F133">
        <v>0</v>
      </c>
      <c r="G133">
        <v>5.5</v>
      </c>
      <c r="J133" s="7" t="s">
        <v>54</v>
      </c>
    </row>
    <row r="134" spans="1:10" ht="15" thickBot="1" x14ac:dyDescent="0.35">
      <c r="A134" t="s">
        <v>96</v>
      </c>
      <c r="B134">
        <v>11</v>
      </c>
      <c r="C134">
        <v>12</v>
      </c>
      <c r="D134">
        <v>9000000</v>
      </c>
      <c r="E134">
        <v>0</v>
      </c>
      <c r="F134">
        <v>0</v>
      </c>
      <c r="G134">
        <v>7.2</v>
      </c>
      <c r="J134" s="7" t="s">
        <v>74</v>
      </c>
    </row>
    <row r="135" spans="1:10" ht="15" thickBot="1" x14ac:dyDescent="0.35">
      <c r="A135" t="s">
        <v>96</v>
      </c>
      <c r="B135">
        <v>12</v>
      </c>
      <c r="C135">
        <v>12</v>
      </c>
      <c r="D135">
        <v>10500000</v>
      </c>
      <c r="E135">
        <v>0</v>
      </c>
      <c r="F135">
        <v>0</v>
      </c>
      <c r="G135">
        <v>9</v>
      </c>
      <c r="J135" s="7" t="s">
        <v>94</v>
      </c>
    </row>
    <row r="136" spans="1:10" ht="15" thickBot="1" x14ac:dyDescent="0.35">
      <c r="A136" t="s">
        <v>96</v>
      </c>
      <c r="B136">
        <v>13</v>
      </c>
      <c r="C136">
        <v>13</v>
      </c>
      <c r="D136">
        <v>13000000</v>
      </c>
      <c r="E136">
        <v>0</v>
      </c>
      <c r="F136">
        <v>0</v>
      </c>
      <c r="G136">
        <v>9.5</v>
      </c>
      <c r="J136" s="7" t="s">
        <v>76</v>
      </c>
    </row>
    <row r="137" spans="1:10" ht="15" thickBot="1" x14ac:dyDescent="0.35">
      <c r="A137" t="s">
        <v>96</v>
      </c>
      <c r="B137">
        <v>14</v>
      </c>
      <c r="C137">
        <v>14</v>
      </c>
      <c r="D137">
        <v>16500000</v>
      </c>
      <c r="E137">
        <v>0</v>
      </c>
      <c r="F137">
        <v>0</v>
      </c>
      <c r="G137">
        <v>17</v>
      </c>
      <c r="J137" s="7" t="s">
        <v>95</v>
      </c>
    </row>
    <row r="138" spans="1:10" ht="15" thickBot="1" x14ac:dyDescent="0.35">
      <c r="A138" t="s">
        <v>96</v>
      </c>
      <c r="B138">
        <v>15</v>
      </c>
      <c r="C138">
        <v>15</v>
      </c>
      <c r="D138">
        <v>19000000</v>
      </c>
      <c r="E138">
        <v>0</v>
      </c>
      <c r="F138">
        <v>0</v>
      </c>
      <c r="G138">
        <v>18</v>
      </c>
      <c r="J138" s="7"/>
    </row>
    <row r="139" spans="1:10" ht="15" thickBot="1" x14ac:dyDescent="0.35">
      <c r="A139" t="s">
        <v>97</v>
      </c>
      <c r="B139">
        <v>1</v>
      </c>
      <c r="C139">
        <v>4</v>
      </c>
      <c r="D139">
        <v>22000</v>
      </c>
      <c r="E139">
        <v>0</v>
      </c>
      <c r="F139">
        <v>0</v>
      </c>
      <c r="G139">
        <v>0.125</v>
      </c>
      <c r="J139" s="6" t="s">
        <v>70</v>
      </c>
    </row>
    <row r="140" spans="1:10" ht="15" thickBot="1" x14ac:dyDescent="0.35">
      <c r="A140" t="s">
        <v>97</v>
      </c>
      <c r="B140">
        <v>2</v>
      </c>
      <c r="C140">
        <v>4</v>
      </c>
      <c r="D140">
        <v>90000</v>
      </c>
      <c r="E140">
        <v>0</v>
      </c>
      <c r="F140">
        <v>0</v>
      </c>
      <c r="G140">
        <v>0.5</v>
      </c>
      <c r="J140" s="6" t="s">
        <v>23</v>
      </c>
    </row>
    <row r="141" spans="1:10" ht="15" thickBot="1" x14ac:dyDescent="0.35">
      <c r="A141" t="s">
        <v>97</v>
      </c>
      <c r="B141">
        <v>3</v>
      </c>
      <c r="C141">
        <v>5</v>
      </c>
      <c r="D141">
        <v>270000</v>
      </c>
      <c r="E141">
        <v>0</v>
      </c>
      <c r="F141">
        <v>0</v>
      </c>
      <c r="G141">
        <v>0.66666666666666663</v>
      </c>
      <c r="J141" s="6" t="s">
        <v>25</v>
      </c>
    </row>
    <row r="142" spans="1:10" ht="15" thickBot="1" x14ac:dyDescent="0.35">
      <c r="A142" t="s">
        <v>97</v>
      </c>
      <c r="B142">
        <v>4</v>
      </c>
      <c r="C142">
        <v>6</v>
      </c>
      <c r="D142">
        <v>500000</v>
      </c>
      <c r="E142">
        <v>0</v>
      </c>
      <c r="F142">
        <v>0</v>
      </c>
      <c r="G142">
        <v>1</v>
      </c>
      <c r="J142" s="6" t="s">
        <v>30</v>
      </c>
    </row>
    <row r="143" spans="1:10" ht="15" thickBot="1" x14ac:dyDescent="0.35">
      <c r="A143" t="s">
        <v>97</v>
      </c>
      <c r="B143">
        <v>5</v>
      </c>
      <c r="C143">
        <v>7</v>
      </c>
      <c r="D143">
        <v>1000000</v>
      </c>
      <c r="E143">
        <v>0</v>
      </c>
      <c r="F143">
        <v>0</v>
      </c>
      <c r="G143">
        <v>1.5</v>
      </c>
      <c r="J143" s="6" t="s">
        <v>72</v>
      </c>
    </row>
    <row r="144" spans="1:10" ht="15" thickBot="1" x14ac:dyDescent="0.35">
      <c r="A144" t="s">
        <v>97</v>
      </c>
      <c r="B144">
        <v>6</v>
      </c>
      <c r="C144">
        <v>8</v>
      </c>
      <c r="D144">
        <v>1350000</v>
      </c>
      <c r="E144">
        <v>0</v>
      </c>
      <c r="F144">
        <v>0</v>
      </c>
      <c r="G144">
        <v>2</v>
      </c>
      <c r="J144" s="6" t="s">
        <v>34</v>
      </c>
    </row>
    <row r="145" spans="1:10" ht="15" thickBot="1" x14ac:dyDescent="0.35">
      <c r="A145" t="s">
        <v>97</v>
      </c>
      <c r="B145">
        <v>7</v>
      </c>
      <c r="C145">
        <v>9</v>
      </c>
      <c r="D145">
        <v>1750000</v>
      </c>
      <c r="E145">
        <v>0</v>
      </c>
      <c r="F145">
        <v>0</v>
      </c>
      <c r="G145">
        <v>3</v>
      </c>
      <c r="J145" s="6" t="s">
        <v>38</v>
      </c>
    </row>
    <row r="146" spans="1:10" ht="15" thickBot="1" x14ac:dyDescent="0.35">
      <c r="A146" t="s">
        <v>97</v>
      </c>
      <c r="B146">
        <v>8</v>
      </c>
      <c r="C146">
        <v>10</v>
      </c>
      <c r="D146">
        <v>3500000</v>
      </c>
      <c r="E146">
        <v>0</v>
      </c>
      <c r="F146">
        <v>0</v>
      </c>
      <c r="G146">
        <v>5</v>
      </c>
      <c r="J146" s="6" t="s">
        <v>42</v>
      </c>
    </row>
    <row r="147" spans="1:10" ht="15" thickBot="1" x14ac:dyDescent="0.35">
      <c r="A147" t="s">
        <v>97</v>
      </c>
      <c r="B147">
        <v>9</v>
      </c>
      <c r="C147">
        <v>11</v>
      </c>
      <c r="D147">
        <v>4200000</v>
      </c>
      <c r="E147">
        <v>0</v>
      </c>
      <c r="F147">
        <v>0</v>
      </c>
      <c r="G147">
        <v>6</v>
      </c>
      <c r="J147" s="6" t="s">
        <v>73</v>
      </c>
    </row>
    <row r="148" spans="1:10" ht="15" thickBot="1" x14ac:dyDescent="0.35">
      <c r="A148" t="s">
        <v>97</v>
      </c>
      <c r="B148">
        <v>10</v>
      </c>
      <c r="C148">
        <v>12</v>
      </c>
      <c r="D148">
        <v>5800000</v>
      </c>
      <c r="E148">
        <v>0</v>
      </c>
      <c r="F148">
        <v>0</v>
      </c>
      <c r="G148">
        <v>9</v>
      </c>
      <c r="J148" s="6" t="s">
        <v>94</v>
      </c>
    </row>
    <row r="149" spans="1:10" ht="15" thickBot="1" x14ac:dyDescent="0.35">
      <c r="A149" t="s">
        <v>97</v>
      </c>
      <c r="B149">
        <v>11</v>
      </c>
      <c r="C149">
        <v>13</v>
      </c>
      <c r="D149">
        <v>8400000</v>
      </c>
      <c r="E149">
        <v>0</v>
      </c>
      <c r="F149">
        <v>0</v>
      </c>
      <c r="G149">
        <v>9.5</v>
      </c>
      <c r="J149" s="6" t="s">
        <v>76</v>
      </c>
    </row>
    <row r="150" spans="1:10" ht="15" thickBot="1" x14ac:dyDescent="0.35">
      <c r="A150" t="s">
        <v>97</v>
      </c>
      <c r="B150">
        <v>12</v>
      </c>
      <c r="C150">
        <v>14</v>
      </c>
      <c r="D150">
        <v>17000000</v>
      </c>
      <c r="E150">
        <v>0</v>
      </c>
      <c r="F150">
        <v>0</v>
      </c>
      <c r="G150">
        <v>17</v>
      </c>
      <c r="J150" s="6" t="s">
        <v>95</v>
      </c>
    </row>
    <row r="151" spans="1:10" x14ac:dyDescent="0.3">
      <c r="A151" t="s">
        <v>97</v>
      </c>
      <c r="B151">
        <v>13</v>
      </c>
      <c r="C151">
        <v>15</v>
      </c>
      <c r="D151">
        <v>19500000</v>
      </c>
      <c r="E151">
        <v>0</v>
      </c>
      <c r="F151">
        <v>0</v>
      </c>
      <c r="G151">
        <v>18</v>
      </c>
      <c r="J151" s="39"/>
    </row>
    <row r="152" spans="1:10" x14ac:dyDescent="0.3">
      <c r="A152" t="s">
        <v>232</v>
      </c>
      <c r="B152">
        <v>1</v>
      </c>
      <c r="C152">
        <v>5</v>
      </c>
      <c r="D152">
        <v>120000</v>
      </c>
      <c r="E152">
        <v>0</v>
      </c>
      <c r="F152">
        <v>0</v>
      </c>
      <c r="G152">
        <v>0.125</v>
      </c>
      <c r="J152" t="s">
        <v>70</v>
      </c>
    </row>
    <row r="153" spans="1:10" x14ac:dyDescent="0.3">
      <c r="A153" t="s">
        <v>232</v>
      </c>
      <c r="B153">
        <v>2</v>
      </c>
      <c r="C153">
        <v>5</v>
      </c>
      <c r="D153">
        <v>220000</v>
      </c>
      <c r="E153">
        <v>0</v>
      </c>
      <c r="F153">
        <v>0</v>
      </c>
      <c r="G153">
        <v>0.33333333333333331</v>
      </c>
      <c r="J153" t="s">
        <v>20</v>
      </c>
    </row>
    <row r="154" spans="1:10" x14ac:dyDescent="0.3">
      <c r="A154" t="s">
        <v>232</v>
      </c>
      <c r="B154">
        <v>3</v>
      </c>
      <c r="C154">
        <v>6</v>
      </c>
      <c r="D154">
        <v>420000</v>
      </c>
      <c r="E154">
        <v>0</v>
      </c>
      <c r="F154">
        <v>0</v>
      </c>
      <c r="G154">
        <v>0.5</v>
      </c>
      <c r="J154" t="s">
        <v>23</v>
      </c>
    </row>
    <row r="155" spans="1:10" x14ac:dyDescent="0.3">
      <c r="A155" t="s">
        <v>232</v>
      </c>
      <c r="B155">
        <v>4</v>
      </c>
      <c r="C155">
        <v>7</v>
      </c>
      <c r="D155">
        <v>720000</v>
      </c>
      <c r="E155">
        <v>0</v>
      </c>
      <c r="F155">
        <v>0</v>
      </c>
      <c r="G155">
        <v>0.75</v>
      </c>
      <c r="J155" t="s">
        <v>26</v>
      </c>
    </row>
    <row r="156" spans="1:10" x14ac:dyDescent="0.3">
      <c r="A156" t="s">
        <v>232</v>
      </c>
      <c r="B156">
        <v>5</v>
      </c>
      <c r="C156">
        <v>8</v>
      </c>
      <c r="D156">
        <v>920000</v>
      </c>
      <c r="E156">
        <v>0</v>
      </c>
      <c r="F156">
        <v>0</v>
      </c>
      <c r="G156">
        <v>1</v>
      </c>
      <c r="J156" t="s">
        <v>30</v>
      </c>
    </row>
    <row r="157" spans="1:10" x14ac:dyDescent="0.3">
      <c r="A157" t="s">
        <v>232</v>
      </c>
      <c r="B157">
        <v>6</v>
      </c>
      <c r="C157">
        <v>8</v>
      </c>
      <c r="D157">
        <v>1200000</v>
      </c>
      <c r="E157">
        <v>0</v>
      </c>
      <c r="F157">
        <v>0</v>
      </c>
      <c r="G157">
        <v>1.5</v>
      </c>
      <c r="J157" t="s">
        <v>72</v>
      </c>
    </row>
    <row r="158" spans="1:10" x14ac:dyDescent="0.3">
      <c r="A158" t="s">
        <v>232</v>
      </c>
      <c r="B158">
        <v>7</v>
      </c>
      <c r="C158">
        <v>9</v>
      </c>
      <c r="D158">
        <v>2200000</v>
      </c>
      <c r="E158">
        <v>0</v>
      </c>
      <c r="F158">
        <v>0</v>
      </c>
      <c r="G158">
        <v>2</v>
      </c>
      <c r="J158" t="s">
        <v>34</v>
      </c>
    </row>
    <row r="159" spans="1:10" x14ac:dyDescent="0.3">
      <c r="A159" t="s">
        <v>232</v>
      </c>
      <c r="B159">
        <v>8</v>
      </c>
      <c r="C159">
        <v>10</v>
      </c>
      <c r="D159">
        <v>3200000</v>
      </c>
      <c r="E159">
        <v>0</v>
      </c>
      <c r="F159">
        <v>0</v>
      </c>
      <c r="G159">
        <v>3.5</v>
      </c>
      <c r="J159" t="s">
        <v>99</v>
      </c>
    </row>
    <row r="160" spans="1:10" x14ac:dyDescent="0.3">
      <c r="A160" t="s">
        <v>232</v>
      </c>
      <c r="B160">
        <v>9</v>
      </c>
      <c r="C160">
        <v>10</v>
      </c>
      <c r="D160">
        <v>4200000</v>
      </c>
      <c r="E160">
        <v>0</v>
      </c>
      <c r="F160">
        <v>0</v>
      </c>
      <c r="G160">
        <v>6</v>
      </c>
      <c r="J160" t="s">
        <v>44</v>
      </c>
    </row>
    <row r="161" spans="1:10" x14ac:dyDescent="0.3">
      <c r="A161" t="s">
        <v>232</v>
      </c>
      <c r="B161">
        <v>10</v>
      </c>
      <c r="C161">
        <v>11</v>
      </c>
      <c r="D161">
        <v>5200000</v>
      </c>
      <c r="E161">
        <v>0</v>
      </c>
      <c r="F161">
        <v>0</v>
      </c>
      <c r="G161">
        <v>9</v>
      </c>
      <c r="J161" t="s">
        <v>73</v>
      </c>
    </row>
    <row r="162" spans="1:10" x14ac:dyDescent="0.3">
      <c r="A162" t="s">
        <v>232</v>
      </c>
      <c r="B162">
        <v>11</v>
      </c>
      <c r="C162">
        <v>12</v>
      </c>
      <c r="D162">
        <v>7200000</v>
      </c>
      <c r="E162">
        <v>0</v>
      </c>
      <c r="F162">
        <v>0</v>
      </c>
      <c r="G162">
        <v>9</v>
      </c>
      <c r="J162" t="s">
        <v>94</v>
      </c>
    </row>
    <row r="163" spans="1:10" x14ac:dyDescent="0.3">
      <c r="A163" t="s">
        <v>232</v>
      </c>
      <c r="B163">
        <v>12</v>
      </c>
      <c r="C163">
        <v>13</v>
      </c>
      <c r="D163">
        <v>9200000</v>
      </c>
      <c r="E163">
        <v>0</v>
      </c>
      <c r="F163">
        <v>0</v>
      </c>
      <c r="G163">
        <v>9.5</v>
      </c>
      <c r="J163" t="s">
        <v>76</v>
      </c>
    </row>
    <row r="164" spans="1:10" x14ac:dyDescent="0.3">
      <c r="A164" t="s">
        <v>232</v>
      </c>
      <c r="B164">
        <v>13</v>
      </c>
      <c r="C164">
        <v>13</v>
      </c>
      <c r="D164">
        <v>10200000</v>
      </c>
      <c r="E164">
        <v>0</v>
      </c>
      <c r="F164">
        <v>0</v>
      </c>
      <c r="G164">
        <v>10</v>
      </c>
      <c r="J164" t="s">
        <v>77</v>
      </c>
    </row>
    <row r="165" spans="1:10" x14ac:dyDescent="0.3">
      <c r="A165" t="s">
        <v>232</v>
      </c>
      <c r="B165">
        <v>14</v>
      </c>
      <c r="C165">
        <v>14</v>
      </c>
      <c r="D165">
        <v>17200000</v>
      </c>
      <c r="E165">
        <v>0</v>
      </c>
      <c r="F165">
        <v>0</v>
      </c>
      <c r="G165">
        <v>17</v>
      </c>
      <c r="J165" t="s">
        <v>95</v>
      </c>
    </row>
    <row r="166" spans="1:10" x14ac:dyDescent="0.3">
      <c r="A166" t="s">
        <v>232</v>
      </c>
      <c r="B166">
        <v>15</v>
      </c>
      <c r="C166">
        <v>15</v>
      </c>
      <c r="D166">
        <v>19200000</v>
      </c>
      <c r="E166">
        <v>0</v>
      </c>
      <c r="F166">
        <v>0</v>
      </c>
      <c r="G166">
        <v>18</v>
      </c>
    </row>
    <row r="167" spans="1:10" x14ac:dyDescent="0.3">
      <c r="A167" t="s">
        <v>100</v>
      </c>
      <c r="B167">
        <v>1</v>
      </c>
      <c r="C167">
        <v>6</v>
      </c>
      <c r="D167">
        <v>400000</v>
      </c>
      <c r="E167">
        <v>0</v>
      </c>
      <c r="F167">
        <v>0</v>
      </c>
      <c r="G167">
        <v>0.25</v>
      </c>
      <c r="J167" t="s">
        <v>19</v>
      </c>
    </row>
    <row r="168" spans="1:10" x14ac:dyDescent="0.3">
      <c r="A168" t="s">
        <v>100</v>
      </c>
      <c r="B168">
        <v>2</v>
      </c>
      <c r="C168">
        <v>6</v>
      </c>
      <c r="D168">
        <v>700000</v>
      </c>
      <c r="E168">
        <v>0</v>
      </c>
      <c r="F168">
        <v>0</v>
      </c>
      <c r="G168">
        <v>0.5</v>
      </c>
      <c r="J168" t="s">
        <v>23</v>
      </c>
    </row>
    <row r="169" spans="1:10" x14ac:dyDescent="0.3">
      <c r="A169" t="s">
        <v>100</v>
      </c>
      <c r="B169">
        <v>3</v>
      </c>
      <c r="C169">
        <v>7</v>
      </c>
      <c r="D169">
        <v>1100000</v>
      </c>
      <c r="E169">
        <v>0</v>
      </c>
      <c r="F169">
        <v>0</v>
      </c>
      <c r="G169">
        <v>0.75</v>
      </c>
      <c r="J169" t="s">
        <v>26</v>
      </c>
    </row>
    <row r="170" spans="1:10" x14ac:dyDescent="0.3">
      <c r="A170" t="s">
        <v>100</v>
      </c>
      <c r="B170">
        <v>4</v>
      </c>
      <c r="C170">
        <v>8</v>
      </c>
      <c r="D170">
        <v>1500000</v>
      </c>
      <c r="E170">
        <v>0</v>
      </c>
      <c r="F170">
        <v>0</v>
      </c>
      <c r="G170">
        <v>1</v>
      </c>
      <c r="J170" t="s">
        <v>30</v>
      </c>
    </row>
    <row r="171" spans="1:10" x14ac:dyDescent="0.3">
      <c r="A171" t="s">
        <v>100</v>
      </c>
      <c r="B171">
        <v>5</v>
      </c>
      <c r="C171">
        <v>9</v>
      </c>
      <c r="D171">
        <v>2000000</v>
      </c>
      <c r="E171">
        <v>0</v>
      </c>
      <c r="F171">
        <v>0</v>
      </c>
      <c r="G171">
        <v>2</v>
      </c>
      <c r="J171" t="s">
        <v>34</v>
      </c>
    </row>
    <row r="172" spans="1:10" x14ac:dyDescent="0.3">
      <c r="A172" t="s">
        <v>100</v>
      </c>
      <c r="B172">
        <v>6</v>
      </c>
      <c r="C172">
        <v>10</v>
      </c>
      <c r="D172">
        <v>3000000</v>
      </c>
      <c r="E172">
        <v>0</v>
      </c>
      <c r="F172">
        <v>0</v>
      </c>
      <c r="G172">
        <v>3</v>
      </c>
      <c r="J172" t="s">
        <v>38</v>
      </c>
    </row>
    <row r="173" spans="1:10" x14ac:dyDescent="0.3">
      <c r="A173" t="s">
        <v>100</v>
      </c>
      <c r="B173">
        <v>7</v>
      </c>
      <c r="C173">
        <v>11</v>
      </c>
      <c r="D173">
        <v>6000000</v>
      </c>
      <c r="E173">
        <v>0</v>
      </c>
      <c r="F173">
        <v>0</v>
      </c>
      <c r="G173">
        <v>5</v>
      </c>
      <c r="J173" t="s">
        <v>42</v>
      </c>
    </row>
    <row r="174" spans="1:10" x14ac:dyDescent="0.3">
      <c r="A174" t="s">
        <v>109</v>
      </c>
      <c r="B174">
        <v>1</v>
      </c>
      <c r="C174">
        <v>7</v>
      </c>
      <c r="D174">
        <v>300000</v>
      </c>
      <c r="E174">
        <v>0</v>
      </c>
      <c r="F174">
        <v>0</v>
      </c>
      <c r="G174">
        <v>8.3333333333333329E-2</v>
      </c>
      <c r="J174" t="s">
        <v>84</v>
      </c>
    </row>
    <row r="175" spans="1:10" x14ac:dyDescent="0.3">
      <c r="A175" t="s">
        <v>109</v>
      </c>
      <c r="B175">
        <v>2</v>
      </c>
      <c r="C175">
        <v>7</v>
      </c>
      <c r="D175">
        <v>450000</v>
      </c>
      <c r="E175">
        <v>0</v>
      </c>
      <c r="F175">
        <v>0</v>
      </c>
      <c r="G175">
        <v>0.20833333333333334</v>
      </c>
      <c r="J175" t="s">
        <v>71</v>
      </c>
    </row>
    <row r="176" spans="1:10" x14ac:dyDescent="0.3">
      <c r="A176" t="s">
        <v>109</v>
      </c>
      <c r="B176">
        <v>3</v>
      </c>
      <c r="C176">
        <v>7</v>
      </c>
      <c r="D176">
        <v>650000</v>
      </c>
      <c r="E176">
        <v>0</v>
      </c>
      <c r="F176">
        <v>0</v>
      </c>
      <c r="G176">
        <v>0.41666666666666669</v>
      </c>
      <c r="J176" t="s">
        <v>22</v>
      </c>
    </row>
    <row r="177" spans="1:10" x14ac:dyDescent="0.3">
      <c r="A177" t="s">
        <v>109</v>
      </c>
      <c r="B177">
        <v>4</v>
      </c>
      <c r="C177">
        <v>8</v>
      </c>
      <c r="D177">
        <v>850000</v>
      </c>
      <c r="E177">
        <v>0</v>
      </c>
      <c r="F177">
        <v>0</v>
      </c>
      <c r="G177">
        <v>0.75</v>
      </c>
      <c r="J177" t="s">
        <v>26</v>
      </c>
    </row>
    <row r="178" spans="1:10" x14ac:dyDescent="0.3">
      <c r="A178" t="s">
        <v>109</v>
      </c>
      <c r="B178">
        <v>5</v>
      </c>
      <c r="C178">
        <v>8</v>
      </c>
      <c r="D178">
        <v>1100000</v>
      </c>
      <c r="E178">
        <v>0</v>
      </c>
      <c r="F178">
        <v>0</v>
      </c>
      <c r="G178">
        <v>1</v>
      </c>
      <c r="J178" t="s">
        <v>30</v>
      </c>
    </row>
    <row r="179" spans="1:10" x14ac:dyDescent="0.3">
      <c r="A179" t="s">
        <v>109</v>
      </c>
      <c r="B179">
        <v>6</v>
      </c>
      <c r="C179">
        <v>8</v>
      </c>
      <c r="D179">
        <v>1300000</v>
      </c>
      <c r="E179">
        <v>0</v>
      </c>
      <c r="F179">
        <v>0</v>
      </c>
      <c r="G179">
        <v>2</v>
      </c>
      <c r="J179" t="s">
        <v>34</v>
      </c>
    </row>
    <row r="180" spans="1:10" x14ac:dyDescent="0.3">
      <c r="A180" t="s">
        <v>109</v>
      </c>
      <c r="B180">
        <v>7</v>
      </c>
      <c r="C180">
        <v>9</v>
      </c>
      <c r="D180">
        <v>1800000</v>
      </c>
      <c r="E180">
        <v>0</v>
      </c>
      <c r="F180">
        <v>0</v>
      </c>
      <c r="G180">
        <v>3</v>
      </c>
      <c r="J180" t="s">
        <v>38</v>
      </c>
    </row>
    <row r="181" spans="1:10" x14ac:dyDescent="0.3">
      <c r="A181" t="s">
        <v>109</v>
      </c>
      <c r="B181">
        <v>8</v>
      </c>
      <c r="C181">
        <v>10</v>
      </c>
      <c r="D181">
        <v>2500000</v>
      </c>
      <c r="E181">
        <v>0</v>
      </c>
      <c r="F181">
        <v>0</v>
      </c>
      <c r="G181">
        <v>5</v>
      </c>
      <c r="J181" t="s">
        <v>42</v>
      </c>
    </row>
    <row r="182" spans="1:10" x14ac:dyDescent="0.3">
      <c r="A182" t="s">
        <v>109</v>
      </c>
      <c r="B182">
        <v>9</v>
      </c>
      <c r="C182">
        <v>11</v>
      </c>
      <c r="D182">
        <v>4500000</v>
      </c>
      <c r="E182">
        <v>0</v>
      </c>
      <c r="F182">
        <v>0</v>
      </c>
      <c r="G182">
        <v>8</v>
      </c>
      <c r="J182" t="s">
        <v>54</v>
      </c>
    </row>
    <row r="183" spans="1:10" x14ac:dyDescent="0.3">
      <c r="A183" t="s">
        <v>109</v>
      </c>
      <c r="B183">
        <v>10</v>
      </c>
      <c r="C183">
        <v>12</v>
      </c>
      <c r="D183">
        <v>8000000</v>
      </c>
      <c r="E183">
        <v>0</v>
      </c>
      <c r="F183">
        <v>0</v>
      </c>
      <c r="G183">
        <v>8.75</v>
      </c>
      <c r="J183" t="s">
        <v>94</v>
      </c>
    </row>
    <row r="184" spans="1:10" x14ac:dyDescent="0.3">
      <c r="A184" t="s">
        <v>109</v>
      </c>
      <c r="B184">
        <v>11</v>
      </c>
      <c r="C184">
        <v>13</v>
      </c>
      <c r="D184">
        <v>13000000</v>
      </c>
      <c r="E184">
        <v>0</v>
      </c>
      <c r="F184">
        <v>0</v>
      </c>
      <c r="G184">
        <v>9.5</v>
      </c>
      <c r="J184" t="s">
        <v>76</v>
      </c>
    </row>
    <row r="185" spans="1:10" x14ac:dyDescent="0.3">
      <c r="A185" t="s">
        <v>109</v>
      </c>
      <c r="B185">
        <v>12</v>
      </c>
      <c r="C185">
        <v>13</v>
      </c>
      <c r="D185">
        <v>15000000</v>
      </c>
      <c r="E185">
        <v>0</v>
      </c>
      <c r="F185">
        <v>0</v>
      </c>
      <c r="G185">
        <v>10</v>
      </c>
      <c r="J185" t="s">
        <v>77</v>
      </c>
    </row>
    <row r="186" spans="1:10" x14ac:dyDescent="0.3">
      <c r="A186" t="s">
        <v>109</v>
      </c>
      <c r="B186">
        <v>13</v>
      </c>
      <c r="C186">
        <v>14</v>
      </c>
      <c r="D186">
        <v>17100000</v>
      </c>
      <c r="E186">
        <v>0</v>
      </c>
      <c r="F186">
        <v>0</v>
      </c>
      <c r="G186">
        <v>17</v>
      </c>
      <c r="J186" t="s">
        <v>95</v>
      </c>
    </row>
    <row r="187" spans="1:10" x14ac:dyDescent="0.3">
      <c r="A187" t="s">
        <v>109</v>
      </c>
      <c r="B187">
        <v>14</v>
      </c>
      <c r="C187">
        <v>15</v>
      </c>
      <c r="D187">
        <v>19100000</v>
      </c>
      <c r="E187">
        <v>0</v>
      </c>
      <c r="F187">
        <v>0</v>
      </c>
      <c r="G187">
        <v>18</v>
      </c>
    </row>
    <row r="188" spans="1:10" x14ac:dyDescent="0.3">
      <c r="A188" t="s">
        <v>112</v>
      </c>
      <c r="B188">
        <v>1</v>
      </c>
      <c r="C188">
        <v>8</v>
      </c>
      <c r="D188">
        <v>800000</v>
      </c>
      <c r="E188">
        <v>0</v>
      </c>
      <c r="F188">
        <v>0</v>
      </c>
      <c r="G188">
        <v>1</v>
      </c>
      <c r="J188" t="s">
        <v>30</v>
      </c>
    </row>
    <row r="189" spans="1:10" x14ac:dyDescent="0.3">
      <c r="A189" t="s">
        <v>112</v>
      </c>
      <c r="B189">
        <v>2</v>
      </c>
      <c r="C189">
        <v>8</v>
      </c>
      <c r="D189">
        <v>1200000</v>
      </c>
      <c r="E189">
        <v>0</v>
      </c>
      <c r="F189">
        <v>0</v>
      </c>
      <c r="G189">
        <v>1.5</v>
      </c>
      <c r="J189" t="s">
        <v>72</v>
      </c>
    </row>
    <row r="190" spans="1:10" x14ac:dyDescent="0.3">
      <c r="A190" t="s">
        <v>112</v>
      </c>
      <c r="B190">
        <v>3</v>
      </c>
      <c r="C190">
        <v>9</v>
      </c>
      <c r="D190">
        <v>1800000</v>
      </c>
      <c r="E190">
        <v>0</v>
      </c>
      <c r="F190">
        <v>0</v>
      </c>
      <c r="G190">
        <v>2</v>
      </c>
      <c r="J190" t="s">
        <v>34</v>
      </c>
    </row>
    <row r="191" spans="1:10" x14ac:dyDescent="0.3">
      <c r="A191" t="s">
        <v>112</v>
      </c>
      <c r="B191">
        <v>4</v>
      </c>
      <c r="C191">
        <v>10</v>
      </c>
      <c r="D191">
        <v>3000000</v>
      </c>
      <c r="E191">
        <v>0</v>
      </c>
      <c r="F191">
        <v>0</v>
      </c>
      <c r="G191">
        <v>4</v>
      </c>
      <c r="J191" t="s">
        <v>40</v>
      </c>
    </row>
    <row r="192" spans="1:10" x14ac:dyDescent="0.3">
      <c r="A192" t="s">
        <v>112</v>
      </c>
      <c r="B192">
        <v>5</v>
      </c>
      <c r="C192">
        <v>11</v>
      </c>
      <c r="D192">
        <v>5000000</v>
      </c>
      <c r="E192">
        <v>0</v>
      </c>
      <c r="F192">
        <v>0</v>
      </c>
      <c r="G192">
        <v>6</v>
      </c>
      <c r="J192" t="s">
        <v>44</v>
      </c>
    </row>
    <row r="193" spans="1:10" x14ac:dyDescent="0.3">
      <c r="A193" t="s">
        <v>112</v>
      </c>
      <c r="B193">
        <v>6</v>
      </c>
      <c r="C193">
        <v>11</v>
      </c>
      <c r="D193">
        <v>7000000</v>
      </c>
      <c r="E193">
        <v>0</v>
      </c>
      <c r="F193">
        <v>0</v>
      </c>
      <c r="G193">
        <v>9</v>
      </c>
      <c r="J193" t="s">
        <v>73</v>
      </c>
    </row>
    <row r="194" spans="1:10" x14ac:dyDescent="0.3">
      <c r="A194" t="s">
        <v>112</v>
      </c>
      <c r="B194">
        <v>7</v>
      </c>
      <c r="C194">
        <v>12</v>
      </c>
      <c r="D194">
        <v>10000000</v>
      </c>
      <c r="E194">
        <v>0</v>
      </c>
      <c r="F194">
        <v>0</v>
      </c>
      <c r="G194">
        <v>9</v>
      </c>
      <c r="J194" t="s">
        <v>94</v>
      </c>
    </row>
    <row r="195" spans="1:10" x14ac:dyDescent="0.3">
      <c r="A195" t="s">
        <v>112</v>
      </c>
      <c r="B195">
        <v>8</v>
      </c>
      <c r="C195">
        <v>13</v>
      </c>
      <c r="D195">
        <v>14000000</v>
      </c>
      <c r="E195">
        <v>0</v>
      </c>
      <c r="F195">
        <v>0</v>
      </c>
      <c r="G195">
        <v>10</v>
      </c>
      <c r="J195" t="s">
        <v>76</v>
      </c>
    </row>
    <row r="196" spans="1:10" x14ac:dyDescent="0.3">
      <c r="A196" t="s">
        <v>112</v>
      </c>
      <c r="B196">
        <v>9</v>
      </c>
      <c r="C196">
        <v>14</v>
      </c>
      <c r="D196">
        <v>17500000</v>
      </c>
      <c r="E196">
        <v>0</v>
      </c>
      <c r="F196">
        <v>0</v>
      </c>
      <c r="G196">
        <v>28</v>
      </c>
      <c r="J196" t="s">
        <v>95</v>
      </c>
    </row>
    <row r="197" spans="1:10" ht="15" thickBot="1" x14ac:dyDescent="0.35">
      <c r="A197" t="s">
        <v>112</v>
      </c>
      <c r="B197">
        <v>10</v>
      </c>
      <c r="C197">
        <v>15</v>
      </c>
      <c r="D197">
        <v>20000000</v>
      </c>
      <c r="E197">
        <v>0</v>
      </c>
      <c r="F197">
        <v>0</v>
      </c>
      <c r="G197">
        <v>18</v>
      </c>
    </row>
    <row r="198" spans="1:10" ht="15" thickBot="1" x14ac:dyDescent="0.35">
      <c r="A198" t="s">
        <v>113</v>
      </c>
      <c r="B198">
        <v>1</v>
      </c>
      <c r="C198">
        <v>9</v>
      </c>
      <c r="D198">
        <v>1000000</v>
      </c>
      <c r="E198">
        <v>0</v>
      </c>
      <c r="F198">
        <v>0</v>
      </c>
      <c r="G198">
        <v>2</v>
      </c>
      <c r="J198" s="7" t="s">
        <v>34</v>
      </c>
    </row>
    <row r="199" spans="1:10" ht="15" thickBot="1" x14ac:dyDescent="0.35">
      <c r="A199" t="s">
        <v>113</v>
      </c>
      <c r="B199">
        <v>2</v>
      </c>
      <c r="C199">
        <v>9</v>
      </c>
      <c r="D199">
        <v>1600000</v>
      </c>
      <c r="E199">
        <v>0</v>
      </c>
      <c r="F199">
        <v>0</v>
      </c>
      <c r="G199">
        <v>4</v>
      </c>
      <c r="J199" s="7" t="s">
        <v>40</v>
      </c>
    </row>
    <row r="200" spans="1:10" ht="15" thickBot="1" x14ac:dyDescent="0.35">
      <c r="A200" t="s">
        <v>113</v>
      </c>
      <c r="B200">
        <v>3</v>
      </c>
      <c r="C200">
        <v>9</v>
      </c>
      <c r="D200">
        <v>2400000</v>
      </c>
      <c r="E200">
        <v>0</v>
      </c>
      <c r="F200">
        <v>0</v>
      </c>
      <c r="G200">
        <v>5</v>
      </c>
      <c r="J200" s="7" t="s">
        <v>42</v>
      </c>
    </row>
    <row r="201" spans="1:10" ht="15" thickBot="1" x14ac:dyDescent="0.35">
      <c r="A201" t="s">
        <v>113</v>
      </c>
      <c r="B201">
        <v>4</v>
      </c>
      <c r="C201">
        <v>10</v>
      </c>
      <c r="D201">
        <v>4000000</v>
      </c>
      <c r="E201">
        <v>0</v>
      </c>
      <c r="F201">
        <v>0</v>
      </c>
      <c r="G201">
        <v>6</v>
      </c>
      <c r="J201" s="7" t="s">
        <v>44</v>
      </c>
    </row>
    <row r="202" spans="1:10" ht="15" thickBot="1" x14ac:dyDescent="0.35">
      <c r="A202" t="s">
        <v>113</v>
      </c>
      <c r="B202">
        <v>5</v>
      </c>
      <c r="C202">
        <v>11</v>
      </c>
      <c r="D202">
        <v>7000000</v>
      </c>
      <c r="E202">
        <v>0</v>
      </c>
      <c r="F202">
        <v>0</v>
      </c>
      <c r="G202">
        <v>9</v>
      </c>
      <c r="J202" s="7" t="s">
        <v>73</v>
      </c>
    </row>
    <row r="203" spans="1:10" ht="15" thickBot="1" x14ac:dyDescent="0.35">
      <c r="A203" t="s">
        <v>113</v>
      </c>
      <c r="B203">
        <v>6</v>
      </c>
      <c r="C203">
        <v>12</v>
      </c>
      <c r="D203">
        <v>10500000</v>
      </c>
      <c r="E203">
        <v>0</v>
      </c>
      <c r="F203">
        <v>0</v>
      </c>
      <c r="G203">
        <v>14</v>
      </c>
      <c r="J203" s="7" t="s">
        <v>94</v>
      </c>
    </row>
    <row r="204" spans="1:10" ht="15" thickBot="1" x14ac:dyDescent="0.35">
      <c r="A204" t="s">
        <v>113</v>
      </c>
      <c r="B204">
        <v>7</v>
      </c>
      <c r="C204">
        <v>13</v>
      </c>
      <c r="D204">
        <v>14000000</v>
      </c>
      <c r="E204">
        <v>0</v>
      </c>
      <c r="F204">
        <v>0</v>
      </c>
      <c r="G204">
        <v>16</v>
      </c>
      <c r="J204" s="7" t="s">
        <v>76</v>
      </c>
    </row>
    <row r="205" spans="1:10" ht="15" thickBot="1" x14ac:dyDescent="0.35">
      <c r="A205" t="s">
        <v>113</v>
      </c>
      <c r="B205">
        <v>8</v>
      </c>
      <c r="C205">
        <v>13</v>
      </c>
      <c r="D205">
        <v>17000000</v>
      </c>
      <c r="E205">
        <v>0</v>
      </c>
      <c r="F205">
        <v>0</v>
      </c>
      <c r="G205">
        <v>17</v>
      </c>
      <c r="J205" s="7" t="s">
        <v>77</v>
      </c>
    </row>
    <row r="206" spans="1:10" ht="15" thickBot="1" x14ac:dyDescent="0.35">
      <c r="A206" t="s">
        <v>113</v>
      </c>
      <c r="B206">
        <v>9</v>
      </c>
      <c r="C206">
        <v>14</v>
      </c>
      <c r="D206">
        <v>17400000</v>
      </c>
      <c r="E206">
        <v>0</v>
      </c>
      <c r="F206">
        <v>0</v>
      </c>
      <c r="G206">
        <v>18</v>
      </c>
      <c r="J206" s="7" t="s">
        <v>115</v>
      </c>
    </row>
    <row r="207" spans="1:10" ht="15" thickBot="1" x14ac:dyDescent="0.35">
      <c r="A207" t="s">
        <v>113</v>
      </c>
      <c r="B207">
        <v>10</v>
      </c>
      <c r="C207">
        <v>15</v>
      </c>
      <c r="D207">
        <v>20000000</v>
      </c>
      <c r="E207">
        <v>0</v>
      </c>
      <c r="F207">
        <v>0</v>
      </c>
      <c r="G207">
        <v>19</v>
      </c>
      <c r="J207" s="7"/>
    </row>
    <row r="208" spans="1:10" ht="15" thickBot="1" x14ac:dyDescent="0.35">
      <c r="A208" t="s">
        <v>116</v>
      </c>
      <c r="B208">
        <v>1</v>
      </c>
      <c r="C208">
        <v>10</v>
      </c>
      <c r="D208">
        <v>2000000</v>
      </c>
      <c r="E208">
        <v>0</v>
      </c>
      <c r="F208">
        <v>0</v>
      </c>
      <c r="G208">
        <v>3</v>
      </c>
      <c r="J208" s="7" t="s">
        <v>38</v>
      </c>
    </row>
    <row r="209" spans="1:10" ht="15" thickBot="1" x14ac:dyDescent="0.35">
      <c r="A209" t="s">
        <v>116</v>
      </c>
      <c r="B209">
        <v>2</v>
      </c>
      <c r="C209">
        <v>10</v>
      </c>
      <c r="D209">
        <v>3000000</v>
      </c>
      <c r="E209">
        <v>0</v>
      </c>
      <c r="F209">
        <v>0</v>
      </c>
      <c r="G209">
        <v>4</v>
      </c>
      <c r="J209" s="7" t="s">
        <v>40</v>
      </c>
    </row>
    <row r="210" spans="1:10" ht="15" thickBot="1" x14ac:dyDescent="0.35">
      <c r="A210" t="s">
        <v>116</v>
      </c>
      <c r="B210">
        <v>3</v>
      </c>
      <c r="C210">
        <v>10</v>
      </c>
      <c r="D210">
        <v>4500000</v>
      </c>
      <c r="E210">
        <v>0</v>
      </c>
      <c r="F210">
        <v>0</v>
      </c>
      <c r="G210">
        <v>5</v>
      </c>
      <c r="J210" s="7" t="s">
        <v>42</v>
      </c>
    </row>
    <row r="211" spans="1:10" ht="15" thickBot="1" x14ac:dyDescent="0.35">
      <c r="A211" t="s">
        <v>116</v>
      </c>
      <c r="B211">
        <v>4</v>
      </c>
      <c r="C211">
        <v>11</v>
      </c>
      <c r="D211">
        <v>6000000</v>
      </c>
      <c r="E211">
        <v>0</v>
      </c>
      <c r="F211">
        <v>0</v>
      </c>
      <c r="G211">
        <v>7</v>
      </c>
      <c r="J211" s="7" t="s">
        <v>48</v>
      </c>
    </row>
    <row r="212" spans="1:10" ht="15" thickBot="1" x14ac:dyDescent="0.35">
      <c r="A212" t="s">
        <v>116</v>
      </c>
      <c r="B212">
        <v>5</v>
      </c>
      <c r="C212">
        <v>11</v>
      </c>
      <c r="D212">
        <v>7500000</v>
      </c>
      <c r="E212">
        <v>0</v>
      </c>
      <c r="F212">
        <v>0</v>
      </c>
      <c r="G212">
        <v>9</v>
      </c>
      <c r="J212" s="7" t="s">
        <v>73</v>
      </c>
    </row>
    <row r="213" spans="1:10" ht="15" thickBot="1" x14ac:dyDescent="0.35">
      <c r="A213" t="s">
        <v>116</v>
      </c>
      <c r="B213">
        <v>6</v>
      </c>
      <c r="C213">
        <v>12</v>
      </c>
      <c r="D213">
        <v>10500000</v>
      </c>
      <c r="E213">
        <v>0</v>
      </c>
      <c r="F213">
        <v>0</v>
      </c>
      <c r="G213">
        <v>14</v>
      </c>
      <c r="J213" s="7" t="s">
        <v>94</v>
      </c>
    </row>
    <row r="214" spans="1:10" ht="15" thickBot="1" x14ac:dyDescent="0.35">
      <c r="A214" t="s">
        <v>116</v>
      </c>
      <c r="B214">
        <v>7</v>
      </c>
      <c r="C214">
        <v>13</v>
      </c>
      <c r="D214">
        <v>16000000</v>
      </c>
      <c r="E214">
        <v>0</v>
      </c>
      <c r="F214">
        <v>0</v>
      </c>
      <c r="G214">
        <v>17</v>
      </c>
      <c r="J214" s="7" t="s">
        <v>77</v>
      </c>
    </row>
    <row r="215" spans="1:10" ht="15" thickBot="1" x14ac:dyDescent="0.35">
      <c r="A215" t="s">
        <v>116</v>
      </c>
      <c r="B215">
        <v>8</v>
      </c>
      <c r="C215">
        <v>14</v>
      </c>
      <c r="D215">
        <v>19000000</v>
      </c>
      <c r="E215">
        <v>0</v>
      </c>
      <c r="F215">
        <v>0</v>
      </c>
      <c r="G215">
        <v>19</v>
      </c>
      <c r="J215" s="7" t="s">
        <v>115</v>
      </c>
    </row>
    <row r="216" spans="1:10" ht="15" thickBot="1" x14ac:dyDescent="0.35">
      <c r="A216" t="s">
        <v>117</v>
      </c>
      <c r="B216">
        <v>1</v>
      </c>
      <c r="C216">
        <v>11</v>
      </c>
      <c r="D216">
        <v>8000000</v>
      </c>
      <c r="E216">
        <v>0</v>
      </c>
      <c r="F216">
        <v>0</v>
      </c>
      <c r="G216">
        <v>7</v>
      </c>
      <c r="J216" s="7" t="s">
        <v>48</v>
      </c>
    </row>
    <row r="217" spans="1:10" ht="15" thickBot="1" x14ac:dyDescent="0.35">
      <c r="A217" t="s">
        <v>117</v>
      </c>
      <c r="B217">
        <v>2</v>
      </c>
      <c r="C217">
        <v>11</v>
      </c>
      <c r="D217">
        <v>10000000</v>
      </c>
      <c r="E217">
        <v>0</v>
      </c>
      <c r="F217">
        <v>0</v>
      </c>
      <c r="G217">
        <v>10</v>
      </c>
      <c r="J217" s="7" t="s">
        <v>120</v>
      </c>
    </row>
    <row r="218" spans="1:10" ht="15" thickBot="1" x14ac:dyDescent="0.35">
      <c r="A218" t="s">
        <v>117</v>
      </c>
      <c r="B218">
        <v>3</v>
      </c>
      <c r="C218">
        <v>12</v>
      </c>
      <c r="D218">
        <v>12000000</v>
      </c>
      <c r="E218">
        <v>0</v>
      </c>
      <c r="F218">
        <v>0</v>
      </c>
      <c r="G218">
        <v>14</v>
      </c>
      <c r="J218" s="7" t="s">
        <v>94</v>
      </c>
    </row>
    <row r="219" spans="1:10" ht="15" thickBot="1" x14ac:dyDescent="0.35">
      <c r="A219" t="s">
        <v>117</v>
      </c>
      <c r="B219">
        <v>4</v>
      </c>
      <c r="C219">
        <v>13</v>
      </c>
      <c r="D219">
        <v>18000000</v>
      </c>
      <c r="E219">
        <v>0</v>
      </c>
      <c r="F219">
        <v>0</v>
      </c>
      <c r="G219">
        <v>18</v>
      </c>
      <c r="J219" s="7" t="s">
        <v>95</v>
      </c>
    </row>
    <row r="220" spans="1:10" ht="15" thickBot="1" x14ac:dyDescent="0.35">
      <c r="A220" t="s">
        <v>117</v>
      </c>
      <c r="B220">
        <v>5</v>
      </c>
      <c r="C220">
        <v>14</v>
      </c>
      <c r="D220">
        <v>20000000</v>
      </c>
      <c r="E220">
        <v>0</v>
      </c>
      <c r="F220">
        <v>0</v>
      </c>
      <c r="G220">
        <v>20</v>
      </c>
      <c r="J220" s="7" t="s">
        <v>121</v>
      </c>
    </row>
    <row r="221" spans="1:10" ht="15" thickBot="1" x14ac:dyDescent="0.35">
      <c r="A221" t="s">
        <v>61</v>
      </c>
      <c r="B221">
        <v>1</v>
      </c>
      <c r="C221">
        <v>7</v>
      </c>
      <c r="D221">
        <v>0</v>
      </c>
      <c r="E221">
        <v>0</v>
      </c>
      <c r="F221">
        <v>5000</v>
      </c>
      <c r="G221">
        <v>0</v>
      </c>
      <c r="J221" s="6" t="s">
        <v>17</v>
      </c>
    </row>
    <row r="222" spans="1:10" ht="15" thickBot="1" x14ac:dyDescent="0.35">
      <c r="A222" t="s">
        <v>61</v>
      </c>
      <c r="B222">
        <v>2</v>
      </c>
      <c r="C222">
        <v>7</v>
      </c>
      <c r="D222">
        <v>0</v>
      </c>
      <c r="E222">
        <v>0</v>
      </c>
      <c r="F222">
        <v>6000</v>
      </c>
      <c r="G222">
        <v>0.16666666666666666</v>
      </c>
      <c r="J222" s="6" t="s">
        <v>18</v>
      </c>
    </row>
    <row r="223" spans="1:10" ht="15" thickBot="1" x14ac:dyDescent="0.35">
      <c r="A223" t="s">
        <v>61</v>
      </c>
      <c r="B223">
        <v>3</v>
      </c>
      <c r="C223">
        <v>7</v>
      </c>
      <c r="D223">
        <v>0</v>
      </c>
      <c r="E223">
        <v>0</v>
      </c>
      <c r="F223">
        <v>7000</v>
      </c>
      <c r="G223">
        <v>0.25</v>
      </c>
      <c r="J223" s="6" t="s">
        <v>19</v>
      </c>
    </row>
    <row r="224" spans="1:10" ht="15" thickBot="1" x14ac:dyDescent="0.35">
      <c r="A224" t="s">
        <v>61</v>
      </c>
      <c r="B224">
        <v>4</v>
      </c>
      <c r="C224">
        <v>7</v>
      </c>
      <c r="D224">
        <v>0</v>
      </c>
      <c r="E224">
        <v>0</v>
      </c>
      <c r="F224">
        <v>8000</v>
      </c>
      <c r="G224">
        <v>0.33333333333333331</v>
      </c>
      <c r="J224" s="6" t="s">
        <v>20</v>
      </c>
    </row>
    <row r="225" spans="1:10" ht="15" thickBot="1" x14ac:dyDescent="0.35">
      <c r="A225" t="s">
        <v>61</v>
      </c>
      <c r="B225">
        <v>5</v>
      </c>
      <c r="C225">
        <v>7</v>
      </c>
      <c r="D225">
        <v>0</v>
      </c>
      <c r="E225">
        <v>0</v>
      </c>
      <c r="F225">
        <v>10000</v>
      </c>
      <c r="G225">
        <v>0.41666666666666669</v>
      </c>
      <c r="J225" s="6" t="s">
        <v>22</v>
      </c>
    </row>
    <row r="226" spans="1:10" ht="15" thickBot="1" x14ac:dyDescent="0.35">
      <c r="A226" t="s">
        <v>61</v>
      </c>
      <c r="B226">
        <v>6</v>
      </c>
      <c r="C226">
        <v>8</v>
      </c>
      <c r="D226">
        <v>0</v>
      </c>
      <c r="E226">
        <v>0</v>
      </c>
      <c r="F226">
        <v>11000</v>
      </c>
      <c r="G226">
        <v>0.5</v>
      </c>
      <c r="J226" s="6" t="s">
        <v>23</v>
      </c>
    </row>
    <row r="227" spans="1:10" ht="15" thickBot="1" x14ac:dyDescent="0.35">
      <c r="A227" t="s">
        <v>61</v>
      </c>
      <c r="B227">
        <v>7</v>
      </c>
      <c r="C227">
        <v>8</v>
      </c>
      <c r="D227">
        <v>0</v>
      </c>
      <c r="E227">
        <v>0</v>
      </c>
      <c r="F227">
        <v>12000</v>
      </c>
      <c r="G227">
        <v>0.58333333333333337</v>
      </c>
      <c r="J227" s="6" t="s">
        <v>24</v>
      </c>
    </row>
    <row r="228" spans="1:10" ht="15" thickBot="1" x14ac:dyDescent="0.35">
      <c r="A228" t="s">
        <v>61</v>
      </c>
      <c r="B228">
        <v>8</v>
      </c>
      <c r="C228">
        <v>8</v>
      </c>
      <c r="D228">
        <v>0</v>
      </c>
      <c r="E228">
        <v>0</v>
      </c>
      <c r="F228">
        <v>13000</v>
      </c>
      <c r="G228">
        <v>0.66666666666666663</v>
      </c>
      <c r="J228" s="6" t="s">
        <v>25</v>
      </c>
    </row>
    <row r="229" spans="1:10" ht="15" thickBot="1" x14ac:dyDescent="0.35">
      <c r="A229" t="s">
        <v>61</v>
      </c>
      <c r="B229">
        <v>9</v>
      </c>
      <c r="C229">
        <v>8</v>
      </c>
      <c r="D229">
        <v>0</v>
      </c>
      <c r="E229">
        <v>0</v>
      </c>
      <c r="F229">
        <v>14000</v>
      </c>
      <c r="G229">
        <v>0.75</v>
      </c>
      <c r="J229" s="6" t="s">
        <v>26</v>
      </c>
    </row>
    <row r="230" spans="1:10" ht="15" thickBot="1" x14ac:dyDescent="0.35">
      <c r="A230" t="s">
        <v>61</v>
      </c>
      <c r="B230">
        <v>10</v>
      </c>
      <c r="C230">
        <v>8</v>
      </c>
      <c r="D230">
        <v>0</v>
      </c>
      <c r="E230">
        <v>0</v>
      </c>
      <c r="F230">
        <v>15000</v>
      </c>
      <c r="G230">
        <v>0.83333333333333337</v>
      </c>
      <c r="J230" s="6" t="s">
        <v>28</v>
      </c>
    </row>
    <row r="231" spans="1:10" ht="15" thickBot="1" x14ac:dyDescent="0.35">
      <c r="A231" t="s">
        <v>61</v>
      </c>
      <c r="B231">
        <v>11</v>
      </c>
      <c r="C231">
        <v>9</v>
      </c>
      <c r="D231">
        <v>0</v>
      </c>
      <c r="E231">
        <v>0</v>
      </c>
      <c r="F231">
        <v>17000</v>
      </c>
      <c r="G231">
        <v>0.91666666666666663</v>
      </c>
      <c r="J231" s="6" t="s">
        <v>29</v>
      </c>
    </row>
    <row r="232" spans="1:10" ht="15" thickBot="1" x14ac:dyDescent="0.35">
      <c r="A232" t="s">
        <v>61</v>
      </c>
      <c r="B232">
        <v>12</v>
      </c>
      <c r="C232">
        <v>9</v>
      </c>
      <c r="D232">
        <v>0</v>
      </c>
      <c r="E232">
        <v>0</v>
      </c>
      <c r="F232">
        <v>19000</v>
      </c>
      <c r="G232">
        <v>1</v>
      </c>
      <c r="J232" s="6" t="s">
        <v>30</v>
      </c>
    </row>
    <row r="233" spans="1:10" ht="15" thickBot="1" x14ac:dyDescent="0.35">
      <c r="A233" t="s">
        <v>61</v>
      </c>
      <c r="B233">
        <v>13</v>
      </c>
      <c r="C233">
        <v>9</v>
      </c>
      <c r="D233">
        <v>0</v>
      </c>
      <c r="E233">
        <v>0</v>
      </c>
      <c r="F233">
        <v>21000</v>
      </c>
      <c r="G233">
        <v>1.3333333333333333</v>
      </c>
      <c r="J233" s="6" t="s">
        <v>31</v>
      </c>
    </row>
    <row r="234" spans="1:10" ht="15" thickBot="1" x14ac:dyDescent="0.35">
      <c r="A234" t="s">
        <v>61</v>
      </c>
      <c r="B234">
        <v>14</v>
      </c>
      <c r="C234">
        <v>9</v>
      </c>
      <c r="D234">
        <v>0</v>
      </c>
      <c r="E234">
        <v>0</v>
      </c>
      <c r="F234">
        <v>23000</v>
      </c>
      <c r="G234">
        <v>1.6666666666666665</v>
      </c>
      <c r="J234" s="6" t="s">
        <v>32</v>
      </c>
    </row>
    <row r="235" spans="1:10" ht="15" thickBot="1" x14ac:dyDescent="0.35">
      <c r="A235" t="s">
        <v>61</v>
      </c>
      <c r="B235">
        <v>15</v>
      </c>
      <c r="C235">
        <v>9</v>
      </c>
      <c r="D235">
        <v>0</v>
      </c>
      <c r="E235">
        <v>0</v>
      </c>
      <c r="F235">
        <v>25000</v>
      </c>
      <c r="G235">
        <v>2</v>
      </c>
      <c r="J235" s="6" t="s">
        <v>34</v>
      </c>
    </row>
    <row r="236" spans="1:10" ht="15" thickBot="1" x14ac:dyDescent="0.35">
      <c r="A236" t="s">
        <v>61</v>
      </c>
      <c r="B236">
        <v>16</v>
      </c>
      <c r="C236">
        <v>9</v>
      </c>
      <c r="D236">
        <v>0</v>
      </c>
      <c r="E236">
        <v>0</v>
      </c>
      <c r="F236">
        <v>27000</v>
      </c>
      <c r="G236">
        <v>2</v>
      </c>
      <c r="J236" s="6" t="s">
        <v>34</v>
      </c>
    </row>
    <row r="237" spans="1:10" ht="15" thickBot="1" x14ac:dyDescent="0.35">
      <c r="A237" t="s">
        <v>61</v>
      </c>
      <c r="B237">
        <v>17</v>
      </c>
      <c r="C237">
        <v>9</v>
      </c>
      <c r="D237">
        <v>0</v>
      </c>
      <c r="E237">
        <v>0</v>
      </c>
      <c r="F237">
        <v>29000</v>
      </c>
      <c r="G237">
        <v>2</v>
      </c>
      <c r="J237" s="6" t="s">
        <v>34</v>
      </c>
    </row>
    <row r="238" spans="1:10" ht="15" thickBot="1" x14ac:dyDescent="0.35">
      <c r="A238" t="s">
        <v>61</v>
      </c>
      <c r="B238">
        <v>18</v>
      </c>
      <c r="C238">
        <v>9</v>
      </c>
      <c r="D238">
        <v>0</v>
      </c>
      <c r="E238">
        <v>0</v>
      </c>
      <c r="F238">
        <v>31000</v>
      </c>
      <c r="G238">
        <v>2</v>
      </c>
      <c r="J238" s="6" t="s">
        <v>34</v>
      </c>
    </row>
    <row r="239" spans="1:10" ht="15" thickBot="1" x14ac:dyDescent="0.35">
      <c r="A239" t="s">
        <v>61</v>
      </c>
      <c r="B239">
        <v>19</v>
      </c>
      <c r="C239">
        <v>9</v>
      </c>
      <c r="D239">
        <v>0</v>
      </c>
      <c r="E239">
        <v>0</v>
      </c>
      <c r="F239">
        <v>33000</v>
      </c>
      <c r="G239">
        <v>2</v>
      </c>
      <c r="J239" s="6" t="s">
        <v>34</v>
      </c>
    </row>
    <row r="240" spans="1:10" ht="15" thickBot="1" x14ac:dyDescent="0.35">
      <c r="A240" t="s">
        <v>61</v>
      </c>
      <c r="B240">
        <v>20</v>
      </c>
      <c r="C240">
        <v>9</v>
      </c>
      <c r="D240">
        <v>0</v>
      </c>
      <c r="E240">
        <v>0</v>
      </c>
      <c r="F240">
        <v>35000</v>
      </c>
      <c r="G240">
        <v>2.5</v>
      </c>
      <c r="J240" s="6" t="s">
        <v>36</v>
      </c>
    </row>
    <row r="241" spans="1:10" ht="15" thickBot="1" x14ac:dyDescent="0.35">
      <c r="A241" t="s">
        <v>61</v>
      </c>
      <c r="B241">
        <v>21</v>
      </c>
      <c r="C241">
        <v>9</v>
      </c>
      <c r="D241">
        <v>0</v>
      </c>
      <c r="E241">
        <v>0</v>
      </c>
      <c r="F241">
        <v>37000</v>
      </c>
      <c r="G241">
        <v>2.5</v>
      </c>
      <c r="J241" s="6" t="s">
        <v>36</v>
      </c>
    </row>
    <row r="242" spans="1:10" ht="15" thickBot="1" x14ac:dyDescent="0.35">
      <c r="A242" t="s">
        <v>61</v>
      </c>
      <c r="B242">
        <v>22</v>
      </c>
      <c r="C242">
        <v>9</v>
      </c>
      <c r="D242">
        <v>0</v>
      </c>
      <c r="E242">
        <v>0</v>
      </c>
      <c r="F242">
        <v>39000</v>
      </c>
      <c r="G242">
        <v>2.5</v>
      </c>
      <c r="J242" s="6" t="s">
        <v>36</v>
      </c>
    </row>
    <row r="243" spans="1:10" ht="15" thickBot="1" x14ac:dyDescent="0.35">
      <c r="A243" t="s">
        <v>61</v>
      </c>
      <c r="B243">
        <v>23</v>
      </c>
      <c r="C243">
        <v>9</v>
      </c>
      <c r="D243">
        <v>0</v>
      </c>
      <c r="E243">
        <v>0</v>
      </c>
      <c r="F243">
        <v>41000</v>
      </c>
      <c r="G243">
        <v>2.5</v>
      </c>
      <c r="J243" s="6" t="s">
        <v>36</v>
      </c>
    </row>
    <row r="244" spans="1:10" ht="15" thickBot="1" x14ac:dyDescent="0.35">
      <c r="A244" t="s">
        <v>61</v>
      </c>
      <c r="B244">
        <v>24</v>
      </c>
      <c r="C244">
        <v>9</v>
      </c>
      <c r="D244">
        <v>0</v>
      </c>
      <c r="E244">
        <v>0</v>
      </c>
      <c r="F244">
        <v>43000</v>
      </c>
      <c r="G244">
        <v>2.5</v>
      </c>
      <c r="J244" s="6" t="s">
        <v>36</v>
      </c>
    </row>
    <row r="245" spans="1:10" ht="15" thickBot="1" x14ac:dyDescent="0.35">
      <c r="A245" t="s">
        <v>61</v>
      </c>
      <c r="B245">
        <v>25</v>
      </c>
      <c r="C245">
        <v>9</v>
      </c>
      <c r="D245">
        <v>0</v>
      </c>
      <c r="E245">
        <v>0</v>
      </c>
      <c r="F245">
        <v>45000</v>
      </c>
      <c r="G245">
        <v>3</v>
      </c>
      <c r="J245" s="6" t="s">
        <v>38</v>
      </c>
    </row>
    <row r="246" spans="1:10" ht="15" thickBot="1" x14ac:dyDescent="0.35">
      <c r="A246" t="s">
        <v>61</v>
      </c>
      <c r="B246">
        <v>26</v>
      </c>
      <c r="C246">
        <v>9</v>
      </c>
      <c r="D246">
        <v>0</v>
      </c>
      <c r="E246">
        <v>0</v>
      </c>
      <c r="F246">
        <v>47000</v>
      </c>
      <c r="G246">
        <v>3</v>
      </c>
      <c r="J246" s="6" t="s">
        <v>38</v>
      </c>
    </row>
    <row r="247" spans="1:10" ht="15" thickBot="1" x14ac:dyDescent="0.35">
      <c r="A247" t="s">
        <v>61</v>
      </c>
      <c r="B247">
        <v>27</v>
      </c>
      <c r="C247">
        <v>9</v>
      </c>
      <c r="D247">
        <v>0</v>
      </c>
      <c r="E247">
        <v>0</v>
      </c>
      <c r="F247">
        <v>49000</v>
      </c>
      <c r="G247">
        <v>3</v>
      </c>
      <c r="J247" s="6" t="s">
        <v>38</v>
      </c>
    </row>
    <row r="248" spans="1:10" ht="15" thickBot="1" x14ac:dyDescent="0.35">
      <c r="A248" t="s">
        <v>61</v>
      </c>
      <c r="B248">
        <v>28</v>
      </c>
      <c r="C248">
        <v>9</v>
      </c>
      <c r="D248">
        <v>0</v>
      </c>
      <c r="E248">
        <v>0</v>
      </c>
      <c r="F248">
        <v>51000</v>
      </c>
      <c r="G248">
        <v>3</v>
      </c>
      <c r="J248" s="6" t="s">
        <v>38</v>
      </c>
    </row>
    <row r="249" spans="1:10" ht="15" thickBot="1" x14ac:dyDescent="0.35">
      <c r="A249" t="s">
        <v>61</v>
      </c>
      <c r="B249">
        <v>29</v>
      </c>
      <c r="C249">
        <v>9</v>
      </c>
      <c r="D249">
        <v>0</v>
      </c>
      <c r="E249">
        <v>0</v>
      </c>
      <c r="F249">
        <v>53000</v>
      </c>
      <c r="G249">
        <v>3</v>
      </c>
      <c r="J249" s="6" t="s">
        <v>38</v>
      </c>
    </row>
    <row r="250" spans="1:10" ht="15" thickBot="1" x14ac:dyDescent="0.35">
      <c r="A250" t="s">
        <v>61</v>
      </c>
      <c r="B250">
        <v>30</v>
      </c>
      <c r="C250">
        <v>9</v>
      </c>
      <c r="D250">
        <v>0</v>
      </c>
      <c r="E250">
        <v>0</v>
      </c>
      <c r="F250">
        <v>55000</v>
      </c>
      <c r="G250">
        <v>4</v>
      </c>
      <c r="J250" s="6" t="s">
        <v>40</v>
      </c>
    </row>
    <row r="251" spans="1:10" ht="15" thickBot="1" x14ac:dyDescent="0.35">
      <c r="A251" t="s">
        <v>61</v>
      </c>
      <c r="B251">
        <v>31</v>
      </c>
      <c r="C251">
        <v>10</v>
      </c>
      <c r="D251">
        <v>0</v>
      </c>
      <c r="E251">
        <v>0</v>
      </c>
      <c r="F251">
        <v>57000</v>
      </c>
      <c r="G251">
        <v>4</v>
      </c>
      <c r="J251" s="6" t="s">
        <v>40</v>
      </c>
    </row>
    <row r="252" spans="1:10" ht="15" thickBot="1" x14ac:dyDescent="0.35">
      <c r="A252" t="s">
        <v>61</v>
      </c>
      <c r="B252">
        <v>32</v>
      </c>
      <c r="C252">
        <v>10</v>
      </c>
      <c r="D252">
        <v>0</v>
      </c>
      <c r="E252">
        <v>0</v>
      </c>
      <c r="F252">
        <v>59000</v>
      </c>
      <c r="G252">
        <v>4</v>
      </c>
      <c r="J252" s="6" t="s">
        <v>40</v>
      </c>
    </row>
    <row r="253" spans="1:10" ht="15" thickBot="1" x14ac:dyDescent="0.35">
      <c r="A253" t="s">
        <v>61</v>
      </c>
      <c r="B253">
        <v>33</v>
      </c>
      <c r="C253">
        <v>10</v>
      </c>
      <c r="D253">
        <v>0</v>
      </c>
      <c r="E253">
        <v>0</v>
      </c>
      <c r="F253">
        <v>61000</v>
      </c>
      <c r="G253">
        <v>4</v>
      </c>
      <c r="J253" s="6" t="s">
        <v>40</v>
      </c>
    </row>
    <row r="254" spans="1:10" ht="15" thickBot="1" x14ac:dyDescent="0.35">
      <c r="A254" t="s">
        <v>61</v>
      </c>
      <c r="B254">
        <v>34</v>
      </c>
      <c r="C254">
        <v>10</v>
      </c>
      <c r="D254">
        <v>0</v>
      </c>
      <c r="E254">
        <v>0</v>
      </c>
      <c r="F254">
        <v>63000</v>
      </c>
      <c r="G254">
        <v>4</v>
      </c>
      <c r="J254" s="6" t="s">
        <v>40</v>
      </c>
    </row>
    <row r="255" spans="1:10" ht="15" thickBot="1" x14ac:dyDescent="0.35">
      <c r="A255" t="s">
        <v>61</v>
      </c>
      <c r="B255">
        <v>35</v>
      </c>
      <c r="C255">
        <v>10</v>
      </c>
      <c r="D255">
        <v>0</v>
      </c>
      <c r="E255">
        <v>0</v>
      </c>
      <c r="F255">
        <v>65000</v>
      </c>
      <c r="G255">
        <v>5</v>
      </c>
      <c r="J255" s="6" t="s">
        <v>42</v>
      </c>
    </row>
    <row r="256" spans="1:10" ht="15" thickBot="1" x14ac:dyDescent="0.35">
      <c r="A256" t="s">
        <v>61</v>
      </c>
      <c r="B256">
        <v>36</v>
      </c>
      <c r="C256">
        <v>10</v>
      </c>
      <c r="D256">
        <v>0</v>
      </c>
      <c r="E256">
        <v>0</v>
      </c>
      <c r="F256">
        <v>68000</v>
      </c>
      <c r="G256">
        <v>5</v>
      </c>
      <c r="J256" s="6" t="s">
        <v>42</v>
      </c>
    </row>
    <row r="257" spans="1:10" ht="15" thickBot="1" x14ac:dyDescent="0.35">
      <c r="A257" t="s">
        <v>61</v>
      </c>
      <c r="B257">
        <v>37</v>
      </c>
      <c r="C257">
        <v>10</v>
      </c>
      <c r="D257">
        <v>0</v>
      </c>
      <c r="E257">
        <v>0</v>
      </c>
      <c r="F257">
        <v>71000</v>
      </c>
      <c r="G257">
        <v>5</v>
      </c>
      <c r="J257" s="6" t="s">
        <v>42</v>
      </c>
    </row>
    <row r="258" spans="1:10" ht="15" thickBot="1" x14ac:dyDescent="0.35">
      <c r="A258" t="s">
        <v>61</v>
      </c>
      <c r="B258">
        <v>38</v>
      </c>
      <c r="C258">
        <v>10</v>
      </c>
      <c r="D258">
        <v>0</v>
      </c>
      <c r="E258">
        <v>0</v>
      </c>
      <c r="F258">
        <v>74000</v>
      </c>
      <c r="G258">
        <v>5</v>
      </c>
      <c r="J258" s="6" t="s">
        <v>42</v>
      </c>
    </row>
    <row r="259" spans="1:10" ht="15" thickBot="1" x14ac:dyDescent="0.35">
      <c r="A259" t="s">
        <v>61</v>
      </c>
      <c r="B259">
        <v>39</v>
      </c>
      <c r="C259">
        <v>10</v>
      </c>
      <c r="D259">
        <v>0</v>
      </c>
      <c r="E259">
        <v>0</v>
      </c>
      <c r="F259">
        <v>77000</v>
      </c>
      <c r="G259">
        <v>5</v>
      </c>
      <c r="J259" s="6" t="s">
        <v>42</v>
      </c>
    </row>
    <row r="260" spans="1:10" ht="15" thickBot="1" x14ac:dyDescent="0.35">
      <c r="A260" t="s">
        <v>61</v>
      </c>
      <c r="B260">
        <v>40</v>
      </c>
      <c r="C260">
        <v>10</v>
      </c>
      <c r="D260">
        <v>0</v>
      </c>
      <c r="E260">
        <v>0</v>
      </c>
      <c r="F260">
        <v>80000</v>
      </c>
      <c r="G260">
        <v>6</v>
      </c>
      <c r="J260" s="6" t="s">
        <v>44</v>
      </c>
    </row>
    <row r="261" spans="1:10" ht="15" thickBot="1" x14ac:dyDescent="0.35">
      <c r="A261" t="s">
        <v>61</v>
      </c>
      <c r="B261">
        <v>41</v>
      </c>
      <c r="C261">
        <v>11</v>
      </c>
      <c r="D261">
        <v>0</v>
      </c>
      <c r="E261">
        <v>0</v>
      </c>
      <c r="F261">
        <v>86000</v>
      </c>
      <c r="G261">
        <v>6</v>
      </c>
      <c r="J261" s="6" t="s">
        <v>44</v>
      </c>
    </row>
    <row r="262" spans="1:10" ht="15" thickBot="1" x14ac:dyDescent="0.35">
      <c r="A262" t="s">
        <v>61</v>
      </c>
      <c r="B262">
        <v>42</v>
      </c>
      <c r="C262">
        <v>11</v>
      </c>
      <c r="D262">
        <v>0</v>
      </c>
      <c r="E262">
        <v>0</v>
      </c>
      <c r="F262">
        <v>92000</v>
      </c>
      <c r="G262">
        <v>6</v>
      </c>
      <c r="J262" s="6" t="s">
        <v>44</v>
      </c>
    </row>
    <row r="263" spans="1:10" ht="15" thickBot="1" x14ac:dyDescent="0.35">
      <c r="A263" t="s">
        <v>61</v>
      </c>
      <c r="B263">
        <v>43</v>
      </c>
      <c r="C263">
        <v>11</v>
      </c>
      <c r="D263">
        <v>0</v>
      </c>
      <c r="E263">
        <v>0</v>
      </c>
      <c r="F263">
        <v>98000</v>
      </c>
      <c r="G263">
        <v>6</v>
      </c>
      <c r="J263" s="6" t="s">
        <v>44</v>
      </c>
    </row>
    <row r="264" spans="1:10" ht="15" thickBot="1" x14ac:dyDescent="0.35">
      <c r="A264" t="s">
        <v>61</v>
      </c>
      <c r="B264">
        <v>44</v>
      </c>
      <c r="C264">
        <v>11</v>
      </c>
      <c r="D264">
        <v>0</v>
      </c>
      <c r="E264">
        <v>0</v>
      </c>
      <c r="F264">
        <v>104000</v>
      </c>
      <c r="G264">
        <v>6</v>
      </c>
      <c r="J264" s="6" t="s">
        <v>44</v>
      </c>
    </row>
    <row r="265" spans="1:10" ht="15" thickBot="1" x14ac:dyDescent="0.35">
      <c r="A265" t="s">
        <v>61</v>
      </c>
      <c r="B265">
        <v>45</v>
      </c>
      <c r="C265">
        <v>11</v>
      </c>
      <c r="D265">
        <v>0</v>
      </c>
      <c r="E265">
        <v>0</v>
      </c>
      <c r="F265">
        <v>110000</v>
      </c>
      <c r="G265">
        <v>6.5</v>
      </c>
      <c r="J265" s="6" t="s">
        <v>46</v>
      </c>
    </row>
    <row r="266" spans="1:10" ht="15" thickBot="1" x14ac:dyDescent="0.35">
      <c r="A266" t="s">
        <v>61</v>
      </c>
      <c r="B266">
        <v>46</v>
      </c>
      <c r="C266">
        <v>11</v>
      </c>
      <c r="D266">
        <v>0</v>
      </c>
      <c r="E266">
        <v>0</v>
      </c>
      <c r="F266">
        <v>116000</v>
      </c>
      <c r="G266">
        <v>6.5</v>
      </c>
      <c r="J266" s="6" t="s">
        <v>46</v>
      </c>
    </row>
    <row r="267" spans="1:10" ht="15" thickBot="1" x14ac:dyDescent="0.35">
      <c r="A267" t="s">
        <v>61</v>
      </c>
      <c r="B267">
        <v>47</v>
      </c>
      <c r="C267">
        <v>11</v>
      </c>
      <c r="D267">
        <v>0</v>
      </c>
      <c r="E267">
        <v>0</v>
      </c>
      <c r="F267">
        <v>122000</v>
      </c>
      <c r="G267">
        <v>6.5</v>
      </c>
      <c r="J267" s="6" t="s">
        <v>46</v>
      </c>
    </row>
    <row r="268" spans="1:10" ht="15" thickBot="1" x14ac:dyDescent="0.35">
      <c r="A268" t="s">
        <v>61</v>
      </c>
      <c r="B268">
        <v>48</v>
      </c>
      <c r="C268">
        <v>11</v>
      </c>
      <c r="D268">
        <v>0</v>
      </c>
      <c r="E268">
        <v>0</v>
      </c>
      <c r="F268">
        <v>128000</v>
      </c>
      <c r="G268">
        <v>6.5</v>
      </c>
      <c r="J268" s="6" t="s">
        <v>46</v>
      </c>
    </row>
    <row r="269" spans="1:10" ht="15" thickBot="1" x14ac:dyDescent="0.35">
      <c r="A269" t="s">
        <v>61</v>
      </c>
      <c r="B269">
        <v>49</v>
      </c>
      <c r="C269">
        <v>11</v>
      </c>
      <c r="D269">
        <v>0</v>
      </c>
      <c r="E269">
        <v>0</v>
      </c>
      <c r="F269">
        <v>134000</v>
      </c>
      <c r="G269">
        <v>6.5</v>
      </c>
      <c r="J269" s="6" t="s">
        <v>46</v>
      </c>
    </row>
    <row r="270" spans="1:10" ht="15" thickBot="1" x14ac:dyDescent="0.35">
      <c r="A270" t="s">
        <v>61</v>
      </c>
      <c r="B270">
        <v>50</v>
      </c>
      <c r="C270">
        <v>11</v>
      </c>
      <c r="D270">
        <v>0</v>
      </c>
      <c r="E270">
        <v>0</v>
      </c>
      <c r="F270">
        <v>140000</v>
      </c>
      <c r="G270">
        <v>6.5</v>
      </c>
      <c r="J270" s="6" t="s">
        <v>46</v>
      </c>
    </row>
    <row r="271" spans="1:10" ht="15" thickBot="1" x14ac:dyDescent="0.35">
      <c r="A271" t="s">
        <v>61</v>
      </c>
      <c r="B271">
        <v>51</v>
      </c>
      <c r="C271">
        <v>12</v>
      </c>
      <c r="D271">
        <v>0</v>
      </c>
      <c r="E271">
        <v>0</v>
      </c>
      <c r="F271">
        <v>146000</v>
      </c>
      <c r="G271">
        <v>7</v>
      </c>
      <c r="J271" s="6" t="s">
        <v>48</v>
      </c>
    </row>
    <row r="272" spans="1:10" ht="15" thickBot="1" x14ac:dyDescent="0.35">
      <c r="A272" t="s">
        <v>61</v>
      </c>
      <c r="B272">
        <v>52</v>
      </c>
      <c r="C272">
        <v>12</v>
      </c>
      <c r="D272">
        <v>0</v>
      </c>
      <c r="E272">
        <v>0</v>
      </c>
      <c r="F272">
        <v>152000</v>
      </c>
      <c r="G272">
        <v>7</v>
      </c>
      <c r="J272" s="6" t="s">
        <v>48</v>
      </c>
    </row>
    <row r="273" spans="1:10" ht="15" thickBot="1" x14ac:dyDescent="0.35">
      <c r="A273" t="s">
        <v>61</v>
      </c>
      <c r="B273">
        <v>53</v>
      </c>
      <c r="C273">
        <v>12</v>
      </c>
      <c r="D273">
        <v>0</v>
      </c>
      <c r="E273">
        <v>0</v>
      </c>
      <c r="F273">
        <v>158000</v>
      </c>
      <c r="G273">
        <v>7</v>
      </c>
      <c r="J273" s="6" t="s">
        <v>48</v>
      </c>
    </row>
    <row r="274" spans="1:10" ht="15" thickBot="1" x14ac:dyDescent="0.35">
      <c r="A274" t="s">
        <v>61</v>
      </c>
      <c r="B274">
        <v>54</v>
      </c>
      <c r="C274">
        <v>12</v>
      </c>
      <c r="D274">
        <v>0</v>
      </c>
      <c r="E274">
        <v>0</v>
      </c>
      <c r="F274">
        <v>164000</v>
      </c>
      <c r="G274">
        <v>7</v>
      </c>
      <c r="J274" s="6" t="s">
        <v>48</v>
      </c>
    </row>
    <row r="275" spans="1:10" ht="15" thickBot="1" x14ac:dyDescent="0.35">
      <c r="A275" t="s">
        <v>61</v>
      </c>
      <c r="B275">
        <v>55</v>
      </c>
      <c r="C275">
        <v>12</v>
      </c>
      <c r="D275">
        <v>0</v>
      </c>
      <c r="E275">
        <v>0</v>
      </c>
      <c r="F275">
        <v>170000</v>
      </c>
      <c r="G275">
        <v>7</v>
      </c>
      <c r="J275" s="6" t="s">
        <v>48</v>
      </c>
    </row>
    <row r="276" spans="1:10" ht="15" thickBot="1" x14ac:dyDescent="0.35">
      <c r="A276" t="s">
        <v>61</v>
      </c>
      <c r="B276">
        <v>56</v>
      </c>
      <c r="C276">
        <v>12</v>
      </c>
      <c r="D276">
        <v>0</v>
      </c>
      <c r="E276">
        <v>0</v>
      </c>
      <c r="F276">
        <v>178000</v>
      </c>
      <c r="G276">
        <v>7</v>
      </c>
      <c r="J276" s="6" t="s">
        <v>48</v>
      </c>
    </row>
    <row r="277" spans="1:10" ht="15" thickBot="1" x14ac:dyDescent="0.35">
      <c r="A277" t="s">
        <v>61</v>
      </c>
      <c r="B277">
        <v>57</v>
      </c>
      <c r="C277">
        <v>12</v>
      </c>
      <c r="D277">
        <v>0</v>
      </c>
      <c r="E277">
        <v>0</v>
      </c>
      <c r="F277">
        <v>186000</v>
      </c>
      <c r="G277">
        <v>7</v>
      </c>
      <c r="J277" s="6" t="s">
        <v>48</v>
      </c>
    </row>
    <row r="278" spans="1:10" ht="15" thickBot="1" x14ac:dyDescent="0.35">
      <c r="A278" t="s">
        <v>61</v>
      </c>
      <c r="B278">
        <v>58</v>
      </c>
      <c r="C278">
        <v>12</v>
      </c>
      <c r="D278">
        <v>0</v>
      </c>
      <c r="E278">
        <v>0</v>
      </c>
      <c r="F278">
        <v>194000</v>
      </c>
      <c r="G278">
        <v>7</v>
      </c>
      <c r="J278" s="6" t="s">
        <v>48</v>
      </c>
    </row>
    <row r="279" spans="1:10" ht="15" thickBot="1" x14ac:dyDescent="0.35">
      <c r="A279" t="s">
        <v>61</v>
      </c>
      <c r="B279">
        <v>59</v>
      </c>
      <c r="C279">
        <v>12</v>
      </c>
      <c r="D279">
        <v>0</v>
      </c>
      <c r="E279">
        <v>0</v>
      </c>
      <c r="F279">
        <v>202000</v>
      </c>
      <c r="G279">
        <v>7</v>
      </c>
      <c r="J279" s="6" t="s">
        <v>48</v>
      </c>
    </row>
    <row r="280" spans="1:10" ht="15" thickBot="1" x14ac:dyDescent="0.35">
      <c r="A280" t="s">
        <v>61</v>
      </c>
      <c r="B280">
        <v>60</v>
      </c>
      <c r="C280">
        <v>12</v>
      </c>
      <c r="D280">
        <v>0</v>
      </c>
      <c r="E280">
        <v>0</v>
      </c>
      <c r="F280">
        <v>210000</v>
      </c>
      <c r="G280">
        <v>7</v>
      </c>
      <c r="J280" s="6" t="s">
        <v>48</v>
      </c>
    </row>
    <row r="281" spans="1:10" ht="15" thickBot="1" x14ac:dyDescent="0.35">
      <c r="A281" t="s">
        <v>61</v>
      </c>
      <c r="B281">
        <v>61</v>
      </c>
      <c r="C281">
        <v>12</v>
      </c>
      <c r="D281">
        <v>0</v>
      </c>
      <c r="E281">
        <v>0</v>
      </c>
      <c r="F281">
        <v>217000</v>
      </c>
      <c r="G281">
        <v>7</v>
      </c>
      <c r="J281" s="6" t="s">
        <v>48</v>
      </c>
    </row>
    <row r="282" spans="1:10" ht="15" thickBot="1" x14ac:dyDescent="0.35">
      <c r="A282" t="s">
        <v>61</v>
      </c>
      <c r="B282">
        <v>62</v>
      </c>
      <c r="C282">
        <v>12</v>
      </c>
      <c r="D282">
        <v>0</v>
      </c>
      <c r="E282">
        <v>0</v>
      </c>
      <c r="F282">
        <v>224000</v>
      </c>
      <c r="G282">
        <v>7</v>
      </c>
      <c r="J282" s="6" t="s">
        <v>48</v>
      </c>
    </row>
    <row r="283" spans="1:10" ht="15" thickBot="1" x14ac:dyDescent="0.35">
      <c r="A283" t="s">
        <v>61</v>
      </c>
      <c r="B283">
        <v>63</v>
      </c>
      <c r="C283">
        <v>12</v>
      </c>
      <c r="D283">
        <v>0</v>
      </c>
      <c r="E283">
        <v>0</v>
      </c>
      <c r="F283">
        <v>230000</v>
      </c>
      <c r="G283">
        <v>7</v>
      </c>
      <c r="J283" s="6" t="s">
        <v>48</v>
      </c>
    </row>
    <row r="284" spans="1:10" ht="15" thickBot="1" x14ac:dyDescent="0.35">
      <c r="A284" t="s">
        <v>61</v>
      </c>
      <c r="B284">
        <v>64</v>
      </c>
      <c r="C284">
        <v>12</v>
      </c>
      <c r="D284">
        <v>0</v>
      </c>
      <c r="E284">
        <v>0</v>
      </c>
      <c r="F284">
        <v>235000</v>
      </c>
      <c r="G284">
        <v>7</v>
      </c>
      <c r="J284" s="6" t="s">
        <v>48</v>
      </c>
    </row>
    <row r="285" spans="1:10" ht="15" thickBot="1" x14ac:dyDescent="0.35">
      <c r="A285" t="s">
        <v>61</v>
      </c>
      <c r="B285">
        <v>65</v>
      </c>
      <c r="C285">
        <v>12</v>
      </c>
      <c r="D285">
        <v>0</v>
      </c>
      <c r="E285">
        <v>0</v>
      </c>
      <c r="F285">
        <v>240000</v>
      </c>
      <c r="G285">
        <v>7</v>
      </c>
      <c r="J285" s="6" t="s">
        <v>48</v>
      </c>
    </row>
    <row r="286" spans="1:10" ht="15" thickBot="1" x14ac:dyDescent="0.35">
      <c r="A286" t="s">
        <v>61</v>
      </c>
      <c r="B286">
        <v>66</v>
      </c>
      <c r="C286">
        <v>13</v>
      </c>
      <c r="D286">
        <v>0</v>
      </c>
      <c r="E286">
        <v>0</v>
      </c>
      <c r="F286">
        <v>250000</v>
      </c>
      <c r="G286">
        <v>7.5</v>
      </c>
      <c r="J286" s="6" t="s">
        <v>52</v>
      </c>
    </row>
    <row r="287" spans="1:10" ht="15" thickBot="1" x14ac:dyDescent="0.35">
      <c r="A287" t="s">
        <v>61</v>
      </c>
      <c r="B287">
        <v>67</v>
      </c>
      <c r="C287">
        <v>13</v>
      </c>
      <c r="D287">
        <v>0</v>
      </c>
      <c r="E287">
        <v>0</v>
      </c>
      <c r="F287">
        <v>260000</v>
      </c>
      <c r="G287">
        <v>7.5</v>
      </c>
      <c r="J287" s="6" t="s">
        <v>52</v>
      </c>
    </row>
    <row r="288" spans="1:10" ht="15" thickBot="1" x14ac:dyDescent="0.35">
      <c r="A288" t="s">
        <v>61</v>
      </c>
      <c r="B288">
        <v>68</v>
      </c>
      <c r="C288">
        <v>13</v>
      </c>
      <c r="D288">
        <v>0</v>
      </c>
      <c r="E288">
        <v>0</v>
      </c>
      <c r="F288">
        <v>270000</v>
      </c>
      <c r="G288">
        <v>7.5</v>
      </c>
      <c r="J288" s="6" t="s">
        <v>52</v>
      </c>
    </row>
    <row r="289" spans="1:10" ht="15" thickBot="1" x14ac:dyDescent="0.35">
      <c r="A289" t="s">
        <v>61</v>
      </c>
      <c r="B289">
        <v>69</v>
      </c>
      <c r="C289">
        <v>13</v>
      </c>
      <c r="D289">
        <v>0</v>
      </c>
      <c r="E289">
        <v>0</v>
      </c>
      <c r="F289">
        <v>280000</v>
      </c>
      <c r="G289">
        <v>7.5</v>
      </c>
      <c r="J289" s="6" t="s">
        <v>52</v>
      </c>
    </row>
    <row r="290" spans="1:10" ht="15" thickBot="1" x14ac:dyDescent="0.35">
      <c r="A290" t="s">
        <v>61</v>
      </c>
      <c r="B290">
        <v>70</v>
      </c>
      <c r="C290">
        <v>13</v>
      </c>
      <c r="D290">
        <v>0</v>
      </c>
      <c r="E290">
        <v>0</v>
      </c>
      <c r="F290">
        <v>290000</v>
      </c>
      <c r="G290">
        <v>8</v>
      </c>
      <c r="J290" s="6" t="s">
        <v>54</v>
      </c>
    </row>
    <row r="291" spans="1:10" ht="15" thickBot="1" x14ac:dyDescent="0.35">
      <c r="A291" t="s">
        <v>61</v>
      </c>
      <c r="B291">
        <v>71</v>
      </c>
      <c r="C291">
        <v>13</v>
      </c>
      <c r="D291">
        <v>0</v>
      </c>
      <c r="E291">
        <v>0</v>
      </c>
      <c r="F291">
        <v>292000</v>
      </c>
      <c r="G291">
        <v>8</v>
      </c>
      <c r="J291" s="6" t="s">
        <v>54</v>
      </c>
    </row>
    <row r="292" spans="1:10" ht="15" thickBot="1" x14ac:dyDescent="0.35">
      <c r="A292" t="s">
        <v>61</v>
      </c>
      <c r="B292">
        <v>72</v>
      </c>
      <c r="C292">
        <v>13</v>
      </c>
      <c r="D292">
        <v>0</v>
      </c>
      <c r="E292">
        <v>0</v>
      </c>
      <c r="F292">
        <v>294000</v>
      </c>
      <c r="G292">
        <v>8</v>
      </c>
      <c r="J292" s="6" t="s">
        <v>54</v>
      </c>
    </row>
    <row r="293" spans="1:10" ht="15" thickBot="1" x14ac:dyDescent="0.35">
      <c r="A293" t="s">
        <v>61</v>
      </c>
      <c r="B293">
        <v>73</v>
      </c>
      <c r="C293">
        <v>13</v>
      </c>
      <c r="D293">
        <v>0</v>
      </c>
      <c r="E293">
        <v>0</v>
      </c>
      <c r="F293">
        <v>296000</v>
      </c>
      <c r="G293">
        <v>8</v>
      </c>
      <c r="J293" s="6" t="s">
        <v>54</v>
      </c>
    </row>
    <row r="294" spans="1:10" ht="15" thickBot="1" x14ac:dyDescent="0.35">
      <c r="A294" t="s">
        <v>61</v>
      </c>
      <c r="B294">
        <v>74</v>
      </c>
      <c r="C294">
        <v>13</v>
      </c>
      <c r="D294">
        <v>0</v>
      </c>
      <c r="E294">
        <v>0</v>
      </c>
      <c r="F294">
        <v>298000</v>
      </c>
      <c r="G294">
        <v>8</v>
      </c>
      <c r="J294" s="6" t="s">
        <v>54</v>
      </c>
    </row>
    <row r="295" spans="1:10" ht="15" thickBot="1" x14ac:dyDescent="0.35">
      <c r="A295" t="s">
        <v>61</v>
      </c>
      <c r="B295">
        <v>75</v>
      </c>
      <c r="C295">
        <v>13</v>
      </c>
      <c r="D295">
        <v>0</v>
      </c>
      <c r="E295">
        <v>0</v>
      </c>
      <c r="F295">
        <v>300000</v>
      </c>
      <c r="G295">
        <v>8</v>
      </c>
      <c r="J295" s="6" t="s">
        <v>54</v>
      </c>
    </row>
    <row r="296" spans="1:10" ht="15" thickBot="1" x14ac:dyDescent="0.35">
      <c r="A296" t="s">
        <v>61</v>
      </c>
      <c r="B296">
        <v>76</v>
      </c>
      <c r="C296">
        <v>14</v>
      </c>
      <c r="D296">
        <v>0</v>
      </c>
      <c r="E296">
        <v>0</v>
      </c>
      <c r="F296">
        <v>305000</v>
      </c>
      <c r="G296">
        <v>8</v>
      </c>
      <c r="J296" s="6" t="s">
        <v>54</v>
      </c>
    </row>
    <row r="297" spans="1:10" ht="15" thickBot="1" x14ac:dyDescent="0.35">
      <c r="A297" t="s">
        <v>61</v>
      </c>
      <c r="B297">
        <v>77</v>
      </c>
      <c r="C297">
        <v>14</v>
      </c>
      <c r="D297">
        <v>0</v>
      </c>
      <c r="E297">
        <v>0</v>
      </c>
      <c r="F297">
        <v>310000</v>
      </c>
      <c r="G297">
        <v>8</v>
      </c>
      <c r="J297" s="6" t="s">
        <v>54</v>
      </c>
    </row>
    <row r="298" spans="1:10" ht="15" thickBot="1" x14ac:dyDescent="0.35">
      <c r="A298" t="s">
        <v>61</v>
      </c>
      <c r="B298">
        <v>78</v>
      </c>
      <c r="C298">
        <v>14</v>
      </c>
      <c r="D298">
        <v>0</v>
      </c>
      <c r="E298">
        <v>0</v>
      </c>
      <c r="F298">
        <v>315000</v>
      </c>
      <c r="G298">
        <v>8</v>
      </c>
      <c r="J298" s="6" t="s">
        <v>54</v>
      </c>
    </row>
    <row r="299" spans="1:10" ht="15" thickBot="1" x14ac:dyDescent="0.35">
      <c r="A299" t="s">
        <v>61</v>
      </c>
      <c r="B299">
        <v>79</v>
      </c>
      <c r="C299">
        <v>14</v>
      </c>
      <c r="D299">
        <v>0</v>
      </c>
      <c r="E299">
        <v>0</v>
      </c>
      <c r="F299">
        <v>320000</v>
      </c>
      <c r="G299">
        <v>8</v>
      </c>
      <c r="J299" s="6" t="s">
        <v>54</v>
      </c>
    </row>
    <row r="300" spans="1:10" ht="15" thickBot="1" x14ac:dyDescent="0.35">
      <c r="A300" t="s">
        <v>61</v>
      </c>
      <c r="B300">
        <v>80</v>
      </c>
      <c r="C300">
        <v>14</v>
      </c>
      <c r="D300">
        <v>0</v>
      </c>
      <c r="E300">
        <v>0</v>
      </c>
      <c r="F300">
        <v>325000</v>
      </c>
      <c r="G300">
        <v>8</v>
      </c>
      <c r="J300" s="6" t="s">
        <v>54</v>
      </c>
    </row>
    <row r="301" spans="1:10" ht="15" thickBot="1" x14ac:dyDescent="0.35">
      <c r="A301" t="s">
        <v>61</v>
      </c>
      <c r="B301">
        <v>81</v>
      </c>
      <c r="C301">
        <v>15</v>
      </c>
      <c r="D301">
        <v>0</v>
      </c>
      <c r="E301">
        <v>0</v>
      </c>
      <c r="F301">
        <v>330000</v>
      </c>
      <c r="G301">
        <v>8</v>
      </c>
      <c r="J301" s="6"/>
    </row>
    <row r="302" spans="1:10" ht="15" thickBot="1" x14ac:dyDescent="0.35">
      <c r="A302" t="s">
        <v>61</v>
      </c>
      <c r="B302">
        <v>82</v>
      </c>
      <c r="C302">
        <v>15</v>
      </c>
      <c r="D302">
        <v>0</v>
      </c>
      <c r="E302">
        <v>0</v>
      </c>
      <c r="F302">
        <v>335000</v>
      </c>
      <c r="G302">
        <v>8</v>
      </c>
      <c r="J302" s="6"/>
    </row>
    <row r="303" spans="1:10" ht="15" thickBot="1" x14ac:dyDescent="0.35">
      <c r="A303" t="s">
        <v>61</v>
      </c>
      <c r="B303">
        <v>83</v>
      </c>
      <c r="C303">
        <v>15</v>
      </c>
      <c r="D303">
        <v>0</v>
      </c>
      <c r="E303">
        <v>0</v>
      </c>
      <c r="F303">
        <v>340000</v>
      </c>
      <c r="G303">
        <v>8</v>
      </c>
      <c r="J303" s="6"/>
    </row>
    <row r="304" spans="1:10" ht="15" thickBot="1" x14ac:dyDescent="0.35">
      <c r="A304" t="s">
        <v>61</v>
      </c>
      <c r="B304">
        <v>84</v>
      </c>
      <c r="C304">
        <v>15</v>
      </c>
      <c r="D304">
        <v>0</v>
      </c>
      <c r="E304">
        <v>0</v>
      </c>
      <c r="F304">
        <v>345000</v>
      </c>
      <c r="G304">
        <v>8</v>
      </c>
      <c r="J304" s="6"/>
    </row>
    <row r="305" spans="1:10" ht="15" thickBot="1" x14ac:dyDescent="0.35">
      <c r="A305" t="s">
        <v>61</v>
      </c>
      <c r="B305">
        <v>85</v>
      </c>
      <c r="C305">
        <v>15</v>
      </c>
      <c r="D305">
        <v>0</v>
      </c>
      <c r="E305">
        <v>0</v>
      </c>
      <c r="F305">
        <v>350000</v>
      </c>
      <c r="G305">
        <v>8</v>
      </c>
      <c r="J305" s="6"/>
    </row>
    <row r="306" spans="1:10" ht="15" thickBot="1" x14ac:dyDescent="0.35">
      <c r="A306" t="s">
        <v>61</v>
      </c>
      <c r="B306">
        <v>86</v>
      </c>
      <c r="C306">
        <v>15</v>
      </c>
      <c r="D306">
        <v>0</v>
      </c>
      <c r="E306">
        <v>0</v>
      </c>
      <c r="F306">
        <v>352000</v>
      </c>
      <c r="G306">
        <v>8</v>
      </c>
      <c r="J306" s="6"/>
    </row>
    <row r="307" spans="1:10" ht="15" thickBot="1" x14ac:dyDescent="0.35">
      <c r="A307" t="s">
        <v>61</v>
      </c>
      <c r="B307">
        <v>87</v>
      </c>
      <c r="C307">
        <v>15</v>
      </c>
      <c r="D307">
        <v>0</v>
      </c>
      <c r="E307">
        <v>0</v>
      </c>
      <c r="F307">
        <v>354000</v>
      </c>
      <c r="G307">
        <v>8</v>
      </c>
      <c r="J307" s="6"/>
    </row>
    <row r="308" spans="1:10" ht="15" thickBot="1" x14ac:dyDescent="0.35">
      <c r="A308" t="s">
        <v>61</v>
      </c>
      <c r="B308">
        <v>88</v>
      </c>
      <c r="C308">
        <v>15</v>
      </c>
      <c r="D308">
        <v>0</v>
      </c>
      <c r="E308">
        <v>0</v>
      </c>
      <c r="F308">
        <v>356000</v>
      </c>
      <c r="G308">
        <v>8</v>
      </c>
      <c r="J308" s="6"/>
    </row>
    <row r="309" spans="1:10" ht="15" thickBot="1" x14ac:dyDescent="0.35">
      <c r="A309" t="s">
        <v>61</v>
      </c>
      <c r="B309">
        <v>89</v>
      </c>
      <c r="C309">
        <v>15</v>
      </c>
      <c r="D309">
        <v>0</v>
      </c>
      <c r="E309">
        <v>0</v>
      </c>
      <c r="F309">
        <v>358000</v>
      </c>
      <c r="G309">
        <v>8</v>
      </c>
      <c r="J309" s="6"/>
    </row>
    <row r="310" spans="1:10" ht="15" thickBot="1" x14ac:dyDescent="0.35">
      <c r="A310" t="s">
        <v>61</v>
      </c>
      <c r="B310">
        <v>90</v>
      </c>
      <c r="C310">
        <v>15</v>
      </c>
      <c r="D310">
        <v>0</v>
      </c>
      <c r="E310">
        <v>0</v>
      </c>
      <c r="F310">
        <v>360000</v>
      </c>
      <c r="G310">
        <v>8</v>
      </c>
      <c r="J310" s="6"/>
    </row>
    <row r="311" spans="1:10" ht="15" thickBot="1" x14ac:dyDescent="0.35">
      <c r="A311" t="s">
        <v>132</v>
      </c>
      <c r="B311">
        <v>1</v>
      </c>
      <c r="C311">
        <v>11</v>
      </c>
      <c r="D311">
        <v>0</v>
      </c>
      <c r="E311">
        <v>1000000</v>
      </c>
      <c r="F311">
        <v>0</v>
      </c>
      <c r="G311">
        <v>0</v>
      </c>
      <c r="J311" s="6" t="s">
        <v>17</v>
      </c>
    </row>
    <row r="312" spans="1:10" ht="15" thickBot="1" x14ac:dyDescent="0.35">
      <c r="A312" t="s">
        <v>132</v>
      </c>
      <c r="B312">
        <v>2</v>
      </c>
      <c r="C312">
        <v>11</v>
      </c>
      <c r="D312">
        <v>0</v>
      </c>
      <c r="E312">
        <v>1250000</v>
      </c>
      <c r="F312">
        <v>0</v>
      </c>
      <c r="G312">
        <v>8.3333333333333329E-2</v>
      </c>
      <c r="J312" s="6" t="s">
        <v>84</v>
      </c>
    </row>
    <row r="313" spans="1:10" ht="15" thickBot="1" x14ac:dyDescent="0.35">
      <c r="A313" t="s">
        <v>132</v>
      </c>
      <c r="B313">
        <v>3</v>
      </c>
      <c r="C313">
        <v>11</v>
      </c>
      <c r="D313">
        <v>0</v>
      </c>
      <c r="E313">
        <v>1500000</v>
      </c>
      <c r="F313">
        <v>0</v>
      </c>
      <c r="G313">
        <v>0.16666666666666666</v>
      </c>
      <c r="J313" s="6" t="s">
        <v>18</v>
      </c>
    </row>
    <row r="314" spans="1:10" ht="15" thickBot="1" x14ac:dyDescent="0.35">
      <c r="A314" t="s">
        <v>132</v>
      </c>
      <c r="B314">
        <v>4</v>
      </c>
      <c r="C314">
        <v>11</v>
      </c>
      <c r="D314">
        <v>0</v>
      </c>
      <c r="E314">
        <v>1750000</v>
      </c>
      <c r="F314">
        <v>0</v>
      </c>
      <c r="G314">
        <v>0.33333333333333331</v>
      </c>
      <c r="J314" s="6" t="s">
        <v>20</v>
      </c>
    </row>
    <row r="315" spans="1:10" ht="15" thickBot="1" x14ac:dyDescent="0.35">
      <c r="A315" t="s">
        <v>132</v>
      </c>
      <c r="B315">
        <v>5</v>
      </c>
      <c r="C315">
        <v>11</v>
      </c>
      <c r="D315">
        <v>0</v>
      </c>
      <c r="E315">
        <v>2000000</v>
      </c>
      <c r="F315">
        <v>0</v>
      </c>
      <c r="G315">
        <v>0.5</v>
      </c>
      <c r="J315" s="6" t="s">
        <v>23</v>
      </c>
    </row>
    <row r="316" spans="1:10" ht="15" thickBot="1" x14ac:dyDescent="0.35">
      <c r="A316" t="s">
        <v>132</v>
      </c>
      <c r="B316">
        <v>6</v>
      </c>
      <c r="C316">
        <v>11</v>
      </c>
      <c r="D316">
        <v>0</v>
      </c>
      <c r="E316">
        <v>2250000</v>
      </c>
      <c r="F316">
        <v>0</v>
      </c>
      <c r="G316">
        <v>0.75</v>
      </c>
      <c r="J316" s="6" t="s">
        <v>26</v>
      </c>
    </row>
    <row r="317" spans="1:10" ht="15" thickBot="1" x14ac:dyDescent="0.35">
      <c r="A317" t="s">
        <v>132</v>
      </c>
      <c r="B317">
        <v>7</v>
      </c>
      <c r="C317">
        <v>11</v>
      </c>
      <c r="D317">
        <v>0</v>
      </c>
      <c r="E317">
        <v>2500000</v>
      </c>
      <c r="F317">
        <v>0</v>
      </c>
      <c r="G317">
        <v>1</v>
      </c>
      <c r="J317" s="6" t="s">
        <v>30</v>
      </c>
    </row>
    <row r="318" spans="1:10" ht="15" thickBot="1" x14ac:dyDescent="0.35">
      <c r="A318" t="s">
        <v>132</v>
      </c>
      <c r="B318">
        <v>8</v>
      </c>
      <c r="C318">
        <v>11</v>
      </c>
      <c r="D318">
        <v>0</v>
      </c>
      <c r="E318">
        <v>2750000</v>
      </c>
      <c r="F318">
        <v>0</v>
      </c>
      <c r="G318">
        <v>1.25</v>
      </c>
      <c r="J318" s="6" t="s">
        <v>131</v>
      </c>
    </row>
    <row r="319" spans="1:10" ht="15" thickBot="1" x14ac:dyDescent="0.35">
      <c r="A319" t="s">
        <v>132</v>
      </c>
      <c r="B319">
        <v>9</v>
      </c>
      <c r="C319">
        <v>11</v>
      </c>
      <c r="D319">
        <v>0</v>
      </c>
      <c r="E319">
        <v>3000000</v>
      </c>
      <c r="F319">
        <v>0</v>
      </c>
      <c r="G319">
        <v>1.5</v>
      </c>
      <c r="J319" s="6" t="s">
        <v>72</v>
      </c>
    </row>
    <row r="320" spans="1:10" ht="15" thickBot="1" x14ac:dyDescent="0.35">
      <c r="A320" t="s">
        <v>132</v>
      </c>
      <c r="B320">
        <v>10</v>
      </c>
      <c r="C320">
        <v>11</v>
      </c>
      <c r="D320">
        <v>0</v>
      </c>
      <c r="E320">
        <v>3500000</v>
      </c>
      <c r="F320">
        <v>0</v>
      </c>
      <c r="G320">
        <v>2</v>
      </c>
      <c r="J320" s="6" t="s">
        <v>34</v>
      </c>
    </row>
    <row r="321" spans="1:10" ht="15" thickBot="1" x14ac:dyDescent="0.35">
      <c r="A321" t="s">
        <v>132</v>
      </c>
      <c r="B321">
        <v>11</v>
      </c>
      <c r="C321">
        <v>11</v>
      </c>
      <c r="D321">
        <v>0</v>
      </c>
      <c r="E321">
        <v>4000000</v>
      </c>
      <c r="F321">
        <v>0</v>
      </c>
      <c r="G321">
        <v>2.5</v>
      </c>
      <c r="J321" s="6" t="s">
        <v>36</v>
      </c>
    </row>
    <row r="322" spans="1:10" ht="15" thickBot="1" x14ac:dyDescent="0.35">
      <c r="A322" t="s">
        <v>132</v>
      </c>
      <c r="B322">
        <v>12</v>
      </c>
      <c r="C322">
        <v>11</v>
      </c>
      <c r="D322">
        <v>0</v>
      </c>
      <c r="E322">
        <v>4500000</v>
      </c>
      <c r="F322">
        <v>0</v>
      </c>
      <c r="G322">
        <v>3</v>
      </c>
      <c r="J322" s="6" t="s">
        <v>38</v>
      </c>
    </row>
    <row r="323" spans="1:10" ht="15" thickBot="1" x14ac:dyDescent="0.35">
      <c r="A323" t="s">
        <v>132</v>
      </c>
      <c r="B323">
        <v>13</v>
      </c>
      <c r="C323">
        <v>11</v>
      </c>
      <c r="D323">
        <v>0</v>
      </c>
      <c r="E323">
        <v>5000000</v>
      </c>
      <c r="F323">
        <v>0</v>
      </c>
      <c r="G323">
        <v>4</v>
      </c>
      <c r="J323" s="6" t="s">
        <v>40</v>
      </c>
    </row>
    <row r="324" spans="1:10" ht="15" thickBot="1" x14ac:dyDescent="0.35">
      <c r="A324" t="s">
        <v>132</v>
      </c>
      <c r="B324">
        <v>14</v>
      </c>
      <c r="C324">
        <v>11</v>
      </c>
      <c r="D324">
        <v>0</v>
      </c>
      <c r="E324">
        <v>5500000</v>
      </c>
      <c r="F324">
        <v>0</v>
      </c>
      <c r="G324">
        <v>5</v>
      </c>
      <c r="J324" s="6" t="s">
        <v>42</v>
      </c>
    </row>
    <row r="325" spans="1:10" ht="15" thickBot="1" x14ac:dyDescent="0.35">
      <c r="A325" t="s">
        <v>132</v>
      </c>
      <c r="B325">
        <v>15</v>
      </c>
      <c r="C325">
        <v>11</v>
      </c>
      <c r="D325">
        <v>0</v>
      </c>
      <c r="E325">
        <v>6000000</v>
      </c>
      <c r="F325">
        <v>0</v>
      </c>
      <c r="G325">
        <v>6</v>
      </c>
      <c r="J325" s="6" t="s">
        <v>44</v>
      </c>
    </row>
    <row r="326" spans="1:10" ht="15" thickBot="1" x14ac:dyDescent="0.35">
      <c r="A326" t="s">
        <v>132</v>
      </c>
      <c r="B326">
        <v>16</v>
      </c>
      <c r="C326">
        <v>11</v>
      </c>
      <c r="D326">
        <v>0</v>
      </c>
      <c r="E326">
        <v>6500000</v>
      </c>
      <c r="F326">
        <v>0</v>
      </c>
      <c r="G326">
        <v>7</v>
      </c>
      <c r="J326" s="6" t="s">
        <v>48</v>
      </c>
    </row>
    <row r="327" spans="1:10" ht="15" thickBot="1" x14ac:dyDescent="0.35">
      <c r="A327" t="s">
        <v>132</v>
      </c>
      <c r="B327">
        <v>17</v>
      </c>
      <c r="C327">
        <v>11</v>
      </c>
      <c r="D327">
        <v>0</v>
      </c>
      <c r="E327">
        <v>7000000</v>
      </c>
      <c r="F327">
        <v>0</v>
      </c>
      <c r="G327">
        <v>7</v>
      </c>
      <c r="J327" s="6" t="s">
        <v>48</v>
      </c>
    </row>
    <row r="328" spans="1:10" ht="15" thickBot="1" x14ac:dyDescent="0.35">
      <c r="A328" t="s">
        <v>132</v>
      </c>
      <c r="B328">
        <v>18</v>
      </c>
      <c r="C328">
        <v>11</v>
      </c>
      <c r="D328">
        <v>0</v>
      </c>
      <c r="E328">
        <v>7500000</v>
      </c>
      <c r="F328">
        <v>0</v>
      </c>
      <c r="G328">
        <v>7</v>
      </c>
      <c r="J328" s="6" t="s">
        <v>48</v>
      </c>
    </row>
    <row r="329" spans="1:10" ht="15" thickBot="1" x14ac:dyDescent="0.35">
      <c r="A329" t="s">
        <v>132</v>
      </c>
      <c r="B329">
        <v>19</v>
      </c>
      <c r="C329">
        <v>11</v>
      </c>
      <c r="D329">
        <v>0</v>
      </c>
      <c r="E329">
        <v>8000000</v>
      </c>
      <c r="F329">
        <v>0</v>
      </c>
      <c r="G329">
        <v>7</v>
      </c>
      <c r="J329" s="6" t="s">
        <v>48</v>
      </c>
    </row>
    <row r="330" spans="1:10" ht="15" thickBot="1" x14ac:dyDescent="0.35">
      <c r="A330" t="s">
        <v>132</v>
      </c>
      <c r="B330">
        <v>20</v>
      </c>
      <c r="C330">
        <v>11</v>
      </c>
      <c r="D330">
        <v>0</v>
      </c>
      <c r="E330">
        <v>9000000</v>
      </c>
      <c r="F330">
        <v>0</v>
      </c>
      <c r="G330">
        <v>7</v>
      </c>
      <c r="J330" s="6" t="s">
        <v>48</v>
      </c>
    </row>
    <row r="331" spans="1:10" ht="15" thickBot="1" x14ac:dyDescent="0.35">
      <c r="A331" t="s">
        <v>132</v>
      </c>
      <c r="B331">
        <v>21</v>
      </c>
      <c r="C331">
        <v>12</v>
      </c>
      <c r="D331">
        <v>0</v>
      </c>
      <c r="E331">
        <v>10000000</v>
      </c>
      <c r="F331">
        <v>0</v>
      </c>
      <c r="G331">
        <v>7</v>
      </c>
      <c r="J331" s="6" t="s">
        <v>48</v>
      </c>
    </row>
    <row r="332" spans="1:10" ht="15" thickBot="1" x14ac:dyDescent="0.35">
      <c r="A332" t="s">
        <v>132</v>
      </c>
      <c r="B332">
        <v>22</v>
      </c>
      <c r="C332">
        <v>12</v>
      </c>
      <c r="D332">
        <v>0</v>
      </c>
      <c r="E332">
        <v>10100000</v>
      </c>
      <c r="F332">
        <v>0</v>
      </c>
      <c r="G332">
        <v>7</v>
      </c>
      <c r="J332" s="6" t="s">
        <v>48</v>
      </c>
    </row>
    <row r="333" spans="1:10" ht="15" thickBot="1" x14ac:dyDescent="0.35">
      <c r="A333" t="s">
        <v>132</v>
      </c>
      <c r="B333">
        <v>23</v>
      </c>
      <c r="C333">
        <v>12</v>
      </c>
      <c r="D333">
        <v>0</v>
      </c>
      <c r="E333">
        <v>10200000</v>
      </c>
      <c r="F333">
        <v>0</v>
      </c>
      <c r="G333">
        <v>7</v>
      </c>
      <c r="J333" s="6" t="s">
        <v>48</v>
      </c>
    </row>
    <row r="334" spans="1:10" ht="15" thickBot="1" x14ac:dyDescent="0.35">
      <c r="A334" t="s">
        <v>132</v>
      </c>
      <c r="B334">
        <v>24</v>
      </c>
      <c r="C334">
        <v>12</v>
      </c>
      <c r="D334">
        <v>0</v>
      </c>
      <c r="E334">
        <v>10300000</v>
      </c>
      <c r="F334">
        <v>0</v>
      </c>
      <c r="G334">
        <v>7</v>
      </c>
      <c r="J334" s="6" t="s">
        <v>48</v>
      </c>
    </row>
    <row r="335" spans="1:10" ht="15" thickBot="1" x14ac:dyDescent="0.35">
      <c r="A335" t="s">
        <v>132</v>
      </c>
      <c r="B335">
        <v>25</v>
      </c>
      <c r="C335">
        <v>12</v>
      </c>
      <c r="D335">
        <v>0</v>
      </c>
      <c r="E335">
        <v>10400000</v>
      </c>
      <c r="F335">
        <v>0</v>
      </c>
      <c r="G335">
        <v>7</v>
      </c>
      <c r="J335" s="6" t="s">
        <v>48</v>
      </c>
    </row>
    <row r="336" spans="1:10" ht="15" thickBot="1" x14ac:dyDescent="0.35">
      <c r="A336" t="s">
        <v>132</v>
      </c>
      <c r="B336">
        <v>26</v>
      </c>
      <c r="C336">
        <v>12</v>
      </c>
      <c r="D336">
        <v>0</v>
      </c>
      <c r="E336">
        <v>10500000</v>
      </c>
      <c r="F336">
        <v>0</v>
      </c>
      <c r="G336">
        <v>7</v>
      </c>
      <c r="J336" s="6" t="s">
        <v>48</v>
      </c>
    </row>
    <row r="337" spans="1:10" ht="15" thickBot="1" x14ac:dyDescent="0.35">
      <c r="A337" t="s">
        <v>132</v>
      </c>
      <c r="B337">
        <v>27</v>
      </c>
      <c r="C337">
        <v>12</v>
      </c>
      <c r="D337">
        <v>0</v>
      </c>
      <c r="E337">
        <v>10600000</v>
      </c>
      <c r="F337">
        <v>0</v>
      </c>
      <c r="G337">
        <v>7</v>
      </c>
      <c r="J337" s="6" t="s">
        <v>48</v>
      </c>
    </row>
    <row r="338" spans="1:10" ht="15" thickBot="1" x14ac:dyDescent="0.35">
      <c r="A338" t="s">
        <v>132</v>
      </c>
      <c r="B338">
        <v>28</v>
      </c>
      <c r="C338">
        <v>12</v>
      </c>
      <c r="D338">
        <v>0</v>
      </c>
      <c r="E338">
        <v>10700000</v>
      </c>
      <c r="F338">
        <v>0</v>
      </c>
      <c r="G338">
        <v>7</v>
      </c>
      <c r="J338" s="6" t="s">
        <v>48</v>
      </c>
    </row>
    <row r="339" spans="1:10" ht="15" thickBot="1" x14ac:dyDescent="0.35">
      <c r="A339" t="s">
        <v>132</v>
      </c>
      <c r="B339">
        <v>29</v>
      </c>
      <c r="C339">
        <v>12</v>
      </c>
      <c r="D339">
        <v>0</v>
      </c>
      <c r="E339">
        <v>10800000</v>
      </c>
      <c r="F339">
        <v>0</v>
      </c>
      <c r="G339">
        <v>7</v>
      </c>
      <c r="J339" s="6" t="s">
        <v>48</v>
      </c>
    </row>
    <row r="340" spans="1:10" ht="15" thickBot="1" x14ac:dyDescent="0.35">
      <c r="A340" t="s">
        <v>132</v>
      </c>
      <c r="B340">
        <v>30</v>
      </c>
      <c r="C340">
        <v>12</v>
      </c>
      <c r="D340">
        <v>0</v>
      </c>
      <c r="E340">
        <v>10900000</v>
      </c>
      <c r="F340">
        <v>0</v>
      </c>
      <c r="G340">
        <v>7</v>
      </c>
      <c r="J340" s="6" t="s">
        <v>48</v>
      </c>
    </row>
    <row r="341" spans="1:10" ht="15" thickBot="1" x14ac:dyDescent="0.35">
      <c r="A341" t="s">
        <v>132</v>
      </c>
      <c r="B341">
        <v>31</v>
      </c>
      <c r="C341">
        <v>12</v>
      </c>
      <c r="D341">
        <v>0</v>
      </c>
      <c r="E341">
        <v>11000000</v>
      </c>
      <c r="F341">
        <v>0</v>
      </c>
      <c r="G341">
        <v>7</v>
      </c>
      <c r="J341" s="6" t="s">
        <v>48</v>
      </c>
    </row>
    <row r="342" spans="1:10" ht="15" thickBot="1" x14ac:dyDescent="0.35">
      <c r="A342" t="s">
        <v>132</v>
      </c>
      <c r="B342">
        <v>32</v>
      </c>
      <c r="C342">
        <v>12</v>
      </c>
      <c r="D342">
        <v>0</v>
      </c>
      <c r="E342">
        <v>11100000</v>
      </c>
      <c r="F342">
        <v>0</v>
      </c>
      <c r="G342">
        <v>7</v>
      </c>
      <c r="J342" s="6" t="s">
        <v>48</v>
      </c>
    </row>
    <row r="343" spans="1:10" ht="15" thickBot="1" x14ac:dyDescent="0.35">
      <c r="A343" t="s">
        <v>132</v>
      </c>
      <c r="B343">
        <v>33</v>
      </c>
      <c r="C343">
        <v>12</v>
      </c>
      <c r="D343">
        <v>0</v>
      </c>
      <c r="E343">
        <v>11200000</v>
      </c>
      <c r="F343">
        <v>0</v>
      </c>
      <c r="G343">
        <v>7</v>
      </c>
      <c r="J343" s="6" t="s">
        <v>48</v>
      </c>
    </row>
    <row r="344" spans="1:10" ht="15" thickBot="1" x14ac:dyDescent="0.35">
      <c r="A344" t="s">
        <v>132</v>
      </c>
      <c r="B344">
        <v>34</v>
      </c>
      <c r="C344">
        <v>12</v>
      </c>
      <c r="D344">
        <v>0</v>
      </c>
      <c r="E344">
        <v>11300000</v>
      </c>
      <c r="F344">
        <v>0</v>
      </c>
      <c r="G344">
        <v>7</v>
      </c>
      <c r="J344" s="6" t="s">
        <v>48</v>
      </c>
    </row>
    <row r="345" spans="1:10" ht="15" thickBot="1" x14ac:dyDescent="0.35">
      <c r="A345" t="s">
        <v>132</v>
      </c>
      <c r="B345">
        <v>35</v>
      </c>
      <c r="C345">
        <v>12</v>
      </c>
      <c r="D345">
        <v>0</v>
      </c>
      <c r="E345">
        <v>11400000</v>
      </c>
      <c r="F345">
        <v>0</v>
      </c>
      <c r="G345">
        <v>7</v>
      </c>
      <c r="J345" s="6" t="s">
        <v>48</v>
      </c>
    </row>
    <row r="346" spans="1:10" ht="15" thickBot="1" x14ac:dyDescent="0.35">
      <c r="A346" t="s">
        <v>132</v>
      </c>
      <c r="B346">
        <v>36</v>
      </c>
      <c r="C346">
        <v>12</v>
      </c>
      <c r="D346">
        <v>0</v>
      </c>
      <c r="E346">
        <v>11500000</v>
      </c>
      <c r="F346">
        <v>0</v>
      </c>
      <c r="G346">
        <v>7</v>
      </c>
      <c r="J346" s="6" t="s">
        <v>48</v>
      </c>
    </row>
    <row r="347" spans="1:10" ht="15" thickBot="1" x14ac:dyDescent="0.35">
      <c r="A347" t="s">
        <v>132</v>
      </c>
      <c r="B347">
        <v>37</v>
      </c>
      <c r="C347">
        <v>12</v>
      </c>
      <c r="D347">
        <v>0</v>
      </c>
      <c r="E347">
        <v>11600000</v>
      </c>
      <c r="F347">
        <v>0</v>
      </c>
      <c r="G347">
        <v>7</v>
      </c>
      <c r="J347" s="6" t="s">
        <v>48</v>
      </c>
    </row>
    <row r="348" spans="1:10" ht="15" thickBot="1" x14ac:dyDescent="0.35">
      <c r="A348" t="s">
        <v>132</v>
      </c>
      <c r="B348">
        <v>38</v>
      </c>
      <c r="C348">
        <v>12</v>
      </c>
      <c r="D348">
        <v>0</v>
      </c>
      <c r="E348">
        <v>11700000</v>
      </c>
      <c r="F348">
        <v>0</v>
      </c>
      <c r="G348">
        <v>7</v>
      </c>
      <c r="J348" s="6" t="s">
        <v>48</v>
      </c>
    </row>
    <row r="349" spans="1:10" ht="15" thickBot="1" x14ac:dyDescent="0.35">
      <c r="A349" t="s">
        <v>132</v>
      </c>
      <c r="B349">
        <v>39</v>
      </c>
      <c r="C349">
        <v>12</v>
      </c>
      <c r="D349">
        <v>0</v>
      </c>
      <c r="E349">
        <v>11800000</v>
      </c>
      <c r="F349">
        <v>0</v>
      </c>
      <c r="G349">
        <v>7</v>
      </c>
      <c r="J349" s="6" t="s">
        <v>48</v>
      </c>
    </row>
    <row r="350" spans="1:10" ht="15" thickBot="1" x14ac:dyDescent="0.35">
      <c r="A350" t="s">
        <v>132</v>
      </c>
      <c r="B350">
        <v>40</v>
      </c>
      <c r="C350">
        <v>12</v>
      </c>
      <c r="D350">
        <v>0</v>
      </c>
      <c r="E350">
        <v>11900000</v>
      </c>
      <c r="F350">
        <v>0</v>
      </c>
      <c r="G350">
        <v>7</v>
      </c>
      <c r="J350" s="6" t="s">
        <v>48</v>
      </c>
    </row>
    <row r="351" spans="1:10" ht="15" thickBot="1" x14ac:dyDescent="0.35">
      <c r="A351" t="s">
        <v>132</v>
      </c>
      <c r="B351">
        <v>41</v>
      </c>
      <c r="C351">
        <v>13</v>
      </c>
      <c r="D351">
        <v>0</v>
      </c>
      <c r="E351">
        <v>12000000</v>
      </c>
      <c r="F351">
        <v>0</v>
      </c>
      <c r="G351">
        <v>7.5</v>
      </c>
      <c r="J351" s="6" t="s">
        <v>52</v>
      </c>
    </row>
    <row r="352" spans="1:10" ht="15" thickBot="1" x14ac:dyDescent="0.35">
      <c r="A352" t="s">
        <v>132</v>
      </c>
      <c r="B352">
        <v>42</v>
      </c>
      <c r="C352">
        <v>13</v>
      </c>
      <c r="D352">
        <v>0</v>
      </c>
      <c r="E352">
        <v>12500000</v>
      </c>
      <c r="F352">
        <v>0</v>
      </c>
      <c r="G352">
        <v>7.5</v>
      </c>
      <c r="J352" s="6" t="s">
        <v>52</v>
      </c>
    </row>
    <row r="353" spans="1:10" ht="15" thickBot="1" x14ac:dyDescent="0.35">
      <c r="A353" t="s">
        <v>132</v>
      </c>
      <c r="B353">
        <v>43</v>
      </c>
      <c r="C353">
        <v>13</v>
      </c>
      <c r="D353">
        <v>0</v>
      </c>
      <c r="E353">
        <v>13000000</v>
      </c>
      <c r="F353">
        <v>0</v>
      </c>
      <c r="G353">
        <v>7.5</v>
      </c>
      <c r="J353" s="6" t="s">
        <v>52</v>
      </c>
    </row>
    <row r="354" spans="1:10" ht="15" thickBot="1" x14ac:dyDescent="0.35">
      <c r="A354" t="s">
        <v>132</v>
      </c>
      <c r="B354">
        <v>44</v>
      </c>
      <c r="C354">
        <v>13</v>
      </c>
      <c r="D354">
        <v>0</v>
      </c>
      <c r="E354">
        <v>13500000</v>
      </c>
      <c r="F354">
        <v>0</v>
      </c>
      <c r="G354">
        <v>7.5</v>
      </c>
      <c r="J354" s="6" t="s">
        <v>52</v>
      </c>
    </row>
    <row r="355" spans="1:10" ht="15" thickBot="1" x14ac:dyDescent="0.35">
      <c r="A355" t="s">
        <v>132</v>
      </c>
      <c r="B355">
        <v>45</v>
      </c>
      <c r="C355">
        <v>13</v>
      </c>
      <c r="D355">
        <v>0</v>
      </c>
      <c r="E355">
        <v>14000000</v>
      </c>
      <c r="F355">
        <v>0</v>
      </c>
      <c r="G355">
        <v>7.5</v>
      </c>
      <c r="J355" s="6" t="s">
        <v>52</v>
      </c>
    </row>
    <row r="356" spans="1:10" ht="15" thickBot="1" x14ac:dyDescent="0.35">
      <c r="A356" t="s">
        <v>132</v>
      </c>
      <c r="B356">
        <v>46</v>
      </c>
      <c r="C356">
        <v>13</v>
      </c>
      <c r="D356">
        <v>0</v>
      </c>
      <c r="E356">
        <v>14500000</v>
      </c>
      <c r="F356">
        <v>0</v>
      </c>
      <c r="G356">
        <v>8</v>
      </c>
      <c r="J356" s="6" t="s">
        <v>54</v>
      </c>
    </row>
    <row r="357" spans="1:10" ht="15" thickBot="1" x14ac:dyDescent="0.35">
      <c r="A357" t="s">
        <v>132</v>
      </c>
      <c r="B357">
        <v>47</v>
      </c>
      <c r="C357">
        <v>13</v>
      </c>
      <c r="D357">
        <v>0</v>
      </c>
      <c r="E357">
        <v>15000000</v>
      </c>
      <c r="F357">
        <v>0</v>
      </c>
      <c r="G357">
        <v>8</v>
      </c>
      <c r="J357" s="6" t="s">
        <v>54</v>
      </c>
    </row>
    <row r="358" spans="1:10" ht="15" thickBot="1" x14ac:dyDescent="0.35">
      <c r="A358" t="s">
        <v>132</v>
      </c>
      <c r="B358">
        <v>48</v>
      </c>
      <c r="C358">
        <v>13</v>
      </c>
      <c r="D358">
        <v>0</v>
      </c>
      <c r="E358">
        <v>15500000</v>
      </c>
      <c r="F358">
        <v>0</v>
      </c>
      <c r="G358">
        <v>8</v>
      </c>
      <c r="J358" s="6" t="s">
        <v>54</v>
      </c>
    </row>
    <row r="359" spans="1:10" ht="15" thickBot="1" x14ac:dyDescent="0.35">
      <c r="A359" t="s">
        <v>132</v>
      </c>
      <c r="B359">
        <v>49</v>
      </c>
      <c r="C359">
        <v>13</v>
      </c>
      <c r="D359">
        <v>0</v>
      </c>
      <c r="E359">
        <v>16000000</v>
      </c>
      <c r="F359">
        <v>0</v>
      </c>
      <c r="G359">
        <v>8</v>
      </c>
      <c r="J359" s="6" t="s">
        <v>54</v>
      </c>
    </row>
    <row r="360" spans="1:10" ht="15" thickBot="1" x14ac:dyDescent="0.35">
      <c r="A360" t="s">
        <v>132</v>
      </c>
      <c r="B360">
        <v>50</v>
      </c>
      <c r="C360">
        <v>13</v>
      </c>
      <c r="D360">
        <v>0</v>
      </c>
      <c r="E360">
        <v>16500000</v>
      </c>
      <c r="F360">
        <v>0</v>
      </c>
      <c r="G360">
        <v>8</v>
      </c>
      <c r="J360" s="6" t="s">
        <v>54</v>
      </c>
    </row>
    <row r="361" spans="1:10" ht="15" thickBot="1" x14ac:dyDescent="0.35">
      <c r="A361" t="s">
        <v>132</v>
      </c>
      <c r="B361">
        <v>51</v>
      </c>
      <c r="C361">
        <v>14</v>
      </c>
      <c r="D361">
        <v>0</v>
      </c>
      <c r="E361">
        <v>17000000</v>
      </c>
      <c r="F361">
        <v>0</v>
      </c>
      <c r="G361">
        <v>8</v>
      </c>
      <c r="J361" s="6" t="s">
        <v>54</v>
      </c>
    </row>
    <row r="362" spans="1:10" ht="15" thickBot="1" x14ac:dyDescent="0.35">
      <c r="A362" t="s">
        <v>132</v>
      </c>
      <c r="B362">
        <v>52</v>
      </c>
      <c r="C362">
        <v>14</v>
      </c>
      <c r="D362">
        <v>0</v>
      </c>
      <c r="E362">
        <v>17500000</v>
      </c>
      <c r="F362">
        <v>0</v>
      </c>
      <c r="G362">
        <v>8</v>
      </c>
      <c r="J362" s="6" t="s">
        <v>54</v>
      </c>
    </row>
    <row r="363" spans="1:10" ht="15" thickBot="1" x14ac:dyDescent="0.35">
      <c r="A363" t="s">
        <v>132</v>
      </c>
      <c r="B363">
        <v>53</v>
      </c>
      <c r="C363">
        <v>14</v>
      </c>
      <c r="D363">
        <v>0</v>
      </c>
      <c r="E363">
        <v>18000000</v>
      </c>
      <c r="F363">
        <v>0</v>
      </c>
      <c r="G363">
        <v>8</v>
      </c>
      <c r="J363" s="6" t="s">
        <v>54</v>
      </c>
    </row>
    <row r="364" spans="1:10" ht="15" thickBot="1" x14ac:dyDescent="0.35">
      <c r="A364" t="s">
        <v>132</v>
      </c>
      <c r="B364">
        <v>54</v>
      </c>
      <c r="C364">
        <v>14</v>
      </c>
      <c r="D364">
        <v>0</v>
      </c>
      <c r="E364">
        <v>18500000</v>
      </c>
      <c r="F364">
        <v>0</v>
      </c>
      <c r="G364">
        <v>8</v>
      </c>
      <c r="J364" s="6" t="s">
        <v>54</v>
      </c>
    </row>
    <row r="365" spans="1:10" ht="15" thickBot="1" x14ac:dyDescent="0.35">
      <c r="A365" t="s">
        <v>132</v>
      </c>
      <c r="B365">
        <v>55</v>
      </c>
      <c r="C365">
        <v>14</v>
      </c>
      <c r="D365">
        <v>0</v>
      </c>
      <c r="E365">
        <v>19000000</v>
      </c>
      <c r="F365">
        <v>0</v>
      </c>
      <c r="G365">
        <v>8</v>
      </c>
      <c r="J365" s="6" t="s">
        <v>54</v>
      </c>
    </row>
    <row r="366" spans="1:10" ht="15" thickBot="1" x14ac:dyDescent="0.35">
      <c r="A366" t="s">
        <v>277</v>
      </c>
      <c r="B366">
        <v>1</v>
      </c>
      <c r="C366">
        <v>13</v>
      </c>
      <c r="D366">
        <v>0</v>
      </c>
      <c r="E366">
        <v>60000</v>
      </c>
      <c r="F366">
        <v>0</v>
      </c>
      <c r="G366">
        <v>0</v>
      </c>
      <c r="J366" s="40" t="s">
        <v>17</v>
      </c>
    </row>
    <row r="367" spans="1:10" ht="15" thickBot="1" x14ac:dyDescent="0.35">
      <c r="A367" t="s">
        <v>277</v>
      </c>
      <c r="B367">
        <v>2</v>
      </c>
      <c r="C367">
        <v>13</v>
      </c>
      <c r="D367">
        <v>0</v>
      </c>
      <c r="E367">
        <v>73000</v>
      </c>
      <c r="F367">
        <v>0</v>
      </c>
      <c r="G367">
        <v>1</v>
      </c>
      <c r="J367" s="40" t="s">
        <v>20</v>
      </c>
    </row>
    <row r="368" spans="1:10" ht="15" thickBot="1" x14ac:dyDescent="0.35">
      <c r="A368" t="s">
        <v>277</v>
      </c>
      <c r="B368">
        <v>3</v>
      </c>
      <c r="C368">
        <v>13</v>
      </c>
      <c r="D368">
        <v>0</v>
      </c>
      <c r="E368">
        <v>89000</v>
      </c>
      <c r="F368">
        <v>0</v>
      </c>
      <c r="G368">
        <v>1</v>
      </c>
      <c r="J368" s="40" t="s">
        <v>25</v>
      </c>
    </row>
    <row r="369" spans="1:10" ht="15" thickBot="1" x14ac:dyDescent="0.35">
      <c r="A369" t="s">
        <v>277</v>
      </c>
      <c r="B369">
        <v>4</v>
      </c>
      <c r="C369">
        <v>13</v>
      </c>
      <c r="D369">
        <v>0</v>
      </c>
      <c r="E369">
        <v>105000</v>
      </c>
      <c r="F369">
        <v>0</v>
      </c>
      <c r="G369">
        <v>1</v>
      </c>
      <c r="J369" s="40" t="s">
        <v>29</v>
      </c>
    </row>
    <row r="370" spans="1:10" ht="15" thickBot="1" x14ac:dyDescent="0.35">
      <c r="A370" t="s">
        <v>277</v>
      </c>
      <c r="B370">
        <v>5</v>
      </c>
      <c r="C370">
        <v>13</v>
      </c>
      <c r="D370">
        <v>0</v>
      </c>
      <c r="E370">
        <v>122000</v>
      </c>
      <c r="F370">
        <v>0</v>
      </c>
      <c r="G370">
        <v>1</v>
      </c>
      <c r="J370" s="40" t="s">
        <v>335</v>
      </c>
    </row>
    <row r="371" spans="1:10" ht="15" thickBot="1" x14ac:dyDescent="0.35">
      <c r="A371" t="s">
        <v>277</v>
      </c>
      <c r="B371">
        <v>6</v>
      </c>
      <c r="C371">
        <v>13</v>
      </c>
      <c r="D371">
        <v>0</v>
      </c>
      <c r="E371">
        <v>140000</v>
      </c>
      <c r="F371">
        <v>0</v>
      </c>
      <c r="G371">
        <v>3</v>
      </c>
      <c r="J371" s="40" t="s">
        <v>402</v>
      </c>
    </row>
    <row r="372" spans="1:10" ht="15" thickBot="1" x14ac:dyDescent="0.35">
      <c r="A372" t="s">
        <v>277</v>
      </c>
      <c r="B372">
        <v>7</v>
      </c>
      <c r="C372">
        <v>13</v>
      </c>
      <c r="D372">
        <v>0</v>
      </c>
      <c r="E372">
        <v>158000</v>
      </c>
      <c r="F372">
        <v>0</v>
      </c>
      <c r="G372">
        <v>3</v>
      </c>
      <c r="J372" s="40" t="s">
        <v>403</v>
      </c>
    </row>
    <row r="373" spans="1:10" ht="15" thickBot="1" x14ac:dyDescent="0.35">
      <c r="A373" t="s">
        <v>277</v>
      </c>
      <c r="B373">
        <v>8</v>
      </c>
      <c r="C373">
        <v>13</v>
      </c>
      <c r="D373">
        <v>0</v>
      </c>
      <c r="E373">
        <v>170000</v>
      </c>
      <c r="F373">
        <v>0</v>
      </c>
      <c r="G373">
        <v>3</v>
      </c>
      <c r="J373" s="40" t="s">
        <v>404</v>
      </c>
    </row>
    <row r="374" spans="1:10" ht="15" thickBot="1" x14ac:dyDescent="0.35">
      <c r="A374" t="s">
        <v>277</v>
      </c>
      <c r="B374">
        <v>9</v>
      </c>
      <c r="C374">
        <v>13</v>
      </c>
      <c r="D374">
        <v>0</v>
      </c>
      <c r="E374">
        <v>182000</v>
      </c>
      <c r="F374">
        <v>0</v>
      </c>
      <c r="G374">
        <v>4</v>
      </c>
      <c r="J374" s="40" t="s">
        <v>364</v>
      </c>
    </row>
    <row r="375" spans="1:10" ht="15" thickBot="1" x14ac:dyDescent="0.35">
      <c r="A375" t="s">
        <v>277</v>
      </c>
      <c r="B375">
        <v>10</v>
      </c>
      <c r="C375">
        <v>13</v>
      </c>
      <c r="D375">
        <v>0</v>
      </c>
      <c r="E375">
        <v>192000</v>
      </c>
      <c r="F375">
        <v>0</v>
      </c>
      <c r="G375">
        <v>4</v>
      </c>
      <c r="J375" s="40" t="s">
        <v>85</v>
      </c>
    </row>
    <row r="376" spans="1:10" ht="15" thickBot="1" x14ac:dyDescent="0.35">
      <c r="A376" t="s">
        <v>277</v>
      </c>
      <c r="B376">
        <v>11</v>
      </c>
      <c r="C376">
        <v>13</v>
      </c>
      <c r="D376">
        <v>0</v>
      </c>
      <c r="E376">
        <v>202000</v>
      </c>
      <c r="F376">
        <v>0</v>
      </c>
      <c r="G376">
        <v>5</v>
      </c>
      <c r="J376" s="40" t="s">
        <v>42</v>
      </c>
    </row>
    <row r="377" spans="1:10" ht="15" thickBot="1" x14ac:dyDescent="0.35">
      <c r="A377" t="s">
        <v>277</v>
      </c>
      <c r="B377">
        <v>12</v>
      </c>
      <c r="C377">
        <v>13</v>
      </c>
      <c r="D377">
        <v>0</v>
      </c>
      <c r="E377">
        <v>211000</v>
      </c>
      <c r="F377">
        <v>0</v>
      </c>
      <c r="G377">
        <v>5</v>
      </c>
      <c r="J377" s="40" t="s">
        <v>230</v>
      </c>
    </row>
    <row r="378" spans="1:10" ht="15" thickBot="1" x14ac:dyDescent="0.35">
      <c r="A378" t="s">
        <v>277</v>
      </c>
      <c r="B378">
        <v>13</v>
      </c>
      <c r="C378">
        <v>13</v>
      </c>
      <c r="D378">
        <v>0</v>
      </c>
      <c r="E378">
        <v>216000</v>
      </c>
      <c r="F378">
        <v>0</v>
      </c>
      <c r="G378">
        <v>6</v>
      </c>
      <c r="J378" s="40" t="s">
        <v>44</v>
      </c>
    </row>
    <row r="379" spans="1:10" ht="15" thickBot="1" x14ac:dyDescent="0.35">
      <c r="A379" t="s">
        <v>277</v>
      </c>
      <c r="B379">
        <v>14</v>
      </c>
      <c r="C379">
        <v>13</v>
      </c>
      <c r="D379">
        <v>0</v>
      </c>
      <c r="E379">
        <v>222000</v>
      </c>
      <c r="F379">
        <v>0</v>
      </c>
      <c r="G379">
        <v>6</v>
      </c>
      <c r="J379" s="40" t="s">
        <v>46</v>
      </c>
    </row>
    <row r="380" spans="1:10" ht="15" thickBot="1" x14ac:dyDescent="0.35">
      <c r="A380" t="s">
        <v>277</v>
      </c>
      <c r="B380">
        <v>15</v>
      </c>
      <c r="C380">
        <v>13</v>
      </c>
      <c r="D380">
        <v>0</v>
      </c>
      <c r="E380">
        <v>228000</v>
      </c>
      <c r="F380">
        <v>0</v>
      </c>
      <c r="G380">
        <v>6</v>
      </c>
      <c r="J380" s="40" t="s">
        <v>46</v>
      </c>
    </row>
    <row r="381" spans="1:10" ht="15" thickBot="1" x14ac:dyDescent="0.35">
      <c r="A381" t="s">
        <v>277</v>
      </c>
      <c r="B381">
        <v>16</v>
      </c>
      <c r="C381">
        <v>13</v>
      </c>
      <c r="D381">
        <v>0</v>
      </c>
      <c r="E381">
        <v>234000</v>
      </c>
      <c r="F381">
        <v>0</v>
      </c>
      <c r="G381">
        <v>6</v>
      </c>
      <c r="J381" s="40" t="s">
        <v>405</v>
      </c>
    </row>
    <row r="382" spans="1:10" ht="15" thickBot="1" x14ac:dyDescent="0.35">
      <c r="A382" t="s">
        <v>277</v>
      </c>
      <c r="B382">
        <v>17</v>
      </c>
      <c r="C382">
        <v>13</v>
      </c>
      <c r="D382">
        <v>0</v>
      </c>
      <c r="E382">
        <v>239000</v>
      </c>
      <c r="F382">
        <v>0</v>
      </c>
      <c r="G382">
        <v>6</v>
      </c>
      <c r="J382" s="40" t="s">
        <v>405</v>
      </c>
    </row>
    <row r="383" spans="1:10" ht="15" thickBot="1" x14ac:dyDescent="0.35">
      <c r="A383" t="s">
        <v>277</v>
      </c>
      <c r="B383">
        <v>18</v>
      </c>
      <c r="C383">
        <v>13</v>
      </c>
      <c r="D383">
        <v>0</v>
      </c>
      <c r="E383">
        <v>245000</v>
      </c>
      <c r="F383">
        <v>0</v>
      </c>
      <c r="G383">
        <v>6</v>
      </c>
      <c r="J383" s="40" t="s">
        <v>405</v>
      </c>
    </row>
    <row r="384" spans="1:10" ht="15" thickBot="1" x14ac:dyDescent="0.35">
      <c r="A384" t="s">
        <v>277</v>
      </c>
      <c r="B384">
        <v>19</v>
      </c>
      <c r="C384">
        <v>13</v>
      </c>
      <c r="D384">
        <v>0</v>
      </c>
      <c r="E384">
        <v>251000</v>
      </c>
      <c r="F384">
        <v>0</v>
      </c>
      <c r="G384">
        <v>6</v>
      </c>
      <c r="J384" s="40" t="s">
        <v>405</v>
      </c>
    </row>
    <row r="385" spans="1:10" ht="15" thickBot="1" x14ac:dyDescent="0.35">
      <c r="A385" t="s">
        <v>277</v>
      </c>
      <c r="B385">
        <v>20</v>
      </c>
      <c r="C385">
        <v>13</v>
      </c>
      <c r="D385">
        <v>0</v>
      </c>
      <c r="E385">
        <v>257000</v>
      </c>
      <c r="F385">
        <v>0</v>
      </c>
      <c r="G385">
        <v>6</v>
      </c>
      <c r="J385" s="40" t="s">
        <v>405</v>
      </c>
    </row>
    <row r="386" spans="1:10" ht="15" thickBot="1" x14ac:dyDescent="0.35">
      <c r="A386" t="s">
        <v>277</v>
      </c>
      <c r="B386">
        <v>21</v>
      </c>
      <c r="C386">
        <v>13</v>
      </c>
      <c r="D386">
        <v>0</v>
      </c>
      <c r="E386">
        <v>262000</v>
      </c>
      <c r="F386">
        <v>0</v>
      </c>
      <c r="G386">
        <v>7</v>
      </c>
      <c r="J386" s="40" t="s">
        <v>406</v>
      </c>
    </row>
    <row r="387" spans="1:10" ht="15" thickBot="1" x14ac:dyDescent="0.35">
      <c r="A387" t="s">
        <v>277</v>
      </c>
      <c r="B387">
        <v>22</v>
      </c>
      <c r="C387">
        <v>13</v>
      </c>
      <c r="D387">
        <v>0</v>
      </c>
      <c r="E387">
        <v>267000</v>
      </c>
      <c r="F387">
        <v>0</v>
      </c>
      <c r="G387">
        <v>7</v>
      </c>
      <c r="J387" s="40" t="s">
        <v>406</v>
      </c>
    </row>
    <row r="388" spans="1:10" ht="15" thickBot="1" x14ac:dyDescent="0.35">
      <c r="A388" t="s">
        <v>277</v>
      </c>
      <c r="B388">
        <v>23</v>
      </c>
      <c r="C388">
        <v>13</v>
      </c>
      <c r="D388">
        <v>0</v>
      </c>
      <c r="E388">
        <v>272000</v>
      </c>
      <c r="F388">
        <v>0</v>
      </c>
      <c r="G388">
        <v>7</v>
      </c>
      <c r="J388" s="40" t="s">
        <v>406</v>
      </c>
    </row>
    <row r="389" spans="1:10" ht="15" thickBot="1" x14ac:dyDescent="0.35">
      <c r="A389" t="s">
        <v>277</v>
      </c>
      <c r="B389">
        <v>24</v>
      </c>
      <c r="C389">
        <v>13</v>
      </c>
      <c r="D389">
        <v>0</v>
      </c>
      <c r="E389">
        <v>277000</v>
      </c>
      <c r="F389">
        <v>0</v>
      </c>
      <c r="G389">
        <v>7</v>
      </c>
      <c r="J389" s="40" t="s">
        <v>406</v>
      </c>
    </row>
    <row r="390" spans="1:10" ht="15" thickBot="1" x14ac:dyDescent="0.35">
      <c r="A390" t="s">
        <v>277</v>
      </c>
      <c r="B390">
        <v>25</v>
      </c>
      <c r="C390">
        <v>13</v>
      </c>
      <c r="D390">
        <v>0</v>
      </c>
      <c r="E390">
        <v>282000</v>
      </c>
      <c r="F390">
        <v>0</v>
      </c>
      <c r="G390">
        <v>7</v>
      </c>
      <c r="J390" s="40" t="s">
        <v>406</v>
      </c>
    </row>
    <row r="391" spans="1:10" ht="15" thickBot="1" x14ac:dyDescent="0.35">
      <c r="A391" t="s">
        <v>277</v>
      </c>
      <c r="B391">
        <v>26</v>
      </c>
      <c r="C391">
        <v>14</v>
      </c>
      <c r="D391">
        <v>0</v>
      </c>
      <c r="E391">
        <v>295000</v>
      </c>
      <c r="F391">
        <v>0</v>
      </c>
      <c r="G391">
        <v>8</v>
      </c>
      <c r="J391" s="40" t="s">
        <v>54</v>
      </c>
    </row>
    <row r="392" spans="1:10" ht="15" thickBot="1" x14ac:dyDescent="0.35">
      <c r="A392" t="s">
        <v>277</v>
      </c>
      <c r="B392">
        <v>27</v>
      </c>
      <c r="C392">
        <v>14</v>
      </c>
      <c r="D392">
        <v>0</v>
      </c>
      <c r="E392">
        <v>300000</v>
      </c>
      <c r="F392">
        <v>0</v>
      </c>
      <c r="G392">
        <v>8</v>
      </c>
      <c r="J392" s="40" t="s">
        <v>54</v>
      </c>
    </row>
    <row r="393" spans="1:10" ht="15" thickBot="1" x14ac:dyDescent="0.35">
      <c r="A393" t="s">
        <v>277</v>
      </c>
      <c r="B393">
        <v>28</v>
      </c>
      <c r="C393">
        <v>14</v>
      </c>
      <c r="D393">
        <v>0</v>
      </c>
      <c r="E393">
        <v>305000</v>
      </c>
      <c r="F393">
        <v>0</v>
      </c>
      <c r="G393">
        <v>8</v>
      </c>
      <c r="J393" s="40" t="s">
        <v>54</v>
      </c>
    </row>
    <row r="394" spans="1:10" ht="15" thickBot="1" x14ac:dyDescent="0.35">
      <c r="A394" t="s">
        <v>277</v>
      </c>
      <c r="B394">
        <v>29</v>
      </c>
      <c r="C394">
        <v>14</v>
      </c>
      <c r="D394">
        <v>0</v>
      </c>
      <c r="E394">
        <v>310000</v>
      </c>
      <c r="F394">
        <v>0</v>
      </c>
      <c r="G394">
        <v>8</v>
      </c>
      <c r="J394" s="40" t="s">
        <v>54</v>
      </c>
    </row>
    <row r="395" spans="1:10" ht="15" thickBot="1" x14ac:dyDescent="0.35">
      <c r="A395" t="s">
        <v>277</v>
      </c>
      <c r="B395">
        <v>30</v>
      </c>
      <c r="C395">
        <v>14</v>
      </c>
      <c r="D395">
        <v>0</v>
      </c>
      <c r="E395">
        <v>315000</v>
      </c>
      <c r="F395">
        <v>0</v>
      </c>
      <c r="G395">
        <v>8</v>
      </c>
      <c r="J395" s="40" t="s">
        <v>54</v>
      </c>
    </row>
    <row r="396" spans="1:10" ht="15" thickBot="1" x14ac:dyDescent="0.35">
      <c r="A396" t="s">
        <v>277</v>
      </c>
      <c r="B396">
        <v>31</v>
      </c>
      <c r="C396">
        <v>15</v>
      </c>
      <c r="D396">
        <v>0</v>
      </c>
      <c r="E396">
        <v>325000</v>
      </c>
      <c r="F396">
        <v>0</v>
      </c>
      <c r="G396">
        <v>8</v>
      </c>
      <c r="J396" s="40" t="s">
        <v>54</v>
      </c>
    </row>
    <row r="397" spans="1:10" ht="15" thickBot="1" x14ac:dyDescent="0.35">
      <c r="A397" t="s">
        <v>277</v>
      </c>
      <c r="B397">
        <v>32</v>
      </c>
      <c r="C397">
        <v>15</v>
      </c>
      <c r="D397">
        <v>0</v>
      </c>
      <c r="E397">
        <v>330000</v>
      </c>
      <c r="F397">
        <v>0</v>
      </c>
      <c r="G397">
        <v>8</v>
      </c>
      <c r="J397" s="40" t="s">
        <v>54</v>
      </c>
    </row>
    <row r="398" spans="1:10" ht="15" thickBot="1" x14ac:dyDescent="0.35">
      <c r="A398" t="s">
        <v>277</v>
      </c>
      <c r="B398">
        <v>33</v>
      </c>
      <c r="C398">
        <v>15</v>
      </c>
      <c r="D398">
        <v>0</v>
      </c>
      <c r="E398">
        <v>335000</v>
      </c>
      <c r="F398">
        <v>0</v>
      </c>
      <c r="G398">
        <v>8</v>
      </c>
      <c r="J398" s="40" t="s">
        <v>54</v>
      </c>
    </row>
    <row r="399" spans="1:10" ht="15" thickBot="1" x14ac:dyDescent="0.35">
      <c r="A399" t="s">
        <v>277</v>
      </c>
      <c r="B399">
        <v>34</v>
      </c>
      <c r="C399">
        <v>15</v>
      </c>
      <c r="D399">
        <v>0</v>
      </c>
      <c r="E399">
        <v>340000</v>
      </c>
      <c r="F399">
        <v>0</v>
      </c>
      <c r="G399">
        <v>8</v>
      </c>
      <c r="J399" s="40" t="s">
        <v>54</v>
      </c>
    </row>
    <row r="400" spans="1:10" ht="15" thickBot="1" x14ac:dyDescent="0.35">
      <c r="A400" t="s">
        <v>277</v>
      </c>
      <c r="B400">
        <v>35</v>
      </c>
      <c r="C400">
        <v>15</v>
      </c>
      <c r="D400">
        <v>0</v>
      </c>
      <c r="E400">
        <v>345000</v>
      </c>
      <c r="F400">
        <v>0</v>
      </c>
      <c r="G400">
        <v>8</v>
      </c>
      <c r="J400" s="40" t="s">
        <v>54</v>
      </c>
    </row>
    <row r="401" spans="1:10" ht="15" thickBot="1" x14ac:dyDescent="0.35">
      <c r="A401" t="s">
        <v>277</v>
      </c>
      <c r="B401">
        <v>36</v>
      </c>
      <c r="C401">
        <v>15</v>
      </c>
      <c r="D401">
        <v>0</v>
      </c>
      <c r="E401">
        <v>347000</v>
      </c>
      <c r="F401">
        <v>0</v>
      </c>
      <c r="G401">
        <v>8</v>
      </c>
      <c r="J401" s="40" t="s">
        <v>54</v>
      </c>
    </row>
    <row r="402" spans="1:10" ht="15" thickBot="1" x14ac:dyDescent="0.35">
      <c r="A402" t="s">
        <v>277</v>
      </c>
      <c r="B402">
        <v>37</v>
      </c>
      <c r="C402">
        <v>15</v>
      </c>
      <c r="D402">
        <v>0</v>
      </c>
      <c r="E402">
        <v>349000</v>
      </c>
      <c r="F402">
        <v>0</v>
      </c>
      <c r="G402">
        <v>8</v>
      </c>
      <c r="J402" s="40" t="s">
        <v>54</v>
      </c>
    </row>
    <row r="403" spans="1:10" ht="15" thickBot="1" x14ac:dyDescent="0.35">
      <c r="A403" t="s">
        <v>277</v>
      </c>
      <c r="B403">
        <v>38</v>
      </c>
      <c r="C403">
        <v>15</v>
      </c>
      <c r="D403">
        <v>0</v>
      </c>
      <c r="E403">
        <v>351000</v>
      </c>
      <c r="F403">
        <v>0</v>
      </c>
      <c r="G403">
        <v>8</v>
      </c>
      <c r="J403" s="40" t="s">
        <v>54</v>
      </c>
    </row>
    <row r="404" spans="1:10" ht="15" thickBot="1" x14ac:dyDescent="0.35">
      <c r="A404" t="s">
        <v>277</v>
      </c>
      <c r="B404">
        <v>39</v>
      </c>
      <c r="C404">
        <v>15</v>
      </c>
      <c r="D404">
        <v>0</v>
      </c>
      <c r="E404">
        <v>353000</v>
      </c>
      <c r="F404">
        <v>0</v>
      </c>
      <c r="G404">
        <v>8</v>
      </c>
      <c r="J404" s="40" t="s">
        <v>54</v>
      </c>
    </row>
    <row r="405" spans="1:10" ht="15" thickBot="1" x14ac:dyDescent="0.35">
      <c r="A405" t="s">
        <v>277</v>
      </c>
      <c r="B405">
        <v>40</v>
      </c>
      <c r="C405">
        <v>15</v>
      </c>
      <c r="D405">
        <v>0</v>
      </c>
      <c r="E405">
        <v>355000</v>
      </c>
      <c r="F405">
        <v>0</v>
      </c>
      <c r="G405">
        <v>8</v>
      </c>
      <c r="J405" s="40" t="s">
        <v>54</v>
      </c>
    </row>
    <row r="406" spans="1:10" ht="15" thickBot="1" x14ac:dyDescent="0.35">
      <c r="A406" t="s">
        <v>139</v>
      </c>
      <c r="B406">
        <v>1</v>
      </c>
      <c r="C406">
        <v>1</v>
      </c>
      <c r="D406">
        <v>0</v>
      </c>
      <c r="E406">
        <v>200</v>
      </c>
      <c r="F406">
        <v>0</v>
      </c>
      <c r="G406">
        <v>3.472222222222222E-3</v>
      </c>
      <c r="J406" s="6" t="s">
        <v>138</v>
      </c>
    </row>
    <row r="407" spans="1:10" ht="15" thickBot="1" x14ac:dyDescent="0.35">
      <c r="A407" t="s">
        <v>139</v>
      </c>
      <c r="B407">
        <v>2</v>
      </c>
      <c r="C407">
        <v>2</v>
      </c>
      <c r="D407">
        <v>0</v>
      </c>
      <c r="E407">
        <v>2000</v>
      </c>
      <c r="F407">
        <v>0</v>
      </c>
      <c r="G407">
        <v>1.0416666666666666E-2</v>
      </c>
      <c r="J407" s="6" t="s">
        <v>68</v>
      </c>
    </row>
    <row r="408" spans="1:10" ht="15" thickBot="1" x14ac:dyDescent="0.35">
      <c r="A408" t="s">
        <v>139</v>
      </c>
      <c r="B408">
        <v>3</v>
      </c>
      <c r="C408">
        <v>3</v>
      </c>
      <c r="D408">
        <v>0</v>
      </c>
      <c r="E408">
        <v>10000</v>
      </c>
      <c r="F408">
        <v>0</v>
      </c>
      <c r="G408">
        <v>8.3333333333333329E-2</v>
      </c>
      <c r="J408" s="6" t="s">
        <v>84</v>
      </c>
    </row>
    <row r="409" spans="1:10" ht="15" thickBot="1" x14ac:dyDescent="0.35">
      <c r="A409" t="s">
        <v>139</v>
      </c>
      <c r="B409">
        <v>4</v>
      </c>
      <c r="C409">
        <v>4</v>
      </c>
      <c r="D409">
        <v>0</v>
      </c>
      <c r="E409">
        <v>100000</v>
      </c>
      <c r="F409">
        <v>0</v>
      </c>
      <c r="G409">
        <v>0.20833333333333334</v>
      </c>
      <c r="J409" s="6" t="s">
        <v>71</v>
      </c>
    </row>
    <row r="410" spans="1:10" ht="15" thickBot="1" x14ac:dyDescent="0.35">
      <c r="A410" t="s">
        <v>139</v>
      </c>
      <c r="B410">
        <v>5</v>
      </c>
      <c r="C410">
        <v>5</v>
      </c>
      <c r="D410">
        <v>0</v>
      </c>
      <c r="E410">
        <v>250000</v>
      </c>
      <c r="F410">
        <v>0</v>
      </c>
      <c r="G410">
        <v>0.33333333333333331</v>
      </c>
      <c r="J410" s="6" t="s">
        <v>20</v>
      </c>
    </row>
    <row r="411" spans="1:10" ht="15" thickBot="1" x14ac:dyDescent="0.35">
      <c r="A411" t="s">
        <v>139</v>
      </c>
      <c r="B411">
        <v>6</v>
      </c>
      <c r="C411">
        <v>6</v>
      </c>
      <c r="D411">
        <v>0</v>
      </c>
      <c r="E411">
        <v>750000</v>
      </c>
      <c r="F411">
        <v>0</v>
      </c>
      <c r="G411">
        <v>0.5</v>
      </c>
      <c r="J411" s="6" t="s">
        <v>23</v>
      </c>
    </row>
    <row r="412" spans="1:10" ht="15" thickBot="1" x14ac:dyDescent="0.35">
      <c r="A412" t="s">
        <v>139</v>
      </c>
      <c r="B412">
        <v>7</v>
      </c>
      <c r="C412">
        <v>9</v>
      </c>
      <c r="D412">
        <v>0</v>
      </c>
      <c r="E412">
        <v>1500000</v>
      </c>
      <c r="F412">
        <v>0</v>
      </c>
      <c r="G412">
        <v>2</v>
      </c>
      <c r="J412" s="6" t="s">
        <v>34</v>
      </c>
    </row>
    <row r="413" spans="1:10" ht="15" thickBot="1" x14ac:dyDescent="0.35">
      <c r="A413" t="s">
        <v>139</v>
      </c>
      <c r="B413">
        <v>8</v>
      </c>
      <c r="C413">
        <v>10</v>
      </c>
      <c r="D413">
        <v>0</v>
      </c>
      <c r="E413">
        <v>3000000</v>
      </c>
      <c r="F413">
        <v>0</v>
      </c>
      <c r="G413">
        <v>3.5</v>
      </c>
      <c r="J413" s="6" t="s">
        <v>99</v>
      </c>
    </row>
    <row r="414" spans="1:10" ht="15" thickBot="1" x14ac:dyDescent="0.35">
      <c r="A414" t="s">
        <v>139</v>
      </c>
      <c r="B414">
        <v>9</v>
      </c>
      <c r="C414">
        <v>11</v>
      </c>
      <c r="D414">
        <v>0</v>
      </c>
      <c r="E414">
        <v>6000000</v>
      </c>
      <c r="F414">
        <v>0</v>
      </c>
      <c r="G414">
        <v>9</v>
      </c>
      <c r="J414" s="6" t="s">
        <v>73</v>
      </c>
    </row>
    <row r="415" spans="1:10" ht="15" thickBot="1" x14ac:dyDescent="0.35">
      <c r="A415" t="s">
        <v>139</v>
      </c>
      <c r="B415">
        <v>10</v>
      </c>
      <c r="C415">
        <v>12</v>
      </c>
      <c r="D415">
        <v>0</v>
      </c>
      <c r="E415">
        <v>9000000</v>
      </c>
      <c r="F415">
        <v>0</v>
      </c>
      <c r="G415">
        <v>14</v>
      </c>
      <c r="J415" s="6" t="s">
        <v>94</v>
      </c>
    </row>
    <row r="416" spans="1:10" ht="15" thickBot="1" x14ac:dyDescent="0.35">
      <c r="A416" t="s">
        <v>139</v>
      </c>
      <c r="B416">
        <v>11</v>
      </c>
      <c r="C416">
        <v>13</v>
      </c>
      <c r="D416">
        <v>0</v>
      </c>
      <c r="E416">
        <v>16000000</v>
      </c>
      <c r="F416">
        <v>0</v>
      </c>
      <c r="G416">
        <v>15</v>
      </c>
      <c r="J416" s="6" t="s">
        <v>76</v>
      </c>
    </row>
    <row r="417" spans="1:11" ht="15" thickBot="1" x14ac:dyDescent="0.35">
      <c r="A417" t="s">
        <v>142</v>
      </c>
      <c r="B417">
        <v>1</v>
      </c>
      <c r="C417">
        <v>1</v>
      </c>
      <c r="D417">
        <v>0</v>
      </c>
      <c r="E417">
        <v>100</v>
      </c>
      <c r="F417">
        <v>0</v>
      </c>
      <c r="G417">
        <v>0</v>
      </c>
      <c r="J417" s="6" t="s">
        <v>82</v>
      </c>
      <c r="K417" s="6" t="s">
        <v>82</v>
      </c>
    </row>
    <row r="418" spans="1:11" ht="15" thickBot="1" x14ac:dyDescent="0.35">
      <c r="A418" t="s">
        <v>142</v>
      </c>
      <c r="B418">
        <v>2</v>
      </c>
      <c r="C418">
        <v>1</v>
      </c>
      <c r="D418">
        <v>0</v>
      </c>
      <c r="E418">
        <v>500</v>
      </c>
      <c r="F418">
        <v>0</v>
      </c>
      <c r="G418">
        <v>0</v>
      </c>
      <c r="J418" s="6" t="s">
        <v>67</v>
      </c>
      <c r="K418" s="6" t="s">
        <v>67</v>
      </c>
    </row>
    <row r="419" spans="1:11" ht="15" thickBot="1" x14ac:dyDescent="0.35">
      <c r="A419" t="s">
        <v>142</v>
      </c>
      <c r="B419">
        <v>3</v>
      </c>
      <c r="C419">
        <v>1</v>
      </c>
      <c r="D419">
        <v>0</v>
      </c>
      <c r="E419">
        <v>2500</v>
      </c>
      <c r="F419">
        <v>0</v>
      </c>
      <c r="G419">
        <v>0</v>
      </c>
      <c r="J419" s="6" t="s">
        <v>16</v>
      </c>
      <c r="K419" s="6" t="s">
        <v>16</v>
      </c>
    </row>
    <row r="420" spans="1:11" ht="15" thickBot="1" x14ac:dyDescent="0.35">
      <c r="A420" t="s">
        <v>142</v>
      </c>
      <c r="B420">
        <v>4</v>
      </c>
      <c r="C420">
        <v>2</v>
      </c>
      <c r="D420">
        <v>0</v>
      </c>
      <c r="E420">
        <v>5000</v>
      </c>
      <c r="F420">
        <v>0</v>
      </c>
      <c r="G420">
        <v>4.1666666666666664E-2</v>
      </c>
      <c r="J420" s="6" t="s">
        <v>148</v>
      </c>
      <c r="K420" s="6" t="s">
        <v>148</v>
      </c>
    </row>
    <row r="421" spans="1:11" ht="15" thickBot="1" x14ac:dyDescent="0.35">
      <c r="A421" t="s">
        <v>142</v>
      </c>
      <c r="B421">
        <v>5</v>
      </c>
      <c r="C421">
        <v>3</v>
      </c>
      <c r="D421">
        <v>0</v>
      </c>
      <c r="E421">
        <v>20000</v>
      </c>
      <c r="F421">
        <v>0</v>
      </c>
      <c r="G421">
        <v>0.33333333333333331</v>
      </c>
      <c r="J421" s="6" t="s">
        <v>18</v>
      </c>
      <c r="K421" s="6" t="s">
        <v>20</v>
      </c>
    </row>
    <row r="422" spans="1:11" ht="15" thickBot="1" x14ac:dyDescent="0.35">
      <c r="A422" t="s">
        <v>142</v>
      </c>
      <c r="B422">
        <v>6</v>
      </c>
      <c r="C422">
        <v>4</v>
      </c>
      <c r="D422">
        <v>0</v>
      </c>
      <c r="E422">
        <v>120000</v>
      </c>
      <c r="F422">
        <v>0</v>
      </c>
      <c r="G422">
        <v>0.5</v>
      </c>
      <c r="J422" s="6" t="s">
        <v>20</v>
      </c>
      <c r="K422" s="6" t="s">
        <v>23</v>
      </c>
    </row>
    <row r="423" spans="1:11" ht="15" thickBot="1" x14ac:dyDescent="0.35">
      <c r="A423" t="s">
        <v>142</v>
      </c>
      <c r="B423">
        <v>7</v>
      </c>
      <c r="C423">
        <v>5</v>
      </c>
      <c r="D423">
        <v>0</v>
      </c>
      <c r="E423">
        <v>270000</v>
      </c>
      <c r="F423">
        <v>0</v>
      </c>
      <c r="G423">
        <v>0.75</v>
      </c>
      <c r="J423" s="6" t="s">
        <v>23</v>
      </c>
      <c r="K423" s="6" t="s">
        <v>26</v>
      </c>
    </row>
    <row r="424" spans="1:11" ht="15" thickBot="1" x14ac:dyDescent="0.35">
      <c r="A424" t="s">
        <v>142</v>
      </c>
      <c r="B424">
        <v>8</v>
      </c>
      <c r="C424">
        <v>6</v>
      </c>
      <c r="D424">
        <v>0</v>
      </c>
      <c r="E424">
        <v>800000</v>
      </c>
      <c r="F424">
        <v>0</v>
      </c>
      <c r="G424">
        <v>1</v>
      </c>
      <c r="J424" s="6" t="s">
        <v>25</v>
      </c>
      <c r="K424" s="6" t="s">
        <v>30</v>
      </c>
    </row>
    <row r="425" spans="1:11" ht="15" thickBot="1" x14ac:dyDescent="0.35">
      <c r="A425" t="s">
        <v>142</v>
      </c>
      <c r="B425">
        <v>9</v>
      </c>
      <c r="C425">
        <v>7</v>
      </c>
      <c r="D425">
        <v>0</v>
      </c>
      <c r="E425">
        <v>1200000</v>
      </c>
      <c r="F425">
        <v>0</v>
      </c>
      <c r="G425">
        <v>1.5</v>
      </c>
      <c r="J425" s="6" t="s">
        <v>30</v>
      </c>
      <c r="K425" s="6" t="s">
        <v>72</v>
      </c>
    </row>
    <row r="426" spans="1:11" ht="15" thickBot="1" x14ac:dyDescent="0.35">
      <c r="A426" t="s">
        <v>142</v>
      </c>
      <c r="B426">
        <v>10</v>
      </c>
      <c r="C426">
        <v>8</v>
      </c>
      <c r="D426">
        <v>0</v>
      </c>
      <c r="E426">
        <v>1700000</v>
      </c>
      <c r="F426">
        <v>0</v>
      </c>
      <c r="G426">
        <v>2.5</v>
      </c>
      <c r="J426" s="6" t="s">
        <v>72</v>
      </c>
      <c r="K426" s="6" t="s">
        <v>36</v>
      </c>
    </row>
    <row r="427" spans="1:11" ht="15" thickBot="1" x14ac:dyDescent="0.35">
      <c r="A427" t="s">
        <v>142</v>
      </c>
      <c r="B427">
        <v>11</v>
      </c>
      <c r="C427">
        <v>9</v>
      </c>
      <c r="D427">
        <v>0</v>
      </c>
      <c r="E427">
        <v>2600000</v>
      </c>
      <c r="F427">
        <v>0</v>
      </c>
      <c r="G427">
        <v>4</v>
      </c>
      <c r="J427" s="6" t="s">
        <v>36</v>
      </c>
      <c r="K427" s="6" t="s">
        <v>40</v>
      </c>
    </row>
    <row r="428" spans="1:11" ht="15" thickBot="1" x14ac:dyDescent="0.35">
      <c r="A428" t="s">
        <v>142</v>
      </c>
      <c r="B428">
        <v>12</v>
      </c>
      <c r="C428">
        <v>10</v>
      </c>
      <c r="D428">
        <v>0</v>
      </c>
      <c r="E428">
        <v>3700000</v>
      </c>
      <c r="F428">
        <v>0</v>
      </c>
      <c r="G428">
        <v>6.5</v>
      </c>
      <c r="J428" s="6" t="s">
        <v>40</v>
      </c>
      <c r="K428" s="6" t="s">
        <v>230</v>
      </c>
    </row>
    <row r="429" spans="1:11" ht="15" thickBot="1" x14ac:dyDescent="0.35">
      <c r="A429" t="s">
        <v>142</v>
      </c>
      <c r="B429">
        <v>13</v>
      </c>
      <c r="C429">
        <v>11</v>
      </c>
      <c r="D429">
        <v>0</v>
      </c>
      <c r="E429">
        <v>6500000</v>
      </c>
      <c r="F429">
        <v>0</v>
      </c>
      <c r="G429">
        <v>7.5</v>
      </c>
      <c r="J429" s="6" t="s">
        <v>44</v>
      </c>
      <c r="K429" s="6" t="s">
        <v>52</v>
      </c>
    </row>
    <row r="430" spans="1:11" ht="15" thickBot="1" x14ac:dyDescent="0.35">
      <c r="A430" t="s">
        <v>142</v>
      </c>
      <c r="B430">
        <v>14</v>
      </c>
      <c r="C430">
        <v>12</v>
      </c>
      <c r="D430">
        <v>0</v>
      </c>
      <c r="E430">
        <v>8000000</v>
      </c>
      <c r="F430">
        <v>0</v>
      </c>
      <c r="G430">
        <v>9</v>
      </c>
      <c r="J430" s="6" t="s">
        <v>73</v>
      </c>
      <c r="K430" s="6" t="s">
        <v>73</v>
      </c>
    </row>
    <row r="431" spans="1:11" ht="15" thickBot="1" x14ac:dyDescent="0.35">
      <c r="A431" t="s">
        <v>142</v>
      </c>
      <c r="B431">
        <v>15</v>
      </c>
      <c r="C431">
        <v>13</v>
      </c>
      <c r="D431">
        <v>0</v>
      </c>
      <c r="E431">
        <v>10000000</v>
      </c>
      <c r="F431">
        <v>0</v>
      </c>
      <c r="G431">
        <v>10.5</v>
      </c>
      <c r="H431" t="s">
        <v>368</v>
      </c>
      <c r="J431" s="6" t="s">
        <v>159</v>
      </c>
      <c r="K431" s="6" t="s">
        <v>366</v>
      </c>
    </row>
    <row r="432" spans="1:11" ht="15" thickBot="1" x14ac:dyDescent="0.35">
      <c r="A432" t="s">
        <v>142</v>
      </c>
      <c r="B432">
        <v>16</v>
      </c>
      <c r="C432">
        <v>14</v>
      </c>
      <c r="D432">
        <v>0</v>
      </c>
      <c r="E432">
        <v>15000000</v>
      </c>
      <c r="F432">
        <v>0</v>
      </c>
      <c r="G432">
        <v>16</v>
      </c>
      <c r="J432" s="6"/>
      <c r="K432" s="6" t="s">
        <v>76</v>
      </c>
    </row>
    <row r="433" spans="1:11" ht="15" thickBot="1" x14ac:dyDescent="0.35">
      <c r="A433" t="s">
        <v>299</v>
      </c>
      <c r="B433">
        <v>1</v>
      </c>
      <c r="C433">
        <v>7</v>
      </c>
      <c r="D433">
        <v>0</v>
      </c>
      <c r="E433">
        <v>200000</v>
      </c>
      <c r="F433">
        <v>0</v>
      </c>
      <c r="G433">
        <v>0.33333333333333331</v>
      </c>
      <c r="J433" s="6" t="s">
        <v>20</v>
      </c>
      <c r="K433" s="39"/>
    </row>
    <row r="434" spans="1:11" ht="15" thickBot="1" x14ac:dyDescent="0.35">
      <c r="A434" t="s">
        <v>299</v>
      </c>
      <c r="B434">
        <v>2</v>
      </c>
      <c r="C434">
        <v>7</v>
      </c>
      <c r="D434">
        <v>0</v>
      </c>
      <c r="E434">
        <v>600000</v>
      </c>
      <c r="F434">
        <v>0</v>
      </c>
      <c r="G434">
        <v>1</v>
      </c>
      <c r="J434" s="6" t="s">
        <v>30</v>
      </c>
      <c r="K434" s="39"/>
    </row>
    <row r="435" spans="1:11" ht="15" thickBot="1" x14ac:dyDescent="0.35">
      <c r="A435" t="s">
        <v>299</v>
      </c>
      <c r="B435">
        <v>3</v>
      </c>
      <c r="C435">
        <v>8</v>
      </c>
      <c r="D435">
        <v>0</v>
      </c>
      <c r="E435">
        <v>1000000</v>
      </c>
      <c r="F435">
        <v>0</v>
      </c>
      <c r="G435">
        <v>1.5</v>
      </c>
      <c r="J435" s="6" t="s">
        <v>72</v>
      </c>
      <c r="K435" s="39"/>
    </row>
    <row r="436" spans="1:11" ht="15" thickBot="1" x14ac:dyDescent="0.35">
      <c r="A436" t="s">
        <v>299</v>
      </c>
      <c r="B436">
        <v>4</v>
      </c>
      <c r="C436">
        <v>8</v>
      </c>
      <c r="D436">
        <v>0</v>
      </c>
      <c r="E436">
        <v>1600000</v>
      </c>
      <c r="F436">
        <v>0</v>
      </c>
      <c r="G436">
        <v>2</v>
      </c>
      <c r="J436" s="6" t="s">
        <v>34</v>
      </c>
      <c r="K436" s="39"/>
    </row>
    <row r="437" spans="1:11" ht="15" thickBot="1" x14ac:dyDescent="0.35">
      <c r="A437" t="s">
        <v>299</v>
      </c>
      <c r="B437">
        <v>5</v>
      </c>
      <c r="C437">
        <v>9</v>
      </c>
      <c r="D437">
        <v>0</v>
      </c>
      <c r="E437">
        <v>2200000</v>
      </c>
      <c r="F437">
        <v>0</v>
      </c>
      <c r="G437">
        <v>3.5</v>
      </c>
      <c r="J437" s="6" t="s">
        <v>99</v>
      </c>
      <c r="K437" s="39"/>
    </row>
    <row r="438" spans="1:11" ht="15" thickBot="1" x14ac:dyDescent="0.35">
      <c r="A438" t="s">
        <v>299</v>
      </c>
      <c r="B438">
        <v>6</v>
      </c>
      <c r="C438">
        <v>9</v>
      </c>
      <c r="D438">
        <v>0</v>
      </c>
      <c r="E438">
        <v>2900000</v>
      </c>
      <c r="F438">
        <v>0</v>
      </c>
      <c r="G438">
        <v>4.5</v>
      </c>
      <c r="J438" s="6" t="s">
        <v>85</v>
      </c>
      <c r="K438" s="39"/>
    </row>
    <row r="439" spans="1:11" ht="15" thickBot="1" x14ac:dyDescent="0.35">
      <c r="A439" t="s">
        <v>299</v>
      </c>
      <c r="B439">
        <v>7</v>
      </c>
      <c r="C439">
        <v>10</v>
      </c>
      <c r="D439">
        <v>0</v>
      </c>
      <c r="E439">
        <v>4000000</v>
      </c>
      <c r="F439">
        <v>0</v>
      </c>
      <c r="G439">
        <v>6.5</v>
      </c>
      <c r="J439" s="6" t="s">
        <v>46</v>
      </c>
      <c r="K439" s="39"/>
    </row>
    <row r="440" spans="1:11" ht="15" thickBot="1" x14ac:dyDescent="0.35">
      <c r="A440" t="s">
        <v>299</v>
      </c>
      <c r="B440">
        <v>8</v>
      </c>
      <c r="C440">
        <v>11</v>
      </c>
      <c r="D440">
        <v>0</v>
      </c>
      <c r="E440">
        <v>7500000</v>
      </c>
      <c r="F440">
        <v>0</v>
      </c>
      <c r="G440">
        <v>8</v>
      </c>
      <c r="J440" s="6" t="s">
        <v>54</v>
      </c>
      <c r="K440" s="39"/>
    </row>
    <row r="441" spans="1:11" ht="15" thickBot="1" x14ac:dyDescent="0.35">
      <c r="A441" t="s">
        <v>299</v>
      </c>
      <c r="B441">
        <v>9</v>
      </c>
      <c r="C441">
        <v>12</v>
      </c>
      <c r="D441">
        <v>0</v>
      </c>
      <c r="E441">
        <v>9000000</v>
      </c>
      <c r="F441">
        <v>0</v>
      </c>
      <c r="G441">
        <v>10</v>
      </c>
      <c r="J441" s="6" t="s">
        <v>120</v>
      </c>
      <c r="K441" s="39"/>
    </row>
    <row r="442" spans="1:11" ht="15" thickBot="1" x14ac:dyDescent="0.35">
      <c r="A442" t="s">
        <v>299</v>
      </c>
      <c r="B442">
        <v>10</v>
      </c>
      <c r="C442">
        <v>13</v>
      </c>
      <c r="D442">
        <v>0</v>
      </c>
      <c r="E442">
        <v>13000000</v>
      </c>
      <c r="F442">
        <v>0</v>
      </c>
      <c r="G442">
        <v>13</v>
      </c>
      <c r="J442" s="6" t="s">
        <v>379</v>
      </c>
      <c r="K442" s="39"/>
    </row>
    <row r="443" spans="1:11" ht="15" thickBot="1" x14ac:dyDescent="0.35">
      <c r="A443" t="s">
        <v>160</v>
      </c>
      <c r="B443">
        <v>1</v>
      </c>
      <c r="C443">
        <v>3</v>
      </c>
      <c r="D443">
        <v>0</v>
      </c>
      <c r="E443">
        <v>5000</v>
      </c>
      <c r="F443">
        <v>0</v>
      </c>
      <c r="G443">
        <v>0</v>
      </c>
      <c r="J443" s="6" t="s">
        <v>67</v>
      </c>
    </row>
    <row r="444" spans="1:11" ht="15" thickBot="1" x14ac:dyDescent="0.35">
      <c r="A444" t="s">
        <v>160</v>
      </c>
      <c r="B444">
        <v>2</v>
      </c>
      <c r="C444">
        <v>4</v>
      </c>
      <c r="D444">
        <v>0</v>
      </c>
      <c r="E444">
        <v>25000</v>
      </c>
      <c r="F444">
        <v>0</v>
      </c>
      <c r="G444">
        <v>4.1666666666666664E-2</v>
      </c>
      <c r="J444" s="6" t="s">
        <v>148</v>
      </c>
    </row>
    <row r="445" spans="1:11" ht="15" thickBot="1" x14ac:dyDescent="0.35">
      <c r="A445" t="s">
        <v>160</v>
      </c>
      <c r="B445">
        <v>3</v>
      </c>
      <c r="C445">
        <v>5</v>
      </c>
      <c r="D445">
        <v>0</v>
      </c>
      <c r="E445">
        <v>50000</v>
      </c>
      <c r="F445">
        <v>0</v>
      </c>
      <c r="G445">
        <v>8.3333333333333329E-2</v>
      </c>
      <c r="J445" s="6" t="s">
        <v>84</v>
      </c>
    </row>
    <row r="446" spans="1:11" ht="15" thickBot="1" x14ac:dyDescent="0.35">
      <c r="A446" t="s">
        <v>160</v>
      </c>
      <c r="B446">
        <v>4</v>
      </c>
      <c r="C446">
        <v>6</v>
      </c>
      <c r="D446">
        <v>0</v>
      </c>
      <c r="E446">
        <v>100000</v>
      </c>
      <c r="F446">
        <v>0</v>
      </c>
      <c r="G446">
        <v>0.16666666666666666</v>
      </c>
      <c r="J446" s="6" t="s">
        <v>18</v>
      </c>
    </row>
    <row r="447" spans="1:11" ht="15" thickBot="1" x14ac:dyDescent="0.35">
      <c r="A447" t="s">
        <v>160</v>
      </c>
      <c r="B447">
        <v>5</v>
      </c>
      <c r="C447">
        <v>7</v>
      </c>
      <c r="D447">
        <v>0</v>
      </c>
      <c r="E447">
        <v>200000</v>
      </c>
      <c r="F447">
        <v>0</v>
      </c>
      <c r="G447">
        <v>0.33333333333333331</v>
      </c>
      <c r="J447" s="6" t="s">
        <v>20</v>
      </c>
    </row>
    <row r="448" spans="1:11" ht="15" thickBot="1" x14ac:dyDescent="0.35">
      <c r="A448" t="s">
        <v>160</v>
      </c>
      <c r="B448">
        <v>6</v>
      </c>
      <c r="C448">
        <v>8</v>
      </c>
      <c r="D448">
        <v>0</v>
      </c>
      <c r="E448">
        <v>400000</v>
      </c>
      <c r="F448">
        <v>0</v>
      </c>
      <c r="G448">
        <v>0.66666666666666663</v>
      </c>
      <c r="J448" s="6" t="s">
        <v>25</v>
      </c>
    </row>
    <row r="449" spans="1:13" ht="15" thickBot="1" x14ac:dyDescent="0.35">
      <c r="A449" t="s">
        <v>160</v>
      </c>
      <c r="B449">
        <v>7</v>
      </c>
      <c r="C449">
        <v>9</v>
      </c>
      <c r="D449">
        <v>0</v>
      </c>
      <c r="E449">
        <v>800000</v>
      </c>
      <c r="F449">
        <v>0</v>
      </c>
      <c r="G449">
        <v>1</v>
      </c>
      <c r="J449" s="6" t="s">
        <v>30</v>
      </c>
    </row>
    <row r="450" spans="1:13" ht="15" thickBot="1" x14ac:dyDescent="0.35">
      <c r="A450" t="s">
        <v>160</v>
      </c>
      <c r="B450">
        <v>8</v>
      </c>
      <c r="C450">
        <v>10</v>
      </c>
      <c r="D450">
        <v>0</v>
      </c>
      <c r="E450">
        <v>1500000</v>
      </c>
      <c r="F450">
        <v>0</v>
      </c>
      <c r="G450">
        <v>2</v>
      </c>
      <c r="J450" s="6" t="s">
        <v>34</v>
      </c>
    </row>
    <row r="451" spans="1:13" ht="15" thickBot="1" x14ac:dyDescent="0.35">
      <c r="A451" t="s">
        <v>160</v>
      </c>
      <c r="B451">
        <v>9</v>
      </c>
      <c r="C451">
        <v>11</v>
      </c>
      <c r="D451">
        <v>0</v>
      </c>
      <c r="E451">
        <v>3000000</v>
      </c>
      <c r="F451">
        <v>0</v>
      </c>
      <c r="G451">
        <v>4</v>
      </c>
      <c r="J451" s="6" t="s">
        <v>40</v>
      </c>
    </row>
    <row r="452" spans="1:13" ht="15" thickBot="1" x14ac:dyDescent="0.35">
      <c r="A452" t="s">
        <v>160</v>
      </c>
      <c r="B452">
        <v>10</v>
      </c>
      <c r="C452">
        <v>12</v>
      </c>
      <c r="D452">
        <v>0</v>
      </c>
      <c r="E452">
        <v>6000000</v>
      </c>
      <c r="F452">
        <v>0</v>
      </c>
      <c r="G452">
        <v>6</v>
      </c>
      <c r="J452" s="6" t="s">
        <v>44</v>
      </c>
    </row>
    <row r="453" spans="1:13" ht="15" thickBot="1" x14ac:dyDescent="0.35">
      <c r="A453" t="s">
        <v>160</v>
      </c>
      <c r="B453">
        <v>11</v>
      </c>
      <c r="C453">
        <v>13</v>
      </c>
      <c r="D453">
        <v>0</v>
      </c>
      <c r="E453">
        <v>9000000</v>
      </c>
      <c r="F453">
        <v>0</v>
      </c>
      <c r="G453">
        <v>9</v>
      </c>
      <c r="J453" s="6" t="s">
        <v>73</v>
      </c>
    </row>
    <row r="454" spans="1:13" ht="15" thickBot="1" x14ac:dyDescent="0.35">
      <c r="A454" t="s">
        <v>160</v>
      </c>
      <c r="B454">
        <v>12</v>
      </c>
      <c r="C454">
        <v>14</v>
      </c>
      <c r="D454">
        <v>0</v>
      </c>
      <c r="E454">
        <v>12000000</v>
      </c>
      <c r="F454">
        <v>0</v>
      </c>
      <c r="G454">
        <v>12</v>
      </c>
      <c r="J454" s="6" t="s">
        <v>74</v>
      </c>
    </row>
    <row r="455" spans="1:13" ht="15" thickBot="1" x14ac:dyDescent="0.35">
      <c r="A455" t="s">
        <v>363</v>
      </c>
      <c r="B455">
        <v>1</v>
      </c>
      <c r="C455">
        <v>5</v>
      </c>
      <c r="D455">
        <v>0</v>
      </c>
      <c r="E455">
        <v>150000</v>
      </c>
      <c r="F455">
        <v>0</v>
      </c>
      <c r="G455">
        <v>0.33333333333333331</v>
      </c>
      <c r="J455" s="7" t="s">
        <v>20</v>
      </c>
      <c r="L455">
        <v>150000</v>
      </c>
      <c r="M455" s="7" t="s">
        <v>20</v>
      </c>
    </row>
    <row r="456" spans="1:13" ht="15" thickBot="1" x14ac:dyDescent="0.35">
      <c r="A456" t="s">
        <v>363</v>
      </c>
      <c r="B456">
        <v>2</v>
      </c>
      <c r="C456">
        <v>6</v>
      </c>
      <c r="D456">
        <v>0</v>
      </c>
      <c r="E456">
        <v>300000</v>
      </c>
      <c r="F456">
        <v>0</v>
      </c>
      <c r="G456">
        <v>1</v>
      </c>
      <c r="J456" s="7" t="s">
        <v>30</v>
      </c>
      <c r="L456">
        <v>300000</v>
      </c>
      <c r="M456" s="7" t="s">
        <v>30</v>
      </c>
    </row>
    <row r="457" spans="1:13" ht="15" thickBot="1" x14ac:dyDescent="0.35">
      <c r="A457" t="s">
        <v>363</v>
      </c>
      <c r="B457">
        <v>3</v>
      </c>
      <c r="C457">
        <v>7</v>
      </c>
      <c r="D457">
        <v>0</v>
      </c>
      <c r="E457">
        <v>600000</v>
      </c>
      <c r="F457">
        <v>0</v>
      </c>
      <c r="G457">
        <v>2</v>
      </c>
      <c r="J457" s="7" t="s">
        <v>34</v>
      </c>
      <c r="L457">
        <v>600000</v>
      </c>
      <c r="M457" s="7" t="s">
        <v>34</v>
      </c>
    </row>
    <row r="458" spans="1:13" ht="15" thickBot="1" x14ac:dyDescent="0.35">
      <c r="A458" t="s">
        <v>363</v>
      </c>
      <c r="B458">
        <v>4</v>
      </c>
      <c r="C458">
        <v>9</v>
      </c>
      <c r="D458">
        <v>0</v>
      </c>
      <c r="E458">
        <v>1200000</v>
      </c>
      <c r="F458">
        <v>0</v>
      </c>
      <c r="G458">
        <v>3.5</v>
      </c>
      <c r="J458" s="21" t="s">
        <v>99</v>
      </c>
      <c r="L458">
        <v>1200000</v>
      </c>
      <c r="M458" s="43" t="s">
        <v>99</v>
      </c>
    </row>
    <row r="459" spans="1:13" ht="15" thickBot="1" x14ac:dyDescent="0.35">
      <c r="A459" t="s">
        <v>363</v>
      </c>
      <c r="B459">
        <v>5</v>
      </c>
      <c r="C459">
        <v>10</v>
      </c>
      <c r="D459">
        <v>0</v>
      </c>
      <c r="E459">
        <v>2000000</v>
      </c>
      <c r="F459">
        <v>0</v>
      </c>
      <c r="G459">
        <v>4.25</v>
      </c>
      <c r="J459" s="7" t="s">
        <v>42</v>
      </c>
      <c r="L459">
        <v>2000000</v>
      </c>
      <c r="M459" s="44"/>
    </row>
    <row r="460" spans="1:13" ht="15" thickBot="1" x14ac:dyDescent="0.35">
      <c r="A460" t="s">
        <v>363</v>
      </c>
      <c r="B460">
        <v>6</v>
      </c>
      <c r="C460">
        <v>11</v>
      </c>
      <c r="D460">
        <v>0</v>
      </c>
      <c r="E460">
        <v>3500000</v>
      </c>
      <c r="F460">
        <v>0</v>
      </c>
      <c r="G460">
        <v>5</v>
      </c>
      <c r="J460" s="7" t="s">
        <v>48</v>
      </c>
      <c r="L460">
        <v>3500000</v>
      </c>
      <c r="M460" s="7" t="s">
        <v>364</v>
      </c>
    </row>
    <row r="461" spans="1:13" ht="15" thickBot="1" x14ac:dyDescent="0.35">
      <c r="A461" t="s">
        <v>363</v>
      </c>
      <c r="B461">
        <v>7</v>
      </c>
      <c r="C461">
        <v>13</v>
      </c>
      <c r="D461">
        <v>0</v>
      </c>
      <c r="E461">
        <v>9000000</v>
      </c>
      <c r="F461">
        <v>0</v>
      </c>
      <c r="G461">
        <v>9</v>
      </c>
      <c r="J461" s="7"/>
      <c r="L461">
        <v>9000000</v>
      </c>
      <c r="M461" s="7" t="s">
        <v>42</v>
      </c>
    </row>
    <row r="462" spans="1:13" ht="15" thickBot="1" x14ac:dyDescent="0.35">
      <c r="A462" t="s">
        <v>111</v>
      </c>
      <c r="B462">
        <v>1</v>
      </c>
      <c r="C462">
        <v>3</v>
      </c>
      <c r="D462">
        <v>400</v>
      </c>
      <c r="E462">
        <v>0</v>
      </c>
      <c r="F462">
        <v>0</v>
      </c>
      <c r="G462">
        <v>0</v>
      </c>
      <c r="J462" s="7" t="s">
        <v>17</v>
      </c>
      <c r="M462" s="7" t="s">
        <v>73</v>
      </c>
    </row>
    <row r="463" spans="1:13" ht="15" thickBot="1" x14ac:dyDescent="0.35">
      <c r="A463" t="s">
        <v>111</v>
      </c>
      <c r="B463">
        <v>2</v>
      </c>
      <c r="C463">
        <v>3</v>
      </c>
      <c r="D463">
        <v>1000</v>
      </c>
      <c r="E463">
        <v>0</v>
      </c>
      <c r="F463">
        <v>0</v>
      </c>
      <c r="G463">
        <v>0</v>
      </c>
      <c r="J463" s="7" t="s">
        <v>174</v>
      </c>
    </row>
    <row r="464" spans="1:13" ht="15" thickBot="1" x14ac:dyDescent="0.35">
      <c r="A464" t="s">
        <v>111</v>
      </c>
      <c r="B464">
        <v>3</v>
      </c>
      <c r="C464">
        <v>5</v>
      </c>
      <c r="D464">
        <v>10000</v>
      </c>
      <c r="E464">
        <v>0</v>
      </c>
      <c r="F464">
        <v>0</v>
      </c>
      <c r="G464">
        <v>8.3333333333333329E-2</v>
      </c>
      <c r="J464" s="7" t="s">
        <v>84</v>
      </c>
    </row>
    <row r="465" spans="1:10" ht="15" thickBot="1" x14ac:dyDescent="0.35">
      <c r="A465" t="s">
        <v>111</v>
      </c>
      <c r="B465">
        <v>4</v>
      </c>
      <c r="C465">
        <v>7</v>
      </c>
      <c r="D465">
        <v>100000</v>
      </c>
      <c r="E465">
        <v>0</v>
      </c>
      <c r="F465">
        <v>0</v>
      </c>
      <c r="G465">
        <v>0.33333333333333331</v>
      </c>
      <c r="J465" s="7" t="s">
        <v>20</v>
      </c>
    </row>
    <row r="466" spans="1:10" ht="15" thickBot="1" x14ac:dyDescent="0.35">
      <c r="A466" t="s">
        <v>111</v>
      </c>
      <c r="B466">
        <v>5</v>
      </c>
      <c r="C466">
        <v>8</v>
      </c>
      <c r="D466">
        <v>300000</v>
      </c>
      <c r="E466">
        <v>0</v>
      </c>
      <c r="F466">
        <v>0</v>
      </c>
      <c r="G466">
        <v>0.75</v>
      </c>
      <c r="J466" s="7" t="s">
        <v>26</v>
      </c>
    </row>
    <row r="467" spans="1:10" ht="15" thickBot="1" x14ac:dyDescent="0.35">
      <c r="A467" t="s">
        <v>111</v>
      </c>
      <c r="B467">
        <v>6</v>
      </c>
      <c r="C467">
        <v>9</v>
      </c>
      <c r="D467">
        <v>500000</v>
      </c>
      <c r="E467">
        <v>0</v>
      </c>
      <c r="F467">
        <v>0</v>
      </c>
      <c r="G467">
        <v>1.5</v>
      </c>
      <c r="J467" s="7" t="s">
        <v>72</v>
      </c>
    </row>
    <row r="468" spans="1:10" ht="15" thickBot="1" x14ac:dyDescent="0.35">
      <c r="A468" t="s">
        <v>111</v>
      </c>
      <c r="B468">
        <v>7</v>
      </c>
      <c r="C468">
        <v>10</v>
      </c>
      <c r="D468">
        <v>850000</v>
      </c>
      <c r="E468">
        <v>0</v>
      </c>
      <c r="F468">
        <v>0</v>
      </c>
      <c r="G468">
        <v>3</v>
      </c>
      <c r="J468" s="7" t="s">
        <v>38</v>
      </c>
    </row>
    <row r="469" spans="1:10" ht="15" thickBot="1" x14ac:dyDescent="0.35">
      <c r="A469" t="s">
        <v>111</v>
      </c>
      <c r="B469">
        <v>8</v>
      </c>
      <c r="C469">
        <v>11</v>
      </c>
      <c r="D469">
        <v>1400000</v>
      </c>
      <c r="E469">
        <v>0</v>
      </c>
      <c r="F469">
        <v>0</v>
      </c>
      <c r="G469">
        <v>3</v>
      </c>
      <c r="J469" s="7" t="s">
        <v>40</v>
      </c>
    </row>
    <row r="470" spans="1:10" ht="15" thickBot="1" x14ac:dyDescent="0.35">
      <c r="A470" t="s">
        <v>111</v>
      </c>
      <c r="B470">
        <v>9</v>
      </c>
      <c r="C470">
        <v>13</v>
      </c>
      <c r="D470">
        <v>2400000</v>
      </c>
      <c r="E470">
        <v>0</v>
      </c>
      <c r="F470">
        <v>0</v>
      </c>
      <c r="G470">
        <v>3.5</v>
      </c>
      <c r="J470" s="7" t="s">
        <v>44</v>
      </c>
    </row>
    <row r="471" spans="1:10" ht="15" thickBot="1" x14ac:dyDescent="0.35">
      <c r="A471" t="s">
        <v>111</v>
      </c>
      <c r="B471">
        <v>10</v>
      </c>
      <c r="C471">
        <v>14</v>
      </c>
      <c r="D471">
        <v>5500000</v>
      </c>
      <c r="E471">
        <v>0</v>
      </c>
      <c r="F471">
        <v>0</v>
      </c>
      <c r="G471">
        <v>7.5</v>
      </c>
      <c r="J471" s="7" t="s">
        <v>54</v>
      </c>
    </row>
    <row r="472" spans="1:10" ht="15" thickBot="1" x14ac:dyDescent="0.35">
      <c r="A472" t="s">
        <v>111</v>
      </c>
      <c r="B472">
        <v>11</v>
      </c>
      <c r="C472">
        <v>15</v>
      </c>
      <c r="D472">
        <v>8000000</v>
      </c>
      <c r="E472">
        <v>0</v>
      </c>
      <c r="F472">
        <v>0</v>
      </c>
      <c r="G472">
        <v>8</v>
      </c>
      <c r="J472" s="7"/>
    </row>
    <row r="473" spans="1:10" ht="15" thickBot="1" x14ac:dyDescent="0.35">
      <c r="A473" t="s">
        <v>176</v>
      </c>
      <c r="B473">
        <v>1</v>
      </c>
      <c r="C473">
        <v>6</v>
      </c>
      <c r="D473">
        <v>12500</v>
      </c>
      <c r="E473">
        <v>0</v>
      </c>
      <c r="F473">
        <v>0</v>
      </c>
      <c r="G473">
        <v>0</v>
      </c>
      <c r="J473" s="6" t="s">
        <v>17</v>
      </c>
    </row>
    <row r="474" spans="1:10" ht="15" thickBot="1" x14ac:dyDescent="0.35">
      <c r="A474" t="s">
        <v>176</v>
      </c>
      <c r="B474">
        <v>2</v>
      </c>
      <c r="C474">
        <v>6</v>
      </c>
      <c r="D474">
        <v>75000</v>
      </c>
      <c r="E474">
        <v>0</v>
      </c>
      <c r="F474">
        <v>0</v>
      </c>
      <c r="G474">
        <v>0.25</v>
      </c>
      <c r="J474" s="6" t="s">
        <v>19</v>
      </c>
    </row>
    <row r="475" spans="1:10" ht="15" thickBot="1" x14ac:dyDescent="0.35">
      <c r="A475" t="s">
        <v>176</v>
      </c>
      <c r="B475">
        <v>3</v>
      </c>
      <c r="C475">
        <v>8</v>
      </c>
      <c r="D475">
        <v>600000</v>
      </c>
      <c r="E475">
        <v>0</v>
      </c>
      <c r="F475">
        <v>0</v>
      </c>
      <c r="G475">
        <v>1</v>
      </c>
      <c r="J475" s="6" t="s">
        <v>30</v>
      </c>
    </row>
    <row r="476" spans="1:10" ht="15" thickBot="1" x14ac:dyDescent="0.35">
      <c r="A476" t="s">
        <v>176</v>
      </c>
      <c r="B476">
        <v>4</v>
      </c>
      <c r="C476">
        <v>10</v>
      </c>
      <c r="D476">
        <v>2000000</v>
      </c>
      <c r="E476">
        <v>0</v>
      </c>
      <c r="F476">
        <v>0</v>
      </c>
      <c r="G476">
        <v>3</v>
      </c>
      <c r="J476" s="6" t="s">
        <v>38</v>
      </c>
    </row>
    <row r="477" spans="1:10" ht="15" thickBot="1" x14ac:dyDescent="0.35">
      <c r="A477" t="s">
        <v>176</v>
      </c>
      <c r="B477">
        <v>5</v>
      </c>
      <c r="C477">
        <v>11</v>
      </c>
      <c r="D477">
        <v>2500000</v>
      </c>
      <c r="E477">
        <v>0</v>
      </c>
      <c r="F477">
        <v>0</v>
      </c>
      <c r="G477">
        <v>3.5</v>
      </c>
      <c r="J477" s="6" t="s">
        <v>42</v>
      </c>
    </row>
    <row r="478" spans="1:10" ht="15" thickBot="1" x14ac:dyDescent="0.35">
      <c r="A478" t="s">
        <v>176</v>
      </c>
      <c r="B478">
        <v>6</v>
      </c>
      <c r="C478">
        <v>13</v>
      </c>
      <c r="D478">
        <v>3000000</v>
      </c>
      <c r="E478">
        <v>0</v>
      </c>
      <c r="F478">
        <v>0</v>
      </c>
      <c r="G478">
        <v>4.25</v>
      </c>
      <c r="J478" s="6" t="s">
        <v>48</v>
      </c>
    </row>
    <row r="479" spans="1:10" ht="15" thickBot="1" x14ac:dyDescent="0.35">
      <c r="A479" t="s">
        <v>176</v>
      </c>
      <c r="B479">
        <v>7</v>
      </c>
      <c r="C479">
        <v>13</v>
      </c>
      <c r="D479">
        <v>4200000</v>
      </c>
      <c r="E479">
        <v>0</v>
      </c>
      <c r="F479">
        <v>0</v>
      </c>
      <c r="G479">
        <v>5.5</v>
      </c>
      <c r="J479" s="6" t="s">
        <v>73</v>
      </c>
    </row>
    <row r="480" spans="1:10" ht="15" thickBot="1" x14ac:dyDescent="0.35">
      <c r="A480" t="s">
        <v>176</v>
      </c>
      <c r="B480">
        <v>8</v>
      </c>
      <c r="C480">
        <v>14</v>
      </c>
      <c r="D480">
        <v>8500000</v>
      </c>
      <c r="E480">
        <v>0</v>
      </c>
      <c r="F480">
        <v>0</v>
      </c>
      <c r="G480">
        <v>10.5</v>
      </c>
      <c r="J480" s="6" t="s">
        <v>159</v>
      </c>
    </row>
    <row r="481" spans="1:10" ht="15" thickBot="1" x14ac:dyDescent="0.35">
      <c r="A481" t="s">
        <v>176</v>
      </c>
      <c r="B481">
        <v>9</v>
      </c>
      <c r="C481">
        <v>15</v>
      </c>
      <c r="D481">
        <v>10500000</v>
      </c>
      <c r="E481">
        <v>0</v>
      </c>
      <c r="F481">
        <v>0</v>
      </c>
      <c r="G481">
        <v>12</v>
      </c>
      <c r="J481" s="6"/>
    </row>
    <row r="482" spans="1:10" ht="15" thickBot="1" x14ac:dyDescent="0.35">
      <c r="A482" t="s">
        <v>177</v>
      </c>
      <c r="B482">
        <v>1</v>
      </c>
      <c r="C482">
        <v>4</v>
      </c>
      <c r="D482">
        <v>2000</v>
      </c>
      <c r="E482">
        <v>0</v>
      </c>
      <c r="F482">
        <v>0</v>
      </c>
      <c r="G482">
        <v>0</v>
      </c>
      <c r="J482" s="7" t="s">
        <v>17</v>
      </c>
    </row>
    <row r="483" spans="1:10" ht="15" thickBot="1" x14ac:dyDescent="0.35">
      <c r="A483" t="s">
        <v>177</v>
      </c>
      <c r="B483">
        <v>2</v>
      </c>
      <c r="C483">
        <v>7</v>
      </c>
      <c r="D483">
        <v>300000</v>
      </c>
      <c r="E483">
        <v>0</v>
      </c>
      <c r="F483">
        <v>0</v>
      </c>
      <c r="G483">
        <v>0.5</v>
      </c>
      <c r="J483" s="7" t="s">
        <v>23</v>
      </c>
    </row>
    <row r="484" spans="1:10" ht="15" thickBot="1" x14ac:dyDescent="0.35">
      <c r="A484" t="s">
        <v>177</v>
      </c>
      <c r="B484">
        <v>3</v>
      </c>
      <c r="C484">
        <v>8</v>
      </c>
      <c r="D484">
        <v>500000</v>
      </c>
      <c r="E484">
        <v>0</v>
      </c>
      <c r="F484">
        <v>0</v>
      </c>
      <c r="G484">
        <v>0.75</v>
      </c>
      <c r="J484" s="7" t="s">
        <v>26</v>
      </c>
    </row>
    <row r="485" spans="1:10" ht="15" thickBot="1" x14ac:dyDescent="0.35">
      <c r="A485" t="s">
        <v>177</v>
      </c>
      <c r="B485">
        <v>4</v>
      </c>
      <c r="C485">
        <v>9</v>
      </c>
      <c r="D485">
        <v>800000</v>
      </c>
      <c r="E485">
        <v>0</v>
      </c>
      <c r="F485">
        <v>0</v>
      </c>
      <c r="G485">
        <v>1.5</v>
      </c>
      <c r="J485" s="7" t="s">
        <v>72</v>
      </c>
    </row>
    <row r="486" spans="1:10" ht="15" thickBot="1" x14ac:dyDescent="0.35">
      <c r="A486" t="s">
        <v>177</v>
      </c>
      <c r="B486">
        <v>5</v>
      </c>
      <c r="C486">
        <v>10</v>
      </c>
      <c r="D486">
        <v>1200000</v>
      </c>
      <c r="E486">
        <v>0</v>
      </c>
      <c r="F486">
        <v>0</v>
      </c>
      <c r="G486">
        <v>3</v>
      </c>
      <c r="J486" s="7" t="s">
        <v>38</v>
      </c>
    </row>
    <row r="487" spans="1:10" ht="15" thickBot="1" x14ac:dyDescent="0.35">
      <c r="A487" t="s">
        <v>178</v>
      </c>
      <c r="B487">
        <v>1</v>
      </c>
      <c r="C487">
        <v>5</v>
      </c>
      <c r="D487">
        <v>4000</v>
      </c>
      <c r="E487">
        <v>0</v>
      </c>
      <c r="F487">
        <v>0</v>
      </c>
      <c r="G487">
        <v>0</v>
      </c>
      <c r="J487" s="6" t="s">
        <v>17</v>
      </c>
    </row>
    <row r="488" spans="1:10" ht="15" thickBot="1" x14ac:dyDescent="0.35">
      <c r="A488" t="s">
        <v>178</v>
      </c>
      <c r="B488">
        <v>2</v>
      </c>
      <c r="C488">
        <v>5</v>
      </c>
      <c r="D488">
        <v>20000</v>
      </c>
      <c r="E488">
        <v>0</v>
      </c>
      <c r="F488">
        <v>0</v>
      </c>
      <c r="G488">
        <v>0.16666666666666666</v>
      </c>
      <c r="J488" s="6" t="s">
        <v>18</v>
      </c>
    </row>
    <row r="489" spans="1:10" ht="15" thickBot="1" x14ac:dyDescent="0.35">
      <c r="A489" t="s">
        <v>178</v>
      </c>
      <c r="B489">
        <v>3</v>
      </c>
      <c r="C489">
        <v>7</v>
      </c>
      <c r="D489">
        <v>200000</v>
      </c>
      <c r="E489">
        <v>0</v>
      </c>
      <c r="F489">
        <v>0</v>
      </c>
      <c r="G489">
        <v>0.5</v>
      </c>
      <c r="J489" s="6" t="s">
        <v>23</v>
      </c>
    </row>
    <row r="490" spans="1:10" ht="15" thickBot="1" x14ac:dyDescent="0.35">
      <c r="A490" t="s">
        <v>178</v>
      </c>
      <c r="B490">
        <v>4</v>
      </c>
      <c r="C490">
        <v>9</v>
      </c>
      <c r="D490">
        <v>600000</v>
      </c>
      <c r="E490">
        <v>0</v>
      </c>
      <c r="F490">
        <v>0</v>
      </c>
      <c r="G490">
        <v>1</v>
      </c>
      <c r="J490" s="6" t="s">
        <v>30</v>
      </c>
    </row>
    <row r="491" spans="1:10" ht="15" thickBot="1" x14ac:dyDescent="0.35">
      <c r="A491" t="s">
        <v>178</v>
      </c>
      <c r="B491">
        <v>5</v>
      </c>
      <c r="C491">
        <v>11</v>
      </c>
      <c r="D491">
        <v>1400000</v>
      </c>
      <c r="E491">
        <v>0</v>
      </c>
      <c r="F491">
        <v>0</v>
      </c>
      <c r="G491">
        <v>2</v>
      </c>
      <c r="J491" s="6" t="s">
        <v>34</v>
      </c>
    </row>
    <row r="492" spans="1:10" ht="15" thickBot="1" x14ac:dyDescent="0.35">
      <c r="A492" t="s">
        <v>178</v>
      </c>
      <c r="B492">
        <v>6</v>
      </c>
      <c r="C492">
        <v>12</v>
      </c>
      <c r="D492">
        <v>1900000</v>
      </c>
      <c r="E492">
        <v>0</v>
      </c>
      <c r="F492">
        <v>0</v>
      </c>
      <c r="G492">
        <v>2.5</v>
      </c>
      <c r="J492" s="6" t="s">
        <v>38</v>
      </c>
    </row>
    <row r="493" spans="1:10" ht="15" thickBot="1" x14ac:dyDescent="0.35">
      <c r="A493" t="s">
        <v>178</v>
      </c>
      <c r="B493">
        <v>7</v>
      </c>
      <c r="C493">
        <v>13</v>
      </c>
      <c r="D493">
        <v>2400000</v>
      </c>
      <c r="E493">
        <v>0</v>
      </c>
      <c r="F493">
        <v>0</v>
      </c>
      <c r="G493">
        <v>3.5</v>
      </c>
      <c r="J493" s="6" t="s">
        <v>44</v>
      </c>
    </row>
    <row r="494" spans="1:10" ht="15" thickBot="1" x14ac:dyDescent="0.35">
      <c r="A494" t="s">
        <v>178</v>
      </c>
      <c r="B494">
        <v>8</v>
      </c>
      <c r="C494">
        <v>13</v>
      </c>
      <c r="D494">
        <v>3000000</v>
      </c>
      <c r="E494">
        <v>0</v>
      </c>
      <c r="F494">
        <v>0</v>
      </c>
      <c r="G494">
        <v>4.25</v>
      </c>
      <c r="J494" s="6" t="s">
        <v>48</v>
      </c>
    </row>
    <row r="495" spans="1:10" ht="15" thickBot="1" x14ac:dyDescent="0.35">
      <c r="A495" t="s">
        <v>178</v>
      </c>
      <c r="B495">
        <v>9</v>
      </c>
      <c r="C495">
        <v>14</v>
      </c>
      <c r="D495">
        <v>6500000</v>
      </c>
      <c r="E495">
        <v>0</v>
      </c>
      <c r="F495">
        <v>0</v>
      </c>
      <c r="G495">
        <v>8.5</v>
      </c>
      <c r="J495" s="6" t="s">
        <v>73</v>
      </c>
    </row>
    <row r="496" spans="1:10" x14ac:dyDescent="0.3">
      <c r="A496" t="s">
        <v>178</v>
      </c>
      <c r="B496">
        <v>10</v>
      </c>
      <c r="C496">
        <v>15</v>
      </c>
      <c r="D496">
        <v>9000000</v>
      </c>
      <c r="E496">
        <v>0</v>
      </c>
      <c r="F496">
        <v>0</v>
      </c>
      <c r="G496">
        <v>9</v>
      </c>
      <c r="J496" s="39"/>
    </row>
    <row r="497" spans="1:9" x14ac:dyDescent="0.3">
      <c r="A497" t="s">
        <v>179</v>
      </c>
      <c r="B497">
        <v>1</v>
      </c>
      <c r="C497">
        <v>7</v>
      </c>
      <c r="D497">
        <v>15000</v>
      </c>
      <c r="E497">
        <v>0</v>
      </c>
      <c r="F497">
        <v>0</v>
      </c>
      <c r="G497">
        <v>0</v>
      </c>
    </row>
    <row r="498" spans="1:9" x14ac:dyDescent="0.3">
      <c r="A498" t="s">
        <v>179</v>
      </c>
      <c r="B498">
        <v>2</v>
      </c>
      <c r="C498">
        <v>9</v>
      </c>
      <c r="D498">
        <v>1000000</v>
      </c>
      <c r="E498">
        <v>0</v>
      </c>
      <c r="F498">
        <v>0</v>
      </c>
      <c r="G498">
        <v>1</v>
      </c>
    </row>
    <row r="499" spans="1:9" x14ac:dyDescent="0.3">
      <c r="A499" t="s">
        <v>179</v>
      </c>
      <c r="B499">
        <v>3</v>
      </c>
      <c r="C499">
        <v>10</v>
      </c>
      <c r="D499">
        <v>2500000</v>
      </c>
      <c r="E499">
        <v>0</v>
      </c>
      <c r="F499">
        <v>0</v>
      </c>
      <c r="G499">
        <v>3</v>
      </c>
    </row>
    <row r="500" spans="1:9" x14ac:dyDescent="0.3">
      <c r="A500" t="s">
        <v>179</v>
      </c>
      <c r="B500">
        <v>4</v>
      </c>
      <c r="C500">
        <v>13</v>
      </c>
      <c r="D500">
        <v>6000000</v>
      </c>
      <c r="E500">
        <v>0</v>
      </c>
      <c r="F500">
        <v>0</v>
      </c>
      <c r="G500">
        <v>7</v>
      </c>
    </row>
    <row r="501" spans="1:9" x14ac:dyDescent="0.3">
      <c r="A501" t="s">
        <v>180</v>
      </c>
      <c r="B501">
        <v>1</v>
      </c>
      <c r="C501">
        <v>8</v>
      </c>
      <c r="D501">
        <v>6000</v>
      </c>
      <c r="E501">
        <v>0</v>
      </c>
      <c r="F501">
        <v>0</v>
      </c>
      <c r="G501">
        <v>0</v>
      </c>
    </row>
    <row r="502" spans="1:9" x14ac:dyDescent="0.3">
      <c r="A502" t="s">
        <v>180</v>
      </c>
      <c r="B502">
        <v>2</v>
      </c>
      <c r="C502">
        <v>8</v>
      </c>
      <c r="D502">
        <v>450000</v>
      </c>
      <c r="E502">
        <v>0</v>
      </c>
      <c r="F502">
        <v>0</v>
      </c>
      <c r="G502">
        <v>0.20833333333333334</v>
      </c>
    </row>
    <row r="503" spans="1:9" x14ac:dyDescent="0.3">
      <c r="A503" t="s">
        <v>180</v>
      </c>
      <c r="B503">
        <v>3</v>
      </c>
      <c r="C503">
        <v>9</v>
      </c>
      <c r="D503">
        <v>900000</v>
      </c>
      <c r="E503">
        <v>0</v>
      </c>
      <c r="F503">
        <v>0</v>
      </c>
      <c r="G503">
        <v>0.83333333333333337</v>
      </c>
    </row>
    <row r="504" spans="1:9" x14ac:dyDescent="0.3">
      <c r="A504" t="s">
        <v>180</v>
      </c>
      <c r="B504">
        <v>4</v>
      </c>
      <c r="C504">
        <v>10</v>
      </c>
      <c r="D504">
        <v>1500000</v>
      </c>
      <c r="E504">
        <v>0</v>
      </c>
      <c r="F504">
        <v>0</v>
      </c>
      <c r="G504">
        <v>1.6666666666666665</v>
      </c>
    </row>
    <row r="505" spans="1:9" x14ac:dyDescent="0.3">
      <c r="A505" t="s">
        <v>186</v>
      </c>
      <c r="B505">
        <v>1</v>
      </c>
      <c r="C505">
        <v>11</v>
      </c>
      <c r="D505">
        <v>2500000</v>
      </c>
      <c r="E505">
        <v>0</v>
      </c>
      <c r="F505">
        <v>0</v>
      </c>
      <c r="G505">
        <v>0</v>
      </c>
    </row>
    <row r="506" spans="1:9" x14ac:dyDescent="0.3">
      <c r="A506" t="s">
        <v>186</v>
      </c>
      <c r="B506">
        <v>2</v>
      </c>
      <c r="C506">
        <v>11</v>
      </c>
      <c r="D506">
        <v>4000000</v>
      </c>
      <c r="E506">
        <v>0</v>
      </c>
      <c r="F506">
        <v>0</v>
      </c>
      <c r="G506">
        <v>2</v>
      </c>
    </row>
    <row r="507" spans="1:9" ht="15" thickBot="1" x14ac:dyDescent="0.35">
      <c r="A507" t="s">
        <v>186</v>
      </c>
      <c r="B507">
        <v>3</v>
      </c>
      <c r="C507">
        <v>12</v>
      </c>
      <c r="D507">
        <v>5000000</v>
      </c>
      <c r="E507">
        <v>0</v>
      </c>
      <c r="F507">
        <v>0</v>
      </c>
      <c r="G507">
        <v>3</v>
      </c>
    </row>
    <row r="508" spans="1:9" ht="15" thickBot="1" x14ac:dyDescent="0.35">
      <c r="A508" t="s">
        <v>195</v>
      </c>
      <c r="B508">
        <v>1</v>
      </c>
      <c r="C508">
        <v>5</v>
      </c>
      <c r="E508">
        <v>900000</v>
      </c>
      <c r="G508">
        <v>0.5</v>
      </c>
      <c r="I508" s="6" t="s">
        <v>23</v>
      </c>
    </row>
    <row r="509" spans="1:9" ht="15" thickBot="1" x14ac:dyDescent="0.35">
      <c r="A509" t="s">
        <v>195</v>
      </c>
      <c r="B509">
        <v>2</v>
      </c>
      <c r="C509">
        <v>5</v>
      </c>
      <c r="E509">
        <v>1000000</v>
      </c>
      <c r="G509">
        <v>0.5</v>
      </c>
      <c r="I509" s="6" t="s">
        <v>23</v>
      </c>
    </row>
    <row r="510" spans="1:9" ht="15" thickBot="1" x14ac:dyDescent="0.35">
      <c r="A510" t="s">
        <v>195</v>
      </c>
      <c r="B510">
        <v>3</v>
      </c>
      <c r="C510">
        <v>5</v>
      </c>
      <c r="E510">
        <v>1100000</v>
      </c>
      <c r="G510">
        <v>0.5</v>
      </c>
      <c r="I510" s="6" t="s">
        <v>23</v>
      </c>
    </row>
    <row r="511" spans="1:9" ht="15" thickBot="1" x14ac:dyDescent="0.35">
      <c r="A511" t="s">
        <v>195</v>
      </c>
      <c r="B511">
        <v>4</v>
      </c>
      <c r="C511">
        <v>5</v>
      </c>
      <c r="E511">
        <v>1200000</v>
      </c>
      <c r="G511">
        <v>1</v>
      </c>
      <c r="I511" s="6" t="s">
        <v>30</v>
      </c>
    </row>
    <row r="512" spans="1:9" ht="15" thickBot="1" x14ac:dyDescent="0.35">
      <c r="A512" t="s">
        <v>195</v>
      </c>
      <c r="B512">
        <v>5</v>
      </c>
      <c r="C512">
        <v>5</v>
      </c>
      <c r="E512">
        <v>1300000</v>
      </c>
      <c r="G512">
        <v>1</v>
      </c>
      <c r="I512" s="6" t="s">
        <v>30</v>
      </c>
    </row>
    <row r="513" spans="1:9" ht="15" thickBot="1" x14ac:dyDescent="0.35">
      <c r="A513" t="s">
        <v>195</v>
      </c>
      <c r="B513">
        <v>6</v>
      </c>
      <c r="C513">
        <v>6</v>
      </c>
      <c r="E513">
        <v>1500000</v>
      </c>
      <c r="G513">
        <v>1</v>
      </c>
      <c r="I513" s="6" t="s">
        <v>30</v>
      </c>
    </row>
    <row r="514" spans="1:9" ht="15" thickBot="1" x14ac:dyDescent="0.35">
      <c r="A514" t="s">
        <v>195</v>
      </c>
      <c r="B514">
        <v>7</v>
      </c>
      <c r="C514">
        <v>6</v>
      </c>
      <c r="E514">
        <v>1600000</v>
      </c>
      <c r="G514">
        <v>1</v>
      </c>
      <c r="I514" s="6" t="s">
        <v>30</v>
      </c>
    </row>
    <row r="515" spans="1:9" ht="15" thickBot="1" x14ac:dyDescent="0.35">
      <c r="A515" t="s">
        <v>195</v>
      </c>
      <c r="B515">
        <v>8</v>
      </c>
      <c r="C515">
        <v>6</v>
      </c>
      <c r="E515">
        <v>1700000</v>
      </c>
      <c r="G515">
        <v>1</v>
      </c>
      <c r="I515" s="6" t="s">
        <v>30</v>
      </c>
    </row>
    <row r="516" spans="1:9" ht="15" thickBot="1" x14ac:dyDescent="0.35">
      <c r="A516" t="s">
        <v>195</v>
      </c>
      <c r="B516">
        <v>9</v>
      </c>
      <c r="C516">
        <v>6</v>
      </c>
      <c r="E516">
        <v>1800000</v>
      </c>
      <c r="G516">
        <v>1</v>
      </c>
      <c r="I516" s="6" t="s">
        <v>30</v>
      </c>
    </row>
    <row r="517" spans="1:9" ht="15" thickBot="1" x14ac:dyDescent="0.35">
      <c r="A517" t="s">
        <v>195</v>
      </c>
      <c r="B517">
        <v>10</v>
      </c>
      <c r="C517">
        <v>6</v>
      </c>
      <c r="E517">
        <v>1900000</v>
      </c>
      <c r="G517">
        <v>1</v>
      </c>
      <c r="I517" s="6" t="s">
        <v>30</v>
      </c>
    </row>
    <row r="518" spans="1:9" ht="15" thickBot="1" x14ac:dyDescent="0.35">
      <c r="A518" t="s">
        <v>195</v>
      </c>
      <c r="B518">
        <v>11</v>
      </c>
      <c r="C518">
        <v>7</v>
      </c>
      <c r="E518">
        <v>2100000</v>
      </c>
      <c r="G518">
        <v>2</v>
      </c>
      <c r="I518" s="6" t="s">
        <v>34</v>
      </c>
    </row>
    <row r="519" spans="1:9" ht="15" thickBot="1" x14ac:dyDescent="0.35">
      <c r="A519" t="s">
        <v>195</v>
      </c>
      <c r="B519">
        <v>12</v>
      </c>
      <c r="C519">
        <v>7</v>
      </c>
      <c r="E519">
        <v>2200000</v>
      </c>
      <c r="G519">
        <v>2</v>
      </c>
      <c r="I519" s="6" t="s">
        <v>34</v>
      </c>
    </row>
    <row r="520" spans="1:9" ht="15" thickBot="1" x14ac:dyDescent="0.35">
      <c r="A520" t="s">
        <v>195</v>
      </c>
      <c r="B520">
        <v>13</v>
      </c>
      <c r="C520">
        <v>7</v>
      </c>
      <c r="E520">
        <v>2300000</v>
      </c>
      <c r="G520">
        <v>2</v>
      </c>
      <c r="I520" s="6" t="s">
        <v>34</v>
      </c>
    </row>
    <row r="521" spans="1:9" ht="15" thickBot="1" x14ac:dyDescent="0.35">
      <c r="A521" t="s">
        <v>195</v>
      </c>
      <c r="B521">
        <v>14</v>
      </c>
      <c r="C521">
        <v>7</v>
      </c>
      <c r="E521">
        <v>2400000</v>
      </c>
      <c r="G521">
        <v>2</v>
      </c>
      <c r="I521" s="6" t="s">
        <v>34</v>
      </c>
    </row>
    <row r="522" spans="1:9" ht="15" thickBot="1" x14ac:dyDescent="0.35">
      <c r="A522" t="s">
        <v>195</v>
      </c>
      <c r="B522">
        <v>15</v>
      </c>
      <c r="C522">
        <v>7</v>
      </c>
      <c r="E522">
        <v>2500000</v>
      </c>
      <c r="G522">
        <v>2</v>
      </c>
      <c r="I522" s="6" t="s">
        <v>34</v>
      </c>
    </row>
    <row r="523" spans="1:9" ht="15" thickBot="1" x14ac:dyDescent="0.35">
      <c r="A523" t="s">
        <v>195</v>
      </c>
      <c r="B523">
        <v>16</v>
      </c>
      <c r="C523">
        <v>7</v>
      </c>
      <c r="E523">
        <v>2600000</v>
      </c>
      <c r="G523">
        <v>3</v>
      </c>
      <c r="I523" s="6" t="s">
        <v>38</v>
      </c>
    </row>
    <row r="524" spans="1:9" ht="15" thickBot="1" x14ac:dyDescent="0.35">
      <c r="A524" t="s">
        <v>195</v>
      </c>
      <c r="B524">
        <v>17</v>
      </c>
      <c r="C524">
        <v>7</v>
      </c>
      <c r="E524">
        <v>2700000</v>
      </c>
      <c r="G524">
        <v>3</v>
      </c>
      <c r="I524" s="6" t="s">
        <v>38</v>
      </c>
    </row>
    <row r="525" spans="1:9" ht="15" thickBot="1" x14ac:dyDescent="0.35">
      <c r="A525" t="s">
        <v>195</v>
      </c>
      <c r="B525">
        <v>18</v>
      </c>
      <c r="C525">
        <v>7</v>
      </c>
      <c r="E525">
        <v>2800000</v>
      </c>
      <c r="G525">
        <v>3</v>
      </c>
      <c r="I525" s="6" t="s">
        <v>38</v>
      </c>
    </row>
    <row r="526" spans="1:9" ht="15" thickBot="1" x14ac:dyDescent="0.35">
      <c r="A526" t="s">
        <v>195</v>
      </c>
      <c r="B526">
        <v>19</v>
      </c>
      <c r="C526">
        <v>7</v>
      </c>
      <c r="E526">
        <v>2900000</v>
      </c>
      <c r="G526">
        <v>3</v>
      </c>
      <c r="I526" s="6" t="s">
        <v>38</v>
      </c>
    </row>
    <row r="527" spans="1:9" ht="15" thickBot="1" x14ac:dyDescent="0.35">
      <c r="A527" t="s">
        <v>195</v>
      </c>
      <c r="B527">
        <v>20</v>
      </c>
      <c r="C527">
        <v>7</v>
      </c>
      <c r="E527">
        <v>3000000</v>
      </c>
      <c r="G527">
        <v>3</v>
      </c>
      <c r="I527" s="6" t="s">
        <v>38</v>
      </c>
    </row>
    <row r="528" spans="1:9" ht="15" thickBot="1" x14ac:dyDescent="0.35">
      <c r="A528" t="s">
        <v>195</v>
      </c>
      <c r="B528">
        <v>21</v>
      </c>
      <c r="C528">
        <v>8</v>
      </c>
      <c r="E528">
        <v>3100000</v>
      </c>
      <c r="G528">
        <v>3</v>
      </c>
      <c r="I528" s="6" t="s">
        <v>38</v>
      </c>
    </row>
    <row r="529" spans="1:9" ht="15" thickBot="1" x14ac:dyDescent="0.35">
      <c r="A529" t="s">
        <v>195</v>
      </c>
      <c r="B529">
        <v>22</v>
      </c>
      <c r="C529">
        <v>8</v>
      </c>
      <c r="E529">
        <v>3200000</v>
      </c>
      <c r="G529">
        <v>3</v>
      </c>
      <c r="I529" s="6" t="s">
        <v>38</v>
      </c>
    </row>
    <row r="530" spans="1:9" ht="15" thickBot="1" x14ac:dyDescent="0.35">
      <c r="A530" t="s">
        <v>195</v>
      </c>
      <c r="B530">
        <v>23</v>
      </c>
      <c r="C530">
        <v>8</v>
      </c>
      <c r="E530">
        <v>3300000</v>
      </c>
      <c r="G530">
        <v>3</v>
      </c>
      <c r="I530" s="6" t="s">
        <v>38</v>
      </c>
    </row>
    <row r="531" spans="1:9" ht="15" thickBot="1" x14ac:dyDescent="0.35">
      <c r="A531" t="s">
        <v>195</v>
      </c>
      <c r="B531">
        <v>24</v>
      </c>
      <c r="C531">
        <v>8</v>
      </c>
      <c r="E531">
        <v>3400000</v>
      </c>
      <c r="G531">
        <v>3</v>
      </c>
      <c r="I531" s="6" t="s">
        <v>38</v>
      </c>
    </row>
    <row r="532" spans="1:9" ht="15" thickBot="1" x14ac:dyDescent="0.35">
      <c r="A532" t="s">
        <v>195</v>
      </c>
      <c r="B532">
        <v>25</v>
      </c>
      <c r="C532">
        <v>8</v>
      </c>
      <c r="E532">
        <v>3500000</v>
      </c>
      <c r="G532">
        <v>3</v>
      </c>
      <c r="I532" s="6" t="s">
        <v>38</v>
      </c>
    </row>
    <row r="533" spans="1:9" ht="15" thickBot="1" x14ac:dyDescent="0.35">
      <c r="A533" t="s">
        <v>195</v>
      </c>
      <c r="B533">
        <v>26</v>
      </c>
      <c r="C533">
        <v>9</v>
      </c>
      <c r="E533">
        <v>3600000</v>
      </c>
      <c r="G533">
        <v>4</v>
      </c>
      <c r="I533" s="6" t="s">
        <v>40</v>
      </c>
    </row>
    <row r="534" spans="1:9" ht="15" thickBot="1" x14ac:dyDescent="0.35">
      <c r="A534" t="s">
        <v>195</v>
      </c>
      <c r="B534">
        <v>27</v>
      </c>
      <c r="C534">
        <v>9</v>
      </c>
      <c r="E534">
        <v>3700000</v>
      </c>
      <c r="G534">
        <v>4</v>
      </c>
      <c r="I534" s="6" t="s">
        <v>40</v>
      </c>
    </row>
    <row r="535" spans="1:9" ht="15" thickBot="1" x14ac:dyDescent="0.35">
      <c r="A535" t="s">
        <v>195</v>
      </c>
      <c r="B535">
        <v>28</v>
      </c>
      <c r="C535">
        <v>9</v>
      </c>
      <c r="E535">
        <v>3800000</v>
      </c>
      <c r="G535">
        <v>4</v>
      </c>
      <c r="I535" s="6" t="s">
        <v>40</v>
      </c>
    </row>
    <row r="536" spans="1:9" ht="15" thickBot="1" x14ac:dyDescent="0.35">
      <c r="A536" t="s">
        <v>195</v>
      </c>
      <c r="B536">
        <v>29</v>
      </c>
      <c r="C536">
        <v>9</v>
      </c>
      <c r="E536">
        <v>3900000</v>
      </c>
      <c r="G536">
        <v>4</v>
      </c>
      <c r="I536" s="6" t="s">
        <v>40</v>
      </c>
    </row>
    <row r="537" spans="1:9" ht="15" thickBot="1" x14ac:dyDescent="0.35">
      <c r="A537" t="s">
        <v>195</v>
      </c>
      <c r="B537">
        <v>30</v>
      </c>
      <c r="C537">
        <v>9</v>
      </c>
      <c r="E537">
        <v>4000000</v>
      </c>
      <c r="G537">
        <v>4</v>
      </c>
      <c r="I537" s="6" t="s">
        <v>40</v>
      </c>
    </row>
    <row r="538" spans="1:9" ht="15" thickBot="1" x14ac:dyDescent="0.35">
      <c r="A538" t="s">
        <v>196</v>
      </c>
      <c r="B538">
        <v>1</v>
      </c>
      <c r="C538">
        <v>1</v>
      </c>
      <c r="D538">
        <v>300</v>
      </c>
      <c r="G538">
        <v>0</v>
      </c>
      <c r="I538" s="6" t="s">
        <v>82</v>
      </c>
    </row>
    <row r="539" spans="1:9" ht="15" thickBot="1" x14ac:dyDescent="0.35">
      <c r="A539" t="s">
        <v>196</v>
      </c>
      <c r="B539">
        <v>2</v>
      </c>
      <c r="C539">
        <v>2</v>
      </c>
      <c r="D539">
        <v>750</v>
      </c>
      <c r="G539">
        <v>3.472222222222222E-3</v>
      </c>
      <c r="I539" s="6" t="s">
        <v>138</v>
      </c>
    </row>
    <row r="540" spans="1:9" ht="15" thickBot="1" x14ac:dyDescent="0.35">
      <c r="A540" t="s">
        <v>196</v>
      </c>
      <c r="B540">
        <v>3</v>
      </c>
      <c r="C540">
        <v>2</v>
      </c>
      <c r="D540">
        <v>1500</v>
      </c>
      <c r="G540">
        <v>1.3888888888888888E-2</v>
      </c>
      <c r="I540" s="6" t="s">
        <v>37</v>
      </c>
    </row>
    <row r="541" spans="1:9" ht="15" thickBot="1" x14ac:dyDescent="0.35">
      <c r="A541" t="s">
        <v>196</v>
      </c>
      <c r="B541">
        <v>4</v>
      </c>
      <c r="C541">
        <v>3</v>
      </c>
      <c r="D541">
        <v>3000</v>
      </c>
      <c r="G541">
        <v>4.1666666666666664E-2</v>
      </c>
      <c r="I541" s="6" t="s">
        <v>148</v>
      </c>
    </row>
    <row r="542" spans="1:9" ht="15" thickBot="1" x14ac:dyDescent="0.35">
      <c r="A542" t="s">
        <v>196</v>
      </c>
      <c r="B542">
        <v>5</v>
      </c>
      <c r="C542">
        <v>3</v>
      </c>
      <c r="D542">
        <v>6000</v>
      </c>
      <c r="G542">
        <v>8.3333333333333329E-2</v>
      </c>
      <c r="I542" s="6" t="s">
        <v>84</v>
      </c>
    </row>
    <row r="543" spans="1:9" ht="15" thickBot="1" x14ac:dyDescent="0.35">
      <c r="A543" t="s">
        <v>196</v>
      </c>
      <c r="B543">
        <v>6</v>
      </c>
      <c r="C543">
        <v>3</v>
      </c>
      <c r="D543">
        <v>12000</v>
      </c>
      <c r="G543">
        <v>0.125</v>
      </c>
      <c r="I543" s="6" t="s">
        <v>70</v>
      </c>
    </row>
    <row r="544" spans="1:9" ht="15" thickBot="1" x14ac:dyDescent="0.35">
      <c r="A544" t="s">
        <v>196</v>
      </c>
      <c r="B544">
        <v>7</v>
      </c>
      <c r="C544">
        <v>4</v>
      </c>
      <c r="D544">
        <v>25000</v>
      </c>
      <c r="G544">
        <v>0.16666666666666666</v>
      </c>
      <c r="I544" s="6" t="s">
        <v>18</v>
      </c>
    </row>
    <row r="545" spans="1:9" ht="15" thickBot="1" x14ac:dyDescent="0.35">
      <c r="A545" t="s">
        <v>196</v>
      </c>
      <c r="B545">
        <v>8</v>
      </c>
      <c r="C545">
        <v>4</v>
      </c>
      <c r="D545">
        <v>50000</v>
      </c>
      <c r="G545">
        <v>0.20833333333333334</v>
      </c>
      <c r="I545" s="6" t="s">
        <v>71</v>
      </c>
    </row>
    <row r="546" spans="1:9" ht="15" thickBot="1" x14ac:dyDescent="0.35">
      <c r="A546" t="s">
        <v>196</v>
      </c>
      <c r="B546">
        <v>9</v>
      </c>
      <c r="C546">
        <v>5</v>
      </c>
      <c r="D546">
        <v>100000</v>
      </c>
      <c r="G546">
        <v>0.33333333333333331</v>
      </c>
      <c r="I546" s="6" t="s">
        <v>20</v>
      </c>
    </row>
    <row r="547" spans="1:9" ht="15" thickBot="1" x14ac:dyDescent="0.35">
      <c r="A547" t="s">
        <v>196</v>
      </c>
      <c r="B547">
        <v>10</v>
      </c>
      <c r="C547">
        <v>6</v>
      </c>
      <c r="D547">
        <v>250000</v>
      </c>
      <c r="G547">
        <v>0.5</v>
      </c>
      <c r="I547" s="6" t="s">
        <v>23</v>
      </c>
    </row>
    <row r="548" spans="1:9" ht="15" thickBot="1" x14ac:dyDescent="0.35">
      <c r="A548" t="s">
        <v>196</v>
      </c>
      <c r="B548">
        <v>11</v>
      </c>
      <c r="C548">
        <v>7</v>
      </c>
      <c r="D548">
        <v>500000</v>
      </c>
      <c r="G548">
        <v>0.66666666666666663</v>
      </c>
      <c r="I548" s="6" t="s">
        <v>25</v>
      </c>
    </row>
    <row r="549" spans="1:9" ht="15" thickBot="1" x14ac:dyDescent="0.35">
      <c r="A549" t="s">
        <v>196</v>
      </c>
      <c r="B549">
        <v>12</v>
      </c>
      <c r="C549">
        <v>11</v>
      </c>
      <c r="D549">
        <v>1500000</v>
      </c>
      <c r="G549">
        <v>3</v>
      </c>
      <c r="I549" s="6" t="s">
        <v>38</v>
      </c>
    </row>
    <row r="550" spans="1:9" ht="15" thickBot="1" x14ac:dyDescent="0.35">
      <c r="A550" t="s">
        <v>196</v>
      </c>
      <c r="B550">
        <v>13</v>
      </c>
      <c r="C550">
        <v>12</v>
      </c>
      <c r="D550">
        <v>3000000</v>
      </c>
      <c r="G550">
        <v>6</v>
      </c>
      <c r="I550" s="6" t="s">
        <v>44</v>
      </c>
    </row>
    <row r="551" spans="1:9" ht="15" thickBot="1" x14ac:dyDescent="0.35">
      <c r="A551" t="s">
        <v>196</v>
      </c>
      <c r="B551">
        <v>14</v>
      </c>
      <c r="C551">
        <v>13</v>
      </c>
      <c r="D551">
        <v>4500000</v>
      </c>
      <c r="G551">
        <v>9</v>
      </c>
      <c r="I551" s="6" t="s">
        <v>73</v>
      </c>
    </row>
    <row r="552" spans="1:9" ht="15" thickBot="1" x14ac:dyDescent="0.35">
      <c r="A552" t="s">
        <v>196</v>
      </c>
      <c r="B552">
        <v>15</v>
      </c>
      <c r="C552">
        <v>14</v>
      </c>
      <c r="D552">
        <v>6000000</v>
      </c>
      <c r="G552">
        <v>12</v>
      </c>
      <c r="I552" s="6" t="s">
        <v>74</v>
      </c>
    </row>
    <row r="553" spans="1:9" ht="15" thickBot="1" x14ac:dyDescent="0.35">
      <c r="A553" t="s">
        <v>198</v>
      </c>
      <c r="B553">
        <v>1</v>
      </c>
      <c r="C553">
        <v>1</v>
      </c>
      <c r="E553">
        <v>300</v>
      </c>
      <c r="G553">
        <v>0</v>
      </c>
      <c r="I553" s="6" t="s">
        <v>82</v>
      </c>
    </row>
    <row r="554" spans="1:9" ht="15" thickBot="1" x14ac:dyDescent="0.35">
      <c r="A554" t="s">
        <v>198</v>
      </c>
      <c r="B554">
        <v>2</v>
      </c>
      <c r="C554">
        <v>2</v>
      </c>
      <c r="E554">
        <v>750</v>
      </c>
      <c r="G554">
        <v>3.472222222222222E-3</v>
      </c>
      <c r="I554" s="6" t="s">
        <v>138</v>
      </c>
    </row>
    <row r="555" spans="1:9" ht="15" thickBot="1" x14ac:dyDescent="0.35">
      <c r="A555" t="s">
        <v>198</v>
      </c>
      <c r="B555">
        <v>3</v>
      </c>
      <c r="C555">
        <v>2</v>
      </c>
      <c r="E555">
        <v>1500</v>
      </c>
      <c r="G555">
        <v>1.3888888888888888E-2</v>
      </c>
      <c r="I555" s="6" t="s">
        <v>37</v>
      </c>
    </row>
    <row r="556" spans="1:9" ht="15" thickBot="1" x14ac:dyDescent="0.35">
      <c r="A556" t="s">
        <v>198</v>
      </c>
      <c r="B556">
        <v>4</v>
      </c>
      <c r="C556">
        <v>3</v>
      </c>
      <c r="E556">
        <v>3000</v>
      </c>
      <c r="G556">
        <v>4.1666666666666664E-2</v>
      </c>
      <c r="I556" s="6" t="s">
        <v>148</v>
      </c>
    </row>
    <row r="557" spans="1:9" ht="15" thickBot="1" x14ac:dyDescent="0.35">
      <c r="A557" t="s">
        <v>198</v>
      </c>
      <c r="B557">
        <v>5</v>
      </c>
      <c r="C557">
        <v>3</v>
      </c>
      <c r="E557">
        <v>6000</v>
      </c>
      <c r="G557">
        <v>8.3333333333333329E-2</v>
      </c>
      <c r="I557" s="6" t="s">
        <v>84</v>
      </c>
    </row>
    <row r="558" spans="1:9" ht="15" thickBot="1" x14ac:dyDescent="0.35">
      <c r="A558" t="s">
        <v>198</v>
      </c>
      <c r="B558">
        <v>6</v>
      </c>
      <c r="C558">
        <v>3</v>
      </c>
      <c r="E558">
        <v>12000</v>
      </c>
      <c r="G558">
        <v>0.125</v>
      </c>
      <c r="I558" s="6" t="s">
        <v>70</v>
      </c>
    </row>
    <row r="559" spans="1:9" ht="15" thickBot="1" x14ac:dyDescent="0.35">
      <c r="A559" t="s">
        <v>198</v>
      </c>
      <c r="B559">
        <v>7</v>
      </c>
      <c r="C559">
        <v>4</v>
      </c>
      <c r="E559">
        <v>25000</v>
      </c>
      <c r="G559">
        <v>0.16666666666666666</v>
      </c>
      <c r="I559" s="6" t="s">
        <v>18</v>
      </c>
    </row>
    <row r="560" spans="1:9" ht="15" thickBot="1" x14ac:dyDescent="0.35">
      <c r="A560" t="s">
        <v>198</v>
      </c>
      <c r="B560">
        <v>8</v>
      </c>
      <c r="C560">
        <v>4</v>
      </c>
      <c r="E560">
        <v>50000</v>
      </c>
      <c r="G560">
        <v>0.20833333333333334</v>
      </c>
      <c r="I560" s="6" t="s">
        <v>71</v>
      </c>
    </row>
    <row r="561" spans="1:9" ht="15" thickBot="1" x14ac:dyDescent="0.35">
      <c r="A561" t="s">
        <v>198</v>
      </c>
      <c r="B561">
        <v>9</v>
      </c>
      <c r="C561">
        <v>5</v>
      </c>
      <c r="E561">
        <v>100000</v>
      </c>
      <c r="G561">
        <v>0.33333333333333331</v>
      </c>
      <c r="I561" s="6" t="s">
        <v>20</v>
      </c>
    </row>
    <row r="562" spans="1:9" ht="15" thickBot="1" x14ac:dyDescent="0.35">
      <c r="A562" t="s">
        <v>198</v>
      </c>
      <c r="B562">
        <v>10</v>
      </c>
      <c r="C562">
        <v>6</v>
      </c>
      <c r="E562">
        <v>250000</v>
      </c>
      <c r="G562">
        <v>0.5</v>
      </c>
      <c r="I562" s="6" t="s">
        <v>23</v>
      </c>
    </row>
    <row r="563" spans="1:9" ht="15" thickBot="1" x14ac:dyDescent="0.35">
      <c r="A563" t="s">
        <v>198</v>
      </c>
      <c r="B563">
        <v>11</v>
      </c>
      <c r="C563">
        <v>7</v>
      </c>
      <c r="E563">
        <v>500000</v>
      </c>
      <c r="G563">
        <v>0.66666666666666663</v>
      </c>
      <c r="I563" s="6" t="s">
        <v>25</v>
      </c>
    </row>
    <row r="564" spans="1:9" ht="15" thickBot="1" x14ac:dyDescent="0.35">
      <c r="A564" t="s">
        <v>198</v>
      </c>
      <c r="B564">
        <v>12</v>
      </c>
      <c r="C564">
        <v>11</v>
      </c>
      <c r="E564">
        <v>1500000</v>
      </c>
      <c r="G564">
        <v>3</v>
      </c>
      <c r="I564" s="6" t="s">
        <v>38</v>
      </c>
    </row>
    <row r="565" spans="1:9" ht="15" thickBot="1" x14ac:dyDescent="0.35">
      <c r="A565" t="s">
        <v>198</v>
      </c>
      <c r="B565">
        <v>13</v>
      </c>
      <c r="C565">
        <v>12</v>
      </c>
      <c r="E565">
        <v>3000000</v>
      </c>
      <c r="G565">
        <v>6</v>
      </c>
      <c r="I565" s="6" t="s">
        <v>44</v>
      </c>
    </row>
    <row r="566" spans="1:9" ht="15" thickBot="1" x14ac:dyDescent="0.35">
      <c r="A566" t="s">
        <v>198</v>
      </c>
      <c r="B566">
        <v>14</v>
      </c>
      <c r="C566">
        <v>13</v>
      </c>
      <c r="E566">
        <v>4500000</v>
      </c>
      <c r="G566">
        <v>9</v>
      </c>
      <c r="I566" s="6" t="s">
        <v>73</v>
      </c>
    </row>
    <row r="567" spans="1:9" ht="15" thickBot="1" x14ac:dyDescent="0.35">
      <c r="A567" t="s">
        <v>198</v>
      </c>
      <c r="B567">
        <v>15</v>
      </c>
      <c r="C567">
        <v>14</v>
      </c>
      <c r="E567">
        <v>6000000</v>
      </c>
      <c r="G567">
        <v>12</v>
      </c>
      <c r="I567" s="6" t="s">
        <v>74</v>
      </c>
    </row>
    <row r="568" spans="1:9" ht="15" thickBot="1" x14ac:dyDescent="0.35">
      <c r="A568" t="s">
        <v>351</v>
      </c>
      <c r="B568">
        <v>1</v>
      </c>
      <c r="C568">
        <v>1</v>
      </c>
      <c r="E568">
        <v>150</v>
      </c>
      <c r="G568">
        <v>0</v>
      </c>
      <c r="I568" s="7" t="s">
        <v>82</v>
      </c>
    </row>
    <row r="569" spans="1:9" ht="15" thickBot="1" x14ac:dyDescent="0.35">
      <c r="A569" t="s">
        <v>351</v>
      </c>
      <c r="B569">
        <v>2</v>
      </c>
      <c r="C569">
        <v>1</v>
      </c>
      <c r="E569">
        <v>300</v>
      </c>
      <c r="G569">
        <v>0</v>
      </c>
      <c r="I569" s="7" t="s">
        <v>67</v>
      </c>
    </row>
    <row r="570" spans="1:9" ht="15" thickBot="1" x14ac:dyDescent="0.35">
      <c r="A570" t="s">
        <v>351</v>
      </c>
      <c r="B570">
        <v>3</v>
      </c>
      <c r="C570">
        <v>2</v>
      </c>
      <c r="E570">
        <v>700</v>
      </c>
      <c r="G570">
        <v>0</v>
      </c>
      <c r="I570" s="7" t="s">
        <v>316</v>
      </c>
    </row>
    <row r="571" spans="1:9" ht="15" thickBot="1" x14ac:dyDescent="0.35">
      <c r="A571" t="s">
        <v>351</v>
      </c>
      <c r="B571">
        <v>4</v>
      </c>
      <c r="C571">
        <v>2</v>
      </c>
      <c r="E571">
        <v>1400</v>
      </c>
      <c r="G571">
        <v>0</v>
      </c>
      <c r="I571" s="7" t="s">
        <v>16</v>
      </c>
    </row>
    <row r="572" spans="1:9" ht="15" thickBot="1" x14ac:dyDescent="0.35">
      <c r="A572" t="s">
        <v>351</v>
      </c>
      <c r="B572">
        <v>5</v>
      </c>
      <c r="C572">
        <v>3</v>
      </c>
      <c r="E572">
        <v>3000</v>
      </c>
      <c r="G572">
        <v>0</v>
      </c>
      <c r="I572" s="7" t="s">
        <v>55</v>
      </c>
    </row>
    <row r="573" spans="1:9" ht="15" thickBot="1" x14ac:dyDescent="0.35">
      <c r="A573" t="s">
        <v>351</v>
      </c>
      <c r="B573">
        <v>6</v>
      </c>
      <c r="C573">
        <v>3</v>
      </c>
      <c r="E573">
        <v>7000</v>
      </c>
      <c r="G573">
        <v>0.125</v>
      </c>
      <c r="I573" s="7" t="s">
        <v>70</v>
      </c>
    </row>
    <row r="574" spans="1:9" ht="15" thickBot="1" x14ac:dyDescent="0.35">
      <c r="A574" t="s">
        <v>351</v>
      </c>
      <c r="B574">
        <v>7</v>
      </c>
      <c r="C574">
        <v>4</v>
      </c>
      <c r="E574">
        <v>14000</v>
      </c>
      <c r="G574">
        <v>0.25</v>
      </c>
      <c r="I574" s="7" t="s">
        <v>19</v>
      </c>
    </row>
    <row r="575" spans="1:9" ht="15" thickBot="1" x14ac:dyDescent="0.35">
      <c r="A575" t="s">
        <v>351</v>
      </c>
      <c r="B575">
        <v>8</v>
      </c>
      <c r="C575">
        <v>4</v>
      </c>
      <c r="E575">
        <v>28000</v>
      </c>
      <c r="G575">
        <v>0.33333333333333331</v>
      </c>
      <c r="I575" s="7" t="s">
        <v>20</v>
      </c>
    </row>
    <row r="576" spans="1:9" ht="15" thickBot="1" x14ac:dyDescent="0.35">
      <c r="A576" t="s">
        <v>351</v>
      </c>
      <c r="B576">
        <v>9</v>
      </c>
      <c r="C576">
        <v>5</v>
      </c>
      <c r="E576">
        <v>56000</v>
      </c>
      <c r="G576">
        <v>0.41666666666666669</v>
      </c>
      <c r="I576" s="7" t="s">
        <v>22</v>
      </c>
    </row>
    <row r="577" spans="1:9" ht="15" thickBot="1" x14ac:dyDescent="0.35">
      <c r="A577" t="s">
        <v>351</v>
      </c>
      <c r="B577">
        <v>10</v>
      </c>
      <c r="C577">
        <v>5</v>
      </c>
      <c r="E577">
        <v>75000</v>
      </c>
      <c r="G577">
        <v>0.5</v>
      </c>
      <c r="I577" s="7" t="s">
        <v>23</v>
      </c>
    </row>
    <row r="578" spans="1:9" ht="15" thickBot="1" x14ac:dyDescent="0.35">
      <c r="A578" t="s">
        <v>351</v>
      </c>
      <c r="B578">
        <v>11</v>
      </c>
      <c r="C578">
        <v>7</v>
      </c>
      <c r="E578">
        <v>100000</v>
      </c>
      <c r="G578">
        <v>0.66666666666666663</v>
      </c>
      <c r="I578" s="7" t="s">
        <v>25</v>
      </c>
    </row>
    <row r="579" spans="1:9" ht="15" thickBot="1" x14ac:dyDescent="0.35">
      <c r="A579" t="s">
        <v>351</v>
      </c>
      <c r="B579">
        <v>12</v>
      </c>
      <c r="C579">
        <v>8</v>
      </c>
      <c r="E579">
        <v>200000</v>
      </c>
      <c r="G579">
        <v>0.83333333333333337</v>
      </c>
      <c r="I579" s="7" t="s">
        <v>28</v>
      </c>
    </row>
    <row r="580" spans="1:9" ht="15" thickBot="1" x14ac:dyDescent="0.35">
      <c r="A580" t="s">
        <v>351</v>
      </c>
      <c r="B580">
        <v>13</v>
      </c>
      <c r="C580">
        <v>10</v>
      </c>
      <c r="E580">
        <v>400000</v>
      </c>
      <c r="G580">
        <v>1.6666666666666665</v>
      </c>
      <c r="I580" s="7" t="s">
        <v>32</v>
      </c>
    </row>
    <row r="581" spans="1:9" ht="15" thickBot="1" x14ac:dyDescent="0.35">
      <c r="A581" t="s">
        <v>351</v>
      </c>
      <c r="B581">
        <v>14</v>
      </c>
      <c r="C581">
        <v>11</v>
      </c>
      <c r="E581">
        <v>800000</v>
      </c>
      <c r="G581">
        <v>3.3333333333333335</v>
      </c>
      <c r="I581" s="7" t="s">
        <v>346</v>
      </c>
    </row>
    <row r="582" spans="1:9" ht="15" thickBot="1" x14ac:dyDescent="0.35">
      <c r="A582" t="s">
        <v>351</v>
      </c>
      <c r="B582">
        <v>15</v>
      </c>
      <c r="C582">
        <v>12</v>
      </c>
      <c r="E582">
        <v>1200000</v>
      </c>
      <c r="G582">
        <v>6</v>
      </c>
      <c r="I582" s="7" t="s">
        <v>44</v>
      </c>
    </row>
    <row r="583" spans="1:9" x14ac:dyDescent="0.3">
      <c r="A583" t="s">
        <v>361</v>
      </c>
      <c r="B583">
        <v>1</v>
      </c>
      <c r="C583">
        <v>2</v>
      </c>
      <c r="E583">
        <v>10000</v>
      </c>
      <c r="G583">
        <v>0</v>
      </c>
      <c r="I583" t="s">
        <v>17</v>
      </c>
    </row>
    <row r="584" spans="1:9" x14ac:dyDescent="0.3">
      <c r="A584" t="s">
        <v>361</v>
      </c>
      <c r="B584">
        <v>2</v>
      </c>
      <c r="C584">
        <v>4</v>
      </c>
      <c r="E584">
        <v>100000</v>
      </c>
      <c r="G584">
        <v>0.25</v>
      </c>
      <c r="I584" t="s">
        <v>20</v>
      </c>
    </row>
    <row r="585" spans="1:9" x14ac:dyDescent="0.3">
      <c r="A585" t="s">
        <v>361</v>
      </c>
      <c r="B585">
        <v>3</v>
      </c>
      <c r="C585">
        <v>6</v>
      </c>
      <c r="E585">
        <v>800000</v>
      </c>
      <c r="G585">
        <v>0.5</v>
      </c>
      <c r="I585" t="s">
        <v>23</v>
      </c>
    </row>
    <row r="586" spans="1:9" x14ac:dyDescent="0.3">
      <c r="A586" t="s">
        <v>361</v>
      </c>
      <c r="B586">
        <v>4</v>
      </c>
      <c r="C586">
        <v>8</v>
      </c>
      <c r="E586">
        <v>1200000</v>
      </c>
      <c r="G586">
        <v>1</v>
      </c>
      <c r="I586" t="s">
        <v>30</v>
      </c>
    </row>
    <row r="587" spans="1:9" x14ac:dyDescent="0.3">
      <c r="A587" t="s">
        <v>361</v>
      </c>
      <c r="B587">
        <v>5</v>
      </c>
      <c r="C587">
        <v>9</v>
      </c>
      <c r="E587">
        <v>2500000</v>
      </c>
      <c r="G587">
        <v>2</v>
      </c>
      <c r="I587" t="s">
        <v>34</v>
      </c>
    </row>
    <row r="588" spans="1:9" x14ac:dyDescent="0.3">
      <c r="A588" t="s">
        <v>361</v>
      </c>
      <c r="B588">
        <v>6</v>
      </c>
      <c r="C588">
        <v>10</v>
      </c>
      <c r="E588">
        <v>4200000</v>
      </c>
      <c r="G588">
        <v>5</v>
      </c>
      <c r="I588" t="s">
        <v>42</v>
      </c>
    </row>
    <row r="589" spans="1:9" x14ac:dyDescent="0.3">
      <c r="A589" t="s">
        <v>361</v>
      </c>
      <c r="B589">
        <v>7</v>
      </c>
      <c r="C589">
        <v>11</v>
      </c>
      <c r="E589">
        <v>5500000</v>
      </c>
      <c r="G589">
        <v>6.25</v>
      </c>
      <c r="I589" t="s">
        <v>360</v>
      </c>
    </row>
    <row r="590" spans="1:9" x14ac:dyDescent="0.3">
      <c r="A590" t="s">
        <v>361</v>
      </c>
      <c r="B590">
        <v>8</v>
      </c>
      <c r="C590">
        <v>12</v>
      </c>
      <c r="E590">
        <v>8000000</v>
      </c>
      <c r="G590">
        <v>9</v>
      </c>
      <c r="I590" t="s">
        <v>73</v>
      </c>
    </row>
    <row r="591" spans="1:9" x14ac:dyDescent="0.3">
      <c r="A591" t="s">
        <v>361</v>
      </c>
      <c r="B591">
        <v>9</v>
      </c>
      <c r="C591">
        <v>13</v>
      </c>
      <c r="E591">
        <v>10000000</v>
      </c>
      <c r="G591">
        <v>11</v>
      </c>
      <c r="I591" t="s">
        <v>159</v>
      </c>
    </row>
    <row r="592" spans="1:9" x14ac:dyDescent="0.3">
      <c r="A592" t="s">
        <v>361</v>
      </c>
      <c r="B592">
        <v>10</v>
      </c>
      <c r="C592">
        <v>14</v>
      </c>
      <c r="E592">
        <v>18000000</v>
      </c>
      <c r="G592">
        <v>19</v>
      </c>
      <c r="I592" t="s">
        <v>115</v>
      </c>
    </row>
    <row r="593" spans="1:9" x14ac:dyDescent="0.3">
      <c r="A593" t="s">
        <v>361</v>
      </c>
      <c r="B593">
        <v>11</v>
      </c>
      <c r="C593">
        <v>15</v>
      </c>
      <c r="E593">
        <v>20000000</v>
      </c>
      <c r="G593">
        <v>20</v>
      </c>
      <c r="I593" t="s">
        <v>121</v>
      </c>
    </row>
    <row r="594" spans="1:9" x14ac:dyDescent="0.3">
      <c r="A594" t="s">
        <v>393</v>
      </c>
      <c r="B594">
        <v>1</v>
      </c>
      <c r="C594">
        <v>7</v>
      </c>
      <c r="E594">
        <v>500000</v>
      </c>
      <c r="G594">
        <v>0.25</v>
      </c>
      <c r="I594" t="s">
        <v>19</v>
      </c>
    </row>
    <row r="595" spans="1:9" x14ac:dyDescent="0.3">
      <c r="A595" t="s">
        <v>393</v>
      </c>
      <c r="B595">
        <v>2</v>
      </c>
      <c r="C595">
        <v>7</v>
      </c>
      <c r="E595">
        <v>700000</v>
      </c>
      <c r="G595">
        <v>0.5</v>
      </c>
      <c r="I595" t="s">
        <v>23</v>
      </c>
    </row>
    <row r="596" spans="1:9" x14ac:dyDescent="0.3">
      <c r="A596" t="s">
        <v>393</v>
      </c>
      <c r="B596">
        <v>3</v>
      </c>
      <c r="C596">
        <v>7</v>
      </c>
      <c r="E596">
        <v>900000</v>
      </c>
      <c r="G596">
        <v>0.75</v>
      </c>
      <c r="I596" t="s">
        <v>26</v>
      </c>
    </row>
    <row r="597" spans="1:9" x14ac:dyDescent="0.3">
      <c r="A597" t="s">
        <v>393</v>
      </c>
      <c r="B597">
        <v>4</v>
      </c>
      <c r="C597">
        <v>9</v>
      </c>
      <c r="E597">
        <v>1200000</v>
      </c>
      <c r="G597">
        <v>1</v>
      </c>
      <c r="I597" t="s">
        <v>30</v>
      </c>
    </row>
    <row r="598" spans="1:9" x14ac:dyDescent="0.3">
      <c r="A598" t="s">
        <v>393</v>
      </c>
      <c r="B598">
        <v>5</v>
      </c>
      <c r="C598">
        <v>9</v>
      </c>
      <c r="E598">
        <v>1500000</v>
      </c>
      <c r="G598">
        <v>1.5</v>
      </c>
      <c r="I598" t="s">
        <v>72</v>
      </c>
    </row>
    <row r="599" spans="1:9" x14ac:dyDescent="0.3">
      <c r="A599" t="s">
        <v>393</v>
      </c>
      <c r="B599">
        <v>6</v>
      </c>
      <c r="C599">
        <v>9</v>
      </c>
      <c r="E599">
        <v>1800000</v>
      </c>
      <c r="G599">
        <v>2</v>
      </c>
      <c r="I599" t="s">
        <v>34</v>
      </c>
    </row>
    <row r="600" spans="1:9" x14ac:dyDescent="0.3">
      <c r="A600" t="s">
        <v>393</v>
      </c>
      <c r="B600">
        <v>7</v>
      </c>
      <c r="C600">
        <v>10</v>
      </c>
      <c r="E600">
        <v>2400000</v>
      </c>
      <c r="G600">
        <v>3</v>
      </c>
      <c r="I600" t="s">
        <v>38</v>
      </c>
    </row>
    <row r="601" spans="1:9" x14ac:dyDescent="0.3">
      <c r="A601" t="s">
        <v>393</v>
      </c>
      <c r="B601">
        <v>8</v>
      </c>
      <c r="C601">
        <v>11</v>
      </c>
      <c r="E601">
        <v>3000000</v>
      </c>
      <c r="G601">
        <v>4</v>
      </c>
      <c r="I601" t="s">
        <v>40</v>
      </c>
    </row>
    <row r="602" spans="1:9" ht="15" thickBot="1" x14ac:dyDescent="0.35">
      <c r="A602" t="s">
        <v>393</v>
      </c>
      <c r="B602">
        <v>9</v>
      </c>
      <c r="C602">
        <v>12</v>
      </c>
      <c r="E602">
        <v>4000000</v>
      </c>
      <c r="G602">
        <v>7</v>
      </c>
      <c r="I602" t="s">
        <v>48</v>
      </c>
    </row>
    <row r="603" spans="1:9" ht="15" thickBot="1" x14ac:dyDescent="0.35">
      <c r="A603" t="s">
        <v>394</v>
      </c>
      <c r="B603">
        <v>1</v>
      </c>
      <c r="C603">
        <v>7</v>
      </c>
      <c r="E603">
        <v>250000</v>
      </c>
      <c r="G603">
        <v>0.33333333333333331</v>
      </c>
      <c r="I603" s="6" t="s">
        <v>20</v>
      </c>
    </row>
    <row r="604" spans="1:9" ht="15" thickBot="1" x14ac:dyDescent="0.35">
      <c r="A604" t="s">
        <v>394</v>
      </c>
      <c r="B604">
        <v>2</v>
      </c>
      <c r="C604">
        <v>7</v>
      </c>
      <c r="E604">
        <v>500000</v>
      </c>
      <c r="G604">
        <v>0.66666666666666663</v>
      </c>
      <c r="I604" s="6" t="s">
        <v>25</v>
      </c>
    </row>
    <row r="605" spans="1:9" ht="15" thickBot="1" x14ac:dyDescent="0.35">
      <c r="A605" t="s">
        <v>394</v>
      </c>
      <c r="B605">
        <v>3</v>
      </c>
      <c r="C605">
        <v>8</v>
      </c>
      <c r="E605">
        <v>1000000</v>
      </c>
      <c r="G605">
        <v>1</v>
      </c>
      <c r="I605" s="6" t="s">
        <v>30</v>
      </c>
    </row>
    <row r="606" spans="1:9" ht="15" thickBot="1" x14ac:dyDescent="0.35">
      <c r="A606" t="s">
        <v>394</v>
      </c>
      <c r="B606">
        <v>4</v>
      </c>
      <c r="C606">
        <v>8</v>
      </c>
      <c r="E606">
        <v>1500000</v>
      </c>
      <c r="G606">
        <v>1.5</v>
      </c>
      <c r="I606" s="6" t="s">
        <v>72</v>
      </c>
    </row>
    <row r="607" spans="1:9" ht="15" thickBot="1" x14ac:dyDescent="0.35">
      <c r="A607" t="s">
        <v>394</v>
      </c>
      <c r="B607">
        <v>5</v>
      </c>
      <c r="C607">
        <v>9</v>
      </c>
      <c r="E607">
        <v>2000000</v>
      </c>
      <c r="G607">
        <v>2</v>
      </c>
      <c r="I607" s="6" t="s">
        <v>34</v>
      </c>
    </row>
    <row r="608" spans="1:9" ht="15" thickBot="1" x14ac:dyDescent="0.35">
      <c r="A608" t="s">
        <v>394</v>
      </c>
      <c r="B608">
        <v>6</v>
      </c>
      <c r="C608">
        <v>9</v>
      </c>
      <c r="E608">
        <v>3000000</v>
      </c>
      <c r="G608">
        <v>3</v>
      </c>
      <c r="I608" s="6" t="s">
        <v>38</v>
      </c>
    </row>
    <row r="609" spans="1:9" ht="15" thickBot="1" x14ac:dyDescent="0.35">
      <c r="A609" t="s">
        <v>394</v>
      </c>
      <c r="B609">
        <v>7</v>
      </c>
      <c r="C609">
        <v>12</v>
      </c>
      <c r="E609">
        <v>3800000</v>
      </c>
      <c r="G609">
        <v>2.5</v>
      </c>
      <c r="I609" s="6" t="s">
        <v>99</v>
      </c>
    </row>
    <row r="610" spans="1:9" ht="15" thickBot="1" x14ac:dyDescent="0.35">
      <c r="A610" t="s">
        <v>394</v>
      </c>
      <c r="B610">
        <v>8</v>
      </c>
      <c r="C610">
        <v>13</v>
      </c>
      <c r="E610">
        <v>5400000</v>
      </c>
      <c r="G610">
        <v>6.5</v>
      </c>
      <c r="I610" s="6" t="s">
        <v>46</v>
      </c>
    </row>
    <row r="611" spans="1:9" ht="15" thickBot="1" x14ac:dyDescent="0.35">
      <c r="A611" t="s">
        <v>394</v>
      </c>
      <c r="B611">
        <v>9</v>
      </c>
      <c r="C611">
        <v>14</v>
      </c>
      <c r="E611">
        <v>11500000</v>
      </c>
      <c r="G611">
        <v>14.26</v>
      </c>
      <c r="I611" s="6" t="s">
        <v>395</v>
      </c>
    </row>
    <row r="612" spans="1:9" ht="15" thickBot="1" x14ac:dyDescent="0.35">
      <c r="A612" t="s">
        <v>394</v>
      </c>
      <c r="B612">
        <v>10</v>
      </c>
      <c r="C612">
        <v>15</v>
      </c>
      <c r="E612">
        <v>12500000</v>
      </c>
      <c r="G612">
        <v>15</v>
      </c>
      <c r="I612" s="6" t="s">
        <v>75</v>
      </c>
    </row>
    <row r="613" spans="1:9" ht="15" thickBot="1" x14ac:dyDescent="0.35">
      <c r="A613" t="s">
        <v>396</v>
      </c>
      <c r="B613">
        <v>1</v>
      </c>
      <c r="C613">
        <v>1</v>
      </c>
      <c r="E613">
        <v>150</v>
      </c>
      <c r="G613">
        <v>0</v>
      </c>
      <c r="I613" s="7" t="s">
        <v>82</v>
      </c>
    </row>
    <row r="614" spans="1:9" ht="15" thickBot="1" x14ac:dyDescent="0.35">
      <c r="A614" t="s">
        <v>396</v>
      </c>
      <c r="B614">
        <v>2</v>
      </c>
      <c r="C614">
        <v>1</v>
      </c>
      <c r="E614">
        <v>300</v>
      </c>
      <c r="G614">
        <v>0</v>
      </c>
      <c r="I614" s="7" t="s">
        <v>67</v>
      </c>
    </row>
    <row r="615" spans="1:9" ht="15" thickBot="1" x14ac:dyDescent="0.35">
      <c r="A615" t="s">
        <v>396</v>
      </c>
      <c r="B615">
        <v>3</v>
      </c>
      <c r="C615">
        <v>2</v>
      </c>
      <c r="E615">
        <v>700</v>
      </c>
      <c r="G615">
        <v>0</v>
      </c>
      <c r="I615" s="7" t="s">
        <v>316</v>
      </c>
    </row>
    <row r="616" spans="1:9" ht="15" thickBot="1" x14ac:dyDescent="0.35">
      <c r="A616" t="s">
        <v>396</v>
      </c>
      <c r="B616">
        <v>4</v>
      </c>
      <c r="C616">
        <v>2</v>
      </c>
      <c r="E616">
        <v>1400</v>
      </c>
      <c r="G616">
        <v>0</v>
      </c>
      <c r="I616" s="7" t="s">
        <v>16</v>
      </c>
    </row>
    <row r="617" spans="1:9" ht="15" thickBot="1" x14ac:dyDescent="0.35">
      <c r="A617" t="s">
        <v>396</v>
      </c>
      <c r="B617">
        <v>5</v>
      </c>
      <c r="C617">
        <v>3</v>
      </c>
      <c r="E617">
        <v>3000</v>
      </c>
      <c r="G617">
        <v>0</v>
      </c>
      <c r="I617" s="7" t="s">
        <v>55</v>
      </c>
    </row>
    <row r="618" spans="1:9" ht="15" thickBot="1" x14ac:dyDescent="0.35">
      <c r="A618" t="s">
        <v>396</v>
      </c>
      <c r="B618">
        <v>6</v>
      </c>
      <c r="C618">
        <v>3</v>
      </c>
      <c r="E618">
        <v>7000</v>
      </c>
      <c r="G618">
        <v>0.125</v>
      </c>
      <c r="I618" s="7" t="s">
        <v>70</v>
      </c>
    </row>
    <row r="619" spans="1:9" ht="15" thickBot="1" x14ac:dyDescent="0.35">
      <c r="A619" t="s">
        <v>396</v>
      </c>
      <c r="B619">
        <v>7</v>
      </c>
      <c r="C619">
        <v>4</v>
      </c>
      <c r="E619">
        <v>14000</v>
      </c>
      <c r="G619">
        <v>0.25</v>
      </c>
      <c r="I619" s="7" t="s">
        <v>19</v>
      </c>
    </row>
    <row r="620" spans="1:9" ht="15" thickBot="1" x14ac:dyDescent="0.35">
      <c r="A620" t="s">
        <v>396</v>
      </c>
      <c r="B620">
        <v>8</v>
      </c>
      <c r="C620">
        <v>4</v>
      </c>
      <c r="E620">
        <v>28000</v>
      </c>
      <c r="G620">
        <v>0.33333333333333331</v>
      </c>
      <c r="I620" s="7" t="s">
        <v>20</v>
      </c>
    </row>
    <row r="621" spans="1:9" ht="15" thickBot="1" x14ac:dyDescent="0.35">
      <c r="A621" t="s">
        <v>396</v>
      </c>
      <c r="B621">
        <v>9</v>
      </c>
      <c r="C621">
        <v>5</v>
      </c>
      <c r="E621">
        <v>56000</v>
      </c>
      <c r="G621">
        <v>0.41666666666666669</v>
      </c>
      <c r="I621" s="7" t="s">
        <v>22</v>
      </c>
    </row>
    <row r="622" spans="1:9" ht="15" thickBot="1" x14ac:dyDescent="0.35">
      <c r="A622" t="s">
        <v>396</v>
      </c>
      <c r="B622">
        <v>10</v>
      </c>
      <c r="C622">
        <v>5</v>
      </c>
      <c r="E622">
        <v>75000</v>
      </c>
      <c r="G622">
        <v>0.5</v>
      </c>
      <c r="I622" s="7" t="s">
        <v>23</v>
      </c>
    </row>
    <row r="623" spans="1:9" ht="15" thickBot="1" x14ac:dyDescent="0.35">
      <c r="A623" t="s">
        <v>396</v>
      </c>
      <c r="B623">
        <v>11</v>
      </c>
      <c r="C623">
        <v>7</v>
      </c>
      <c r="E623">
        <v>100000</v>
      </c>
      <c r="G623">
        <v>0.66666666666666663</v>
      </c>
      <c r="I623" s="7" t="s">
        <v>25</v>
      </c>
    </row>
    <row r="624" spans="1:9" ht="15" thickBot="1" x14ac:dyDescent="0.35">
      <c r="A624" t="s">
        <v>396</v>
      </c>
      <c r="B624">
        <v>12</v>
      </c>
      <c r="C624">
        <v>8</v>
      </c>
      <c r="E624">
        <v>200000</v>
      </c>
      <c r="G624">
        <v>0.83333333333333337</v>
      </c>
      <c r="I624" s="7" t="s">
        <v>28</v>
      </c>
    </row>
    <row r="625" spans="1:9" ht="15" thickBot="1" x14ac:dyDescent="0.35">
      <c r="A625" t="s">
        <v>396</v>
      </c>
      <c r="B625">
        <v>13</v>
      </c>
      <c r="C625">
        <v>10</v>
      </c>
      <c r="E625">
        <v>400000</v>
      </c>
      <c r="G625">
        <v>1.6666666666666665</v>
      </c>
      <c r="I625" s="7" t="s">
        <v>32</v>
      </c>
    </row>
    <row r="626" spans="1:9" ht="15" thickBot="1" x14ac:dyDescent="0.35">
      <c r="A626" t="s">
        <v>396</v>
      </c>
      <c r="B626">
        <v>14</v>
      </c>
      <c r="C626">
        <v>11</v>
      </c>
      <c r="E626">
        <v>800000</v>
      </c>
      <c r="G626">
        <v>3.3333333333333335</v>
      </c>
      <c r="I626" s="7" t="s">
        <v>346</v>
      </c>
    </row>
    <row r="627" spans="1:9" ht="15" thickBot="1" x14ac:dyDescent="0.35">
      <c r="A627" t="s">
        <v>396</v>
      </c>
      <c r="B627">
        <v>15</v>
      </c>
      <c r="C627">
        <v>12</v>
      </c>
      <c r="E627">
        <v>1200000</v>
      </c>
      <c r="G627">
        <v>6</v>
      </c>
      <c r="I627" s="7" t="s">
        <v>44</v>
      </c>
    </row>
    <row r="628" spans="1:9" ht="15" thickBot="1" x14ac:dyDescent="0.35">
      <c r="A628" t="s">
        <v>352</v>
      </c>
      <c r="B628">
        <v>1</v>
      </c>
      <c r="C628">
        <v>1</v>
      </c>
      <c r="D628">
        <v>150</v>
      </c>
      <c r="G628">
        <v>0</v>
      </c>
      <c r="I628" s="7" t="s">
        <v>82</v>
      </c>
    </row>
    <row r="629" spans="1:9" ht="15" thickBot="1" x14ac:dyDescent="0.35">
      <c r="A629" t="s">
        <v>352</v>
      </c>
      <c r="B629">
        <v>2</v>
      </c>
      <c r="C629">
        <v>1</v>
      </c>
      <c r="D629">
        <v>300</v>
      </c>
      <c r="G629">
        <v>0</v>
      </c>
      <c r="I629" s="7" t="s">
        <v>67</v>
      </c>
    </row>
    <row r="630" spans="1:9" ht="15" thickBot="1" x14ac:dyDescent="0.35">
      <c r="A630" t="s">
        <v>352</v>
      </c>
      <c r="B630">
        <v>3</v>
      </c>
      <c r="C630">
        <v>2</v>
      </c>
      <c r="D630">
        <v>700</v>
      </c>
      <c r="G630">
        <v>0</v>
      </c>
      <c r="I630" s="7" t="s">
        <v>316</v>
      </c>
    </row>
    <row r="631" spans="1:9" ht="15" thickBot="1" x14ac:dyDescent="0.35">
      <c r="A631" t="s">
        <v>352</v>
      </c>
      <c r="B631">
        <v>4</v>
      </c>
      <c r="C631">
        <v>2</v>
      </c>
      <c r="D631">
        <v>1400</v>
      </c>
      <c r="G631">
        <v>0</v>
      </c>
      <c r="I631" s="7" t="s">
        <v>16</v>
      </c>
    </row>
    <row r="632" spans="1:9" ht="15" thickBot="1" x14ac:dyDescent="0.35">
      <c r="A632" t="s">
        <v>352</v>
      </c>
      <c r="B632">
        <v>5</v>
      </c>
      <c r="C632">
        <v>3</v>
      </c>
      <c r="D632">
        <v>3000</v>
      </c>
      <c r="G632">
        <v>0</v>
      </c>
      <c r="I632" s="7" t="s">
        <v>55</v>
      </c>
    </row>
    <row r="633" spans="1:9" ht="15" thickBot="1" x14ac:dyDescent="0.35">
      <c r="A633" t="s">
        <v>352</v>
      </c>
      <c r="B633">
        <v>6</v>
      </c>
      <c r="C633">
        <v>3</v>
      </c>
      <c r="D633">
        <v>7000</v>
      </c>
      <c r="G633">
        <v>0.125</v>
      </c>
      <c r="I633" s="7" t="s">
        <v>70</v>
      </c>
    </row>
    <row r="634" spans="1:9" ht="15" thickBot="1" x14ac:dyDescent="0.35">
      <c r="A634" t="s">
        <v>352</v>
      </c>
      <c r="B634">
        <v>7</v>
      </c>
      <c r="C634">
        <v>4</v>
      </c>
      <c r="D634">
        <v>14000</v>
      </c>
      <c r="G634">
        <v>0.25</v>
      </c>
      <c r="I634" s="7" t="s">
        <v>19</v>
      </c>
    </row>
    <row r="635" spans="1:9" ht="15" thickBot="1" x14ac:dyDescent="0.35">
      <c r="A635" t="s">
        <v>352</v>
      </c>
      <c r="B635">
        <v>8</v>
      </c>
      <c r="C635">
        <v>4</v>
      </c>
      <c r="D635">
        <v>28000</v>
      </c>
      <c r="G635">
        <v>0.33333333333333331</v>
      </c>
      <c r="I635" s="7" t="s">
        <v>20</v>
      </c>
    </row>
    <row r="636" spans="1:9" ht="15" thickBot="1" x14ac:dyDescent="0.35">
      <c r="A636" t="s">
        <v>352</v>
      </c>
      <c r="B636">
        <v>9</v>
      </c>
      <c r="C636">
        <v>5</v>
      </c>
      <c r="D636">
        <v>56000</v>
      </c>
      <c r="G636">
        <v>0.41666666666666669</v>
      </c>
      <c r="I636" s="7" t="s">
        <v>22</v>
      </c>
    </row>
    <row r="637" spans="1:9" ht="15" thickBot="1" x14ac:dyDescent="0.35">
      <c r="A637" t="s">
        <v>352</v>
      </c>
      <c r="B637">
        <v>10</v>
      </c>
      <c r="C637">
        <v>5</v>
      </c>
      <c r="D637">
        <v>75000</v>
      </c>
      <c r="G637">
        <v>0.5</v>
      </c>
      <c r="I637" s="7" t="s">
        <v>23</v>
      </c>
    </row>
    <row r="638" spans="1:9" ht="15" thickBot="1" x14ac:dyDescent="0.35">
      <c r="A638" t="s">
        <v>352</v>
      </c>
      <c r="B638">
        <v>11</v>
      </c>
      <c r="C638">
        <v>7</v>
      </c>
      <c r="D638">
        <v>100000</v>
      </c>
      <c r="G638">
        <v>0.66666666666666663</v>
      </c>
      <c r="I638" s="7" t="s">
        <v>25</v>
      </c>
    </row>
    <row r="639" spans="1:9" ht="15" thickBot="1" x14ac:dyDescent="0.35">
      <c r="A639" t="s">
        <v>352</v>
      </c>
      <c r="B639">
        <v>12</v>
      </c>
      <c r="C639">
        <v>8</v>
      </c>
      <c r="D639">
        <v>200000</v>
      </c>
      <c r="G639">
        <v>0.83333333333333337</v>
      </c>
      <c r="I639" s="7" t="s">
        <v>28</v>
      </c>
    </row>
    <row r="640" spans="1:9" ht="15" thickBot="1" x14ac:dyDescent="0.35">
      <c r="A640" t="s">
        <v>352</v>
      </c>
      <c r="B640">
        <v>13</v>
      </c>
      <c r="C640">
        <v>10</v>
      </c>
      <c r="D640">
        <v>400000</v>
      </c>
      <c r="G640">
        <v>1.6666666666666665</v>
      </c>
      <c r="I640" s="7" t="s">
        <v>32</v>
      </c>
    </row>
    <row r="641" spans="1:9" ht="15" thickBot="1" x14ac:dyDescent="0.35">
      <c r="A641" t="s">
        <v>352</v>
      </c>
      <c r="B641">
        <v>14</v>
      </c>
      <c r="C641">
        <v>11</v>
      </c>
      <c r="D641">
        <v>800000</v>
      </c>
      <c r="G641">
        <v>3.3333333333333335</v>
      </c>
      <c r="I641" s="7" t="s">
        <v>346</v>
      </c>
    </row>
    <row r="642" spans="1:9" ht="15" thickBot="1" x14ac:dyDescent="0.35">
      <c r="A642" t="s">
        <v>352</v>
      </c>
      <c r="B642">
        <v>15</v>
      </c>
      <c r="C642">
        <v>12</v>
      </c>
      <c r="D642">
        <v>1200000</v>
      </c>
      <c r="G642">
        <v>6</v>
      </c>
      <c r="I642" s="7" t="s">
        <v>44</v>
      </c>
    </row>
  </sheetData>
  <mergeCells count="1">
    <mergeCell ref="M458:M4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AFFE-539D-42A8-B64E-C518E97E5CFA}">
  <dimension ref="A1:LI94"/>
  <sheetViews>
    <sheetView tabSelected="1" topLeftCell="A28" zoomScale="120" zoomScaleNormal="120" workbookViewId="0">
      <selection activeCell="H42" sqref="H42"/>
    </sheetView>
  </sheetViews>
  <sheetFormatPr defaultRowHeight="14.4" x14ac:dyDescent="0.3"/>
  <cols>
    <col min="145" max="145" width="14.21875" customWidth="1"/>
    <col min="161" max="161" width="21.21875" customWidth="1"/>
    <col min="228" max="229" width="9.77734375" bestFit="1" customWidth="1"/>
  </cols>
  <sheetData>
    <row r="1" spans="1:321" ht="15" customHeight="1" thickBot="1" x14ac:dyDescent="0.35">
      <c r="A1" s="5" t="s">
        <v>6</v>
      </c>
      <c r="K1" s="5" t="s">
        <v>58</v>
      </c>
      <c r="T1" t="s">
        <v>79</v>
      </c>
      <c r="AC1" t="s">
        <v>96</v>
      </c>
      <c r="AL1" t="s">
        <v>97</v>
      </c>
      <c r="AT1" t="s">
        <v>98</v>
      </c>
      <c r="BC1" t="s">
        <v>100</v>
      </c>
      <c r="BK1" t="s">
        <v>109</v>
      </c>
      <c r="BT1" t="s">
        <v>111</v>
      </c>
      <c r="CD1" t="s">
        <v>113</v>
      </c>
      <c r="CM1" t="s">
        <v>116</v>
      </c>
      <c r="CZ1" t="s">
        <v>117</v>
      </c>
      <c r="DK1" t="s">
        <v>61</v>
      </c>
      <c r="DU1" t="s">
        <v>132</v>
      </c>
      <c r="EF1" t="s">
        <v>139</v>
      </c>
      <c r="EN1" t="s">
        <v>142</v>
      </c>
      <c r="EV1" t="s">
        <v>160</v>
      </c>
      <c r="FC1" t="s">
        <v>161</v>
      </c>
      <c r="FL1" t="s">
        <v>111</v>
      </c>
      <c r="FS1" t="s">
        <v>176</v>
      </c>
      <c r="GA1" t="s">
        <v>177</v>
      </c>
      <c r="GH1" t="s">
        <v>178</v>
      </c>
      <c r="GO1" t="s">
        <v>179</v>
      </c>
      <c r="GV1" t="s">
        <v>180</v>
      </c>
      <c r="HC1" t="s">
        <v>186</v>
      </c>
      <c r="HK1" t="s">
        <v>194</v>
      </c>
      <c r="HW1" t="s">
        <v>196</v>
      </c>
      <c r="IE1" t="s">
        <v>231</v>
      </c>
      <c r="IP1" t="s">
        <v>352</v>
      </c>
      <c r="JB1" t="s">
        <v>354</v>
      </c>
      <c r="JM1" t="s">
        <v>299</v>
      </c>
      <c r="JU1" t="s">
        <v>393</v>
      </c>
      <c r="KG1" t="s">
        <v>394</v>
      </c>
      <c r="KO1" t="s">
        <v>396</v>
      </c>
      <c r="LA1" s="5" t="s">
        <v>231</v>
      </c>
    </row>
    <row r="2" spans="1:321" ht="28.5" customHeight="1" thickBot="1" x14ac:dyDescent="0.35">
      <c r="A2" s="51"/>
      <c r="B2" s="51" t="s">
        <v>8</v>
      </c>
      <c r="C2" s="51" t="s">
        <v>9</v>
      </c>
      <c r="D2" s="51" t="s">
        <v>10</v>
      </c>
      <c r="E2" s="51" t="s">
        <v>11</v>
      </c>
      <c r="F2" s="51" t="s">
        <v>12</v>
      </c>
      <c r="G2" s="51" t="s">
        <v>13</v>
      </c>
      <c r="H2" s="51" t="s">
        <v>14</v>
      </c>
      <c r="I2" s="47" t="s">
        <v>15</v>
      </c>
      <c r="K2" s="51" t="s">
        <v>62</v>
      </c>
      <c r="L2" s="51" t="s">
        <v>8</v>
      </c>
      <c r="M2" s="51" t="s">
        <v>63</v>
      </c>
      <c r="N2" s="51" t="s">
        <v>10</v>
      </c>
      <c r="O2" s="47" t="s">
        <v>64</v>
      </c>
      <c r="P2" s="51" t="s">
        <v>65</v>
      </c>
      <c r="Q2" s="47" t="s">
        <v>66</v>
      </c>
      <c r="R2" s="47" t="s">
        <v>15</v>
      </c>
      <c r="T2" s="49" t="s">
        <v>80</v>
      </c>
      <c r="U2" s="49" t="s">
        <v>8</v>
      </c>
      <c r="V2" s="49" t="s">
        <v>63</v>
      </c>
      <c r="W2" s="49" t="s">
        <v>10</v>
      </c>
      <c r="X2" s="49" t="s">
        <v>81</v>
      </c>
      <c r="Y2" s="49" t="s">
        <v>65</v>
      </c>
      <c r="Z2" s="47" t="s">
        <v>66</v>
      </c>
      <c r="AA2" s="47" t="s">
        <v>15</v>
      </c>
      <c r="AC2" s="49" t="s">
        <v>93</v>
      </c>
      <c r="AD2" s="49" t="s">
        <v>8</v>
      </c>
      <c r="AE2" s="49" t="s">
        <v>63</v>
      </c>
      <c r="AF2" s="49" t="s">
        <v>10</v>
      </c>
      <c r="AG2" s="47" t="s">
        <v>64</v>
      </c>
      <c r="AH2" s="49" t="s">
        <v>65</v>
      </c>
      <c r="AI2" s="47" t="s">
        <v>66</v>
      </c>
      <c r="AJ2" s="47" t="s">
        <v>15</v>
      </c>
      <c r="AL2" s="49" t="s">
        <v>93</v>
      </c>
      <c r="AM2" s="49" t="s">
        <v>8</v>
      </c>
      <c r="AN2" s="49" t="s">
        <v>10</v>
      </c>
      <c r="AO2" s="47" t="s">
        <v>64</v>
      </c>
      <c r="AP2" s="49" t="s">
        <v>65</v>
      </c>
      <c r="AQ2" s="47" t="s">
        <v>66</v>
      </c>
      <c r="AR2" s="47" t="s">
        <v>15</v>
      </c>
      <c r="AT2" s="49" t="s">
        <v>93</v>
      </c>
      <c r="AU2" s="49" t="s">
        <v>8</v>
      </c>
      <c r="AV2" s="49" t="s">
        <v>63</v>
      </c>
      <c r="AW2" s="49" t="s">
        <v>10</v>
      </c>
      <c r="AX2" s="47" t="s">
        <v>64</v>
      </c>
      <c r="AY2" s="49" t="s">
        <v>65</v>
      </c>
      <c r="AZ2" s="47" t="s">
        <v>66</v>
      </c>
      <c r="BA2" s="47" t="s">
        <v>15</v>
      </c>
      <c r="BC2" s="49" t="s">
        <v>93</v>
      </c>
      <c r="BD2" s="49" t="s">
        <v>101</v>
      </c>
      <c r="BE2" s="49" t="s">
        <v>10</v>
      </c>
      <c r="BF2" s="47" t="s">
        <v>64</v>
      </c>
      <c r="BG2" s="49" t="s">
        <v>65</v>
      </c>
      <c r="BH2" s="47" t="s">
        <v>66</v>
      </c>
      <c r="BI2" s="47" t="s">
        <v>15</v>
      </c>
      <c r="BK2" s="49" t="s">
        <v>93</v>
      </c>
      <c r="BL2" s="49" t="s">
        <v>8</v>
      </c>
      <c r="BM2" s="49" t="s">
        <v>63</v>
      </c>
      <c r="BN2" s="49" t="s">
        <v>10</v>
      </c>
      <c r="BO2" s="47" t="s">
        <v>64</v>
      </c>
      <c r="BP2" s="49" t="s">
        <v>65</v>
      </c>
      <c r="BQ2" s="47" t="s">
        <v>66</v>
      </c>
      <c r="BR2" s="47" t="s">
        <v>15</v>
      </c>
      <c r="BT2" s="49" t="s">
        <v>93</v>
      </c>
      <c r="BU2" s="49" t="s">
        <v>8</v>
      </c>
      <c r="BV2" s="49" t="s">
        <v>63</v>
      </c>
      <c r="BW2" s="49" t="s">
        <v>110</v>
      </c>
      <c r="BX2" s="49" t="s">
        <v>10</v>
      </c>
      <c r="BY2" s="47" t="s">
        <v>64</v>
      </c>
      <c r="BZ2" s="49" t="s">
        <v>65</v>
      </c>
      <c r="CA2" s="47" t="s">
        <v>66</v>
      </c>
      <c r="CB2" s="47" t="s">
        <v>15</v>
      </c>
      <c r="CD2" s="49" t="s">
        <v>114</v>
      </c>
      <c r="CE2" s="49" t="s">
        <v>8</v>
      </c>
      <c r="CF2" s="49" t="s">
        <v>63</v>
      </c>
      <c r="CG2" s="49" t="s">
        <v>10</v>
      </c>
      <c r="CH2" s="47" t="s">
        <v>64</v>
      </c>
      <c r="CI2" s="49" t="s">
        <v>65</v>
      </c>
      <c r="CJ2" s="47" t="s">
        <v>66</v>
      </c>
      <c r="CK2" s="47" t="s">
        <v>15</v>
      </c>
      <c r="CZ2" s="49"/>
      <c r="DA2" s="49" t="s">
        <v>9</v>
      </c>
      <c r="DB2" s="49" t="s">
        <v>8</v>
      </c>
      <c r="DC2" s="49" t="s">
        <v>118</v>
      </c>
      <c r="DD2" s="49" t="s">
        <v>10</v>
      </c>
      <c r="DE2" s="49" t="s">
        <v>119</v>
      </c>
      <c r="DF2" s="47" t="s">
        <v>64</v>
      </c>
      <c r="DG2" s="49" t="s">
        <v>65</v>
      </c>
      <c r="DH2" s="47" t="s">
        <v>66</v>
      </c>
      <c r="DI2" s="47" t="s">
        <v>15</v>
      </c>
      <c r="DK2" s="49" t="s">
        <v>93</v>
      </c>
      <c r="DL2" s="49" t="s">
        <v>8</v>
      </c>
      <c r="DM2" s="49" t="s">
        <v>9</v>
      </c>
      <c r="DN2" s="49" t="s">
        <v>10</v>
      </c>
      <c r="DO2" s="49" t="s">
        <v>11</v>
      </c>
      <c r="DP2" s="49" t="s">
        <v>12</v>
      </c>
      <c r="DQ2" s="47" t="s">
        <v>13</v>
      </c>
      <c r="DR2" s="49" t="s">
        <v>14</v>
      </c>
      <c r="DS2" s="47" t="s">
        <v>15</v>
      </c>
      <c r="DU2" s="49" t="s">
        <v>93</v>
      </c>
      <c r="DV2" s="49" t="s">
        <v>8</v>
      </c>
      <c r="DW2" s="49" t="s">
        <v>9</v>
      </c>
      <c r="DX2" s="49" t="s">
        <v>10</v>
      </c>
      <c r="DY2" s="49" t="s">
        <v>11</v>
      </c>
      <c r="DZ2" s="53" t="s">
        <v>128</v>
      </c>
      <c r="EA2" s="54"/>
      <c r="EB2" s="49" t="s">
        <v>13</v>
      </c>
      <c r="EC2" s="49" t="s">
        <v>14</v>
      </c>
      <c r="ED2" s="47" t="s">
        <v>15</v>
      </c>
      <c r="EF2" s="49" t="s">
        <v>80</v>
      </c>
      <c r="EG2" s="47" t="s">
        <v>135</v>
      </c>
      <c r="EH2" s="49" t="s">
        <v>10</v>
      </c>
      <c r="EI2" s="49" t="s">
        <v>136</v>
      </c>
      <c r="EJ2" s="49" t="s">
        <v>65</v>
      </c>
      <c r="EK2" s="49" t="s">
        <v>137</v>
      </c>
      <c r="EL2" s="47" t="s">
        <v>15</v>
      </c>
      <c r="EN2" s="49" t="s">
        <v>93</v>
      </c>
      <c r="EO2" s="47" t="s">
        <v>143</v>
      </c>
      <c r="EP2" s="49" t="s">
        <v>10</v>
      </c>
      <c r="EQ2" s="49" t="s">
        <v>136</v>
      </c>
      <c r="ER2" s="49" t="s">
        <v>65</v>
      </c>
      <c r="ES2" s="49" t="s">
        <v>137</v>
      </c>
      <c r="ET2" s="47" t="s">
        <v>15</v>
      </c>
      <c r="EV2" s="49" t="s">
        <v>93</v>
      </c>
      <c r="EW2" s="49" t="s">
        <v>10</v>
      </c>
      <c r="EX2" s="47" t="s">
        <v>81</v>
      </c>
      <c r="EY2" s="49" t="s">
        <v>65</v>
      </c>
      <c r="EZ2" s="47" t="s">
        <v>66</v>
      </c>
      <c r="FA2" s="47" t="s">
        <v>15</v>
      </c>
      <c r="FC2" s="49" t="s">
        <v>80</v>
      </c>
      <c r="FD2" s="49" t="s">
        <v>10</v>
      </c>
      <c r="FE2" s="47" t="s">
        <v>162</v>
      </c>
      <c r="FF2" s="47" t="s">
        <v>163</v>
      </c>
      <c r="FG2" s="47" t="s">
        <v>81</v>
      </c>
      <c r="FH2" s="49" t="s">
        <v>65</v>
      </c>
      <c r="FI2" s="47" t="s">
        <v>66</v>
      </c>
      <c r="FJ2" s="16" t="s">
        <v>164</v>
      </c>
      <c r="FL2" s="49" t="s">
        <v>93</v>
      </c>
      <c r="FM2" s="49" t="s">
        <v>173</v>
      </c>
      <c r="FN2" s="47" t="s">
        <v>64</v>
      </c>
      <c r="FO2" s="49" t="s">
        <v>65</v>
      </c>
      <c r="FP2" s="47" t="s">
        <v>66</v>
      </c>
      <c r="FQ2" s="47" t="s">
        <v>15</v>
      </c>
      <c r="FS2" s="49" t="s">
        <v>93</v>
      </c>
      <c r="FT2" s="49" t="s">
        <v>173</v>
      </c>
      <c r="FU2" s="49" t="s">
        <v>181</v>
      </c>
      <c r="FV2" s="47" t="s">
        <v>64</v>
      </c>
      <c r="FW2" s="49" t="s">
        <v>65</v>
      </c>
      <c r="FX2" s="47" t="s">
        <v>66</v>
      </c>
      <c r="FY2" s="47" t="s">
        <v>15</v>
      </c>
      <c r="GA2" s="49" t="s">
        <v>93</v>
      </c>
      <c r="GB2" s="49" t="s">
        <v>185</v>
      </c>
      <c r="GC2" s="47" t="s">
        <v>64</v>
      </c>
      <c r="GD2" s="49" t="s">
        <v>65</v>
      </c>
      <c r="GE2" s="47" t="s">
        <v>66</v>
      </c>
      <c r="GF2" s="47" t="s">
        <v>15</v>
      </c>
      <c r="GH2" s="49" t="s">
        <v>93</v>
      </c>
      <c r="GI2" s="49" t="s">
        <v>173</v>
      </c>
      <c r="GJ2" s="47" t="s">
        <v>64</v>
      </c>
      <c r="GK2" s="49" t="s">
        <v>65</v>
      </c>
      <c r="GL2" s="47" t="s">
        <v>66</v>
      </c>
      <c r="GM2" s="47" t="s">
        <v>15</v>
      </c>
      <c r="GO2" s="49" t="s">
        <v>93</v>
      </c>
      <c r="GP2" s="49" t="s">
        <v>173</v>
      </c>
      <c r="GQ2" s="47" t="s">
        <v>64</v>
      </c>
      <c r="GR2" s="49" t="s">
        <v>65</v>
      </c>
      <c r="GS2" s="47" t="s">
        <v>66</v>
      </c>
      <c r="GT2" s="47" t="s">
        <v>15</v>
      </c>
      <c r="GV2" s="49" t="s">
        <v>93</v>
      </c>
      <c r="GW2" s="49" t="s">
        <v>187</v>
      </c>
      <c r="GX2" s="47" t="s">
        <v>64</v>
      </c>
      <c r="GY2" s="49" t="s">
        <v>65</v>
      </c>
      <c r="GZ2" s="47" t="s">
        <v>66</v>
      </c>
      <c r="HA2" s="47" t="s">
        <v>15</v>
      </c>
      <c r="HC2" s="49" t="s">
        <v>93</v>
      </c>
      <c r="HD2" s="49" t="s">
        <v>188</v>
      </c>
      <c r="HE2" s="49" t="s">
        <v>189</v>
      </c>
      <c r="HF2" s="47" t="s">
        <v>64</v>
      </c>
      <c r="HG2" s="49" t="s">
        <v>65</v>
      </c>
      <c r="HH2" s="47" t="s">
        <v>66</v>
      </c>
      <c r="HI2" s="47" t="s">
        <v>15</v>
      </c>
      <c r="HK2" s="49" t="s">
        <v>93</v>
      </c>
      <c r="HL2" s="49" t="s">
        <v>8</v>
      </c>
      <c r="HM2" s="49" t="s">
        <v>9</v>
      </c>
      <c r="HN2" s="49" t="s">
        <v>10</v>
      </c>
      <c r="HO2" s="49" t="s">
        <v>12</v>
      </c>
      <c r="HP2" s="47" t="s">
        <v>13</v>
      </c>
      <c r="HQ2" s="49" t="s">
        <v>14</v>
      </c>
      <c r="HR2" s="47" t="s">
        <v>193</v>
      </c>
      <c r="HS2" s="24"/>
      <c r="HW2" s="49" t="s">
        <v>93</v>
      </c>
      <c r="HX2" s="47" t="s">
        <v>197</v>
      </c>
      <c r="HY2" s="49" t="s">
        <v>10</v>
      </c>
      <c r="HZ2" s="47" t="s">
        <v>81</v>
      </c>
      <c r="IA2" s="49" t="s">
        <v>65</v>
      </c>
      <c r="IB2" s="47" t="s">
        <v>66</v>
      </c>
      <c r="IC2" s="47" t="s">
        <v>15</v>
      </c>
      <c r="IE2" s="49" t="s">
        <v>114</v>
      </c>
      <c r="IF2" s="49" t="s">
        <v>8</v>
      </c>
      <c r="IG2" s="49" t="s">
        <v>9</v>
      </c>
      <c r="IH2" s="49" t="s">
        <v>10</v>
      </c>
      <c r="II2" s="49" t="s">
        <v>11</v>
      </c>
      <c r="IJ2" s="49" t="s">
        <v>12</v>
      </c>
      <c r="IK2" s="49" t="s">
        <v>13</v>
      </c>
      <c r="IL2" s="49" t="s">
        <v>14</v>
      </c>
      <c r="IM2" s="47" t="s">
        <v>15</v>
      </c>
      <c r="IP2" s="49" t="s">
        <v>93</v>
      </c>
      <c r="IQ2" s="47" t="s">
        <v>309</v>
      </c>
      <c r="IR2" s="49" t="s">
        <v>310</v>
      </c>
      <c r="IS2" s="49" t="s">
        <v>10</v>
      </c>
      <c r="IT2" s="47" t="s">
        <v>311</v>
      </c>
      <c r="IU2" s="49" t="s">
        <v>312</v>
      </c>
      <c r="IV2" s="47" t="s">
        <v>81</v>
      </c>
      <c r="IW2" s="49" t="s">
        <v>65</v>
      </c>
      <c r="IX2" s="47" t="s">
        <v>66</v>
      </c>
      <c r="IY2" s="49" t="s">
        <v>353</v>
      </c>
      <c r="JB2" s="49" t="s">
        <v>93</v>
      </c>
      <c r="JC2" s="49" t="s">
        <v>10</v>
      </c>
      <c r="JD2" s="47" t="s">
        <v>135</v>
      </c>
      <c r="JE2" s="47" t="s">
        <v>355</v>
      </c>
      <c r="JF2" s="47" t="s">
        <v>356</v>
      </c>
      <c r="JG2" s="47" t="s">
        <v>357</v>
      </c>
      <c r="JH2" s="47" t="s">
        <v>81</v>
      </c>
      <c r="JI2" s="49" t="s">
        <v>65</v>
      </c>
      <c r="JJ2" s="47" t="s">
        <v>66</v>
      </c>
      <c r="JK2" s="47" t="s">
        <v>15</v>
      </c>
      <c r="JM2" s="49" t="s">
        <v>93</v>
      </c>
      <c r="JN2" s="47" t="s">
        <v>143</v>
      </c>
      <c r="JO2" s="49" t="s">
        <v>10</v>
      </c>
      <c r="JP2" s="49" t="s">
        <v>136</v>
      </c>
      <c r="JQ2" s="49" t="s">
        <v>65</v>
      </c>
      <c r="JR2" s="49" t="s">
        <v>137</v>
      </c>
      <c r="JS2" s="47" t="s">
        <v>15</v>
      </c>
      <c r="JU2" s="49" t="s">
        <v>93</v>
      </c>
      <c r="JV2" s="47" t="s">
        <v>309</v>
      </c>
      <c r="JW2" s="49" t="s">
        <v>310</v>
      </c>
      <c r="JX2" s="49" t="s">
        <v>10</v>
      </c>
      <c r="JY2" s="47" t="s">
        <v>311</v>
      </c>
      <c r="JZ2" s="49" t="s">
        <v>312</v>
      </c>
      <c r="KA2" s="47" t="s">
        <v>81</v>
      </c>
      <c r="KB2" s="49" t="s">
        <v>65</v>
      </c>
      <c r="KC2" s="47" t="s">
        <v>66</v>
      </c>
      <c r="KD2" s="49" t="s">
        <v>353</v>
      </c>
      <c r="KE2" s="47" t="s">
        <v>15</v>
      </c>
      <c r="KG2" s="49" t="s">
        <v>93</v>
      </c>
      <c r="KH2" s="47" t="s">
        <v>197</v>
      </c>
      <c r="KI2" s="49" t="s">
        <v>10</v>
      </c>
      <c r="KJ2" s="47" t="s">
        <v>81</v>
      </c>
      <c r="KK2" s="49" t="s">
        <v>65</v>
      </c>
      <c r="KL2" s="47" t="s">
        <v>66</v>
      </c>
      <c r="KM2" s="47" t="s">
        <v>15</v>
      </c>
      <c r="KO2" s="49" t="s">
        <v>93</v>
      </c>
      <c r="KP2" s="47" t="s">
        <v>309</v>
      </c>
      <c r="KQ2" s="49" t="s">
        <v>310</v>
      </c>
      <c r="KR2" s="49" t="s">
        <v>10</v>
      </c>
      <c r="KS2" s="47" t="s">
        <v>311</v>
      </c>
      <c r="KT2" s="49" t="s">
        <v>312</v>
      </c>
      <c r="KU2" s="47" t="s">
        <v>81</v>
      </c>
      <c r="KV2" s="49" t="s">
        <v>65</v>
      </c>
      <c r="KW2" s="47" t="s">
        <v>66</v>
      </c>
      <c r="KX2" s="49" t="s">
        <v>353</v>
      </c>
      <c r="KY2" s="47" t="s">
        <v>15</v>
      </c>
    </row>
    <row r="3" spans="1:321" ht="28.2" customHeight="1" thickBot="1" x14ac:dyDescent="0.35">
      <c r="A3" s="52"/>
      <c r="B3" s="52"/>
      <c r="C3" s="52"/>
      <c r="D3" s="52"/>
      <c r="E3" s="52"/>
      <c r="F3" s="52"/>
      <c r="G3" s="52"/>
      <c r="H3" s="52"/>
      <c r="I3" s="48"/>
      <c r="K3" s="52"/>
      <c r="L3" s="52"/>
      <c r="M3" s="52"/>
      <c r="N3" s="52"/>
      <c r="O3" s="48"/>
      <c r="P3" s="52"/>
      <c r="Q3" s="48"/>
      <c r="R3" s="48"/>
      <c r="T3" s="50"/>
      <c r="U3" s="50"/>
      <c r="V3" s="50"/>
      <c r="W3" s="50"/>
      <c r="X3" s="50"/>
      <c r="Y3" s="50"/>
      <c r="Z3" s="48"/>
      <c r="AA3" s="48"/>
      <c r="AC3" s="50"/>
      <c r="AD3" s="50"/>
      <c r="AE3" s="50"/>
      <c r="AF3" s="50"/>
      <c r="AG3" s="48"/>
      <c r="AH3" s="50"/>
      <c r="AI3" s="48"/>
      <c r="AJ3" s="48"/>
      <c r="AL3" s="50"/>
      <c r="AM3" s="50"/>
      <c r="AN3" s="50"/>
      <c r="AO3" s="48"/>
      <c r="AP3" s="50"/>
      <c r="AQ3" s="48"/>
      <c r="AR3" s="48"/>
      <c r="AT3" s="50"/>
      <c r="AU3" s="50"/>
      <c r="AV3" s="50"/>
      <c r="AW3" s="50"/>
      <c r="AX3" s="48"/>
      <c r="AY3" s="50"/>
      <c r="AZ3" s="48"/>
      <c r="BA3" s="48"/>
      <c r="BC3" s="50"/>
      <c r="BD3" s="50"/>
      <c r="BE3" s="50"/>
      <c r="BF3" s="48"/>
      <c r="BG3" s="50"/>
      <c r="BH3" s="48"/>
      <c r="BI3" s="48"/>
      <c r="BK3" s="50"/>
      <c r="BL3" s="50"/>
      <c r="BM3" s="50"/>
      <c r="BN3" s="50"/>
      <c r="BO3" s="48"/>
      <c r="BP3" s="50"/>
      <c r="BQ3" s="48"/>
      <c r="BR3" s="48"/>
      <c r="BT3" s="50"/>
      <c r="BU3" s="50"/>
      <c r="BV3" s="50"/>
      <c r="BW3" s="50"/>
      <c r="BX3" s="50"/>
      <c r="BY3" s="48"/>
      <c r="BZ3" s="50"/>
      <c r="CA3" s="48"/>
      <c r="CB3" s="48"/>
      <c r="CD3" s="50"/>
      <c r="CE3" s="50"/>
      <c r="CF3" s="50"/>
      <c r="CG3" s="50"/>
      <c r="CH3" s="48"/>
      <c r="CI3" s="50"/>
      <c r="CJ3" s="48"/>
      <c r="CK3" s="48"/>
      <c r="CZ3" s="50"/>
      <c r="DA3" s="50"/>
      <c r="DB3" s="50"/>
      <c r="DC3" s="50"/>
      <c r="DD3" s="50"/>
      <c r="DE3" s="50"/>
      <c r="DF3" s="48"/>
      <c r="DG3" s="50"/>
      <c r="DH3" s="48"/>
      <c r="DI3" s="48"/>
      <c r="DK3" s="50"/>
      <c r="DL3" s="50"/>
      <c r="DM3" s="50"/>
      <c r="DN3" s="50"/>
      <c r="DO3" s="50"/>
      <c r="DP3" s="50"/>
      <c r="DQ3" s="48"/>
      <c r="DR3" s="50"/>
      <c r="DS3" s="48"/>
      <c r="DU3" s="50"/>
      <c r="DV3" s="50"/>
      <c r="DW3" s="50"/>
      <c r="DX3" s="50"/>
      <c r="DY3" s="50"/>
      <c r="DZ3" s="9" t="s">
        <v>129</v>
      </c>
      <c r="EA3" s="9" t="s">
        <v>130</v>
      </c>
      <c r="EB3" s="50"/>
      <c r="EC3" s="50"/>
      <c r="ED3" s="48"/>
      <c r="EF3" s="50"/>
      <c r="EG3" s="48"/>
      <c r="EH3" s="50"/>
      <c r="EI3" s="50"/>
      <c r="EJ3" s="50"/>
      <c r="EK3" s="50"/>
      <c r="EL3" s="48"/>
      <c r="EN3" s="50"/>
      <c r="EO3" s="48"/>
      <c r="EP3" s="50"/>
      <c r="EQ3" s="50"/>
      <c r="ER3" s="50"/>
      <c r="ES3" s="50"/>
      <c r="ET3" s="48"/>
      <c r="EV3" s="50"/>
      <c r="EW3" s="50"/>
      <c r="EX3" s="48"/>
      <c r="EY3" s="50"/>
      <c r="EZ3" s="48"/>
      <c r="FA3" s="48"/>
      <c r="FC3" s="59"/>
      <c r="FD3" s="59"/>
      <c r="FE3" s="60"/>
      <c r="FF3" s="60"/>
      <c r="FG3" s="60"/>
      <c r="FH3" s="59"/>
      <c r="FI3" s="60"/>
      <c r="FJ3" s="18" t="s">
        <v>165</v>
      </c>
      <c r="FL3" s="50"/>
      <c r="FM3" s="50"/>
      <c r="FN3" s="48"/>
      <c r="FO3" s="50"/>
      <c r="FP3" s="48"/>
      <c r="FQ3" s="48"/>
      <c r="FS3" s="50"/>
      <c r="FT3" s="50"/>
      <c r="FU3" s="50"/>
      <c r="FV3" s="48"/>
      <c r="FW3" s="50"/>
      <c r="FX3" s="48"/>
      <c r="FY3" s="48"/>
      <c r="GA3" s="50"/>
      <c r="GB3" s="50"/>
      <c r="GC3" s="48"/>
      <c r="GD3" s="50"/>
      <c r="GE3" s="48"/>
      <c r="GF3" s="48"/>
      <c r="GH3" s="50"/>
      <c r="GI3" s="50"/>
      <c r="GJ3" s="48"/>
      <c r="GK3" s="50"/>
      <c r="GL3" s="48"/>
      <c r="GM3" s="48"/>
      <c r="GO3" s="50"/>
      <c r="GP3" s="50"/>
      <c r="GQ3" s="48"/>
      <c r="GR3" s="50"/>
      <c r="GS3" s="48"/>
      <c r="GT3" s="48"/>
      <c r="GV3" s="50"/>
      <c r="GW3" s="50"/>
      <c r="GX3" s="48"/>
      <c r="GY3" s="50"/>
      <c r="GZ3" s="48"/>
      <c r="HA3" s="48"/>
      <c r="HC3" s="50"/>
      <c r="HD3" s="50"/>
      <c r="HE3" s="50"/>
      <c r="HF3" s="48"/>
      <c r="HG3" s="50"/>
      <c r="HH3" s="48"/>
      <c r="HI3" s="48"/>
      <c r="HK3" s="50"/>
      <c r="HL3" s="50"/>
      <c r="HM3" s="50"/>
      <c r="HN3" s="50"/>
      <c r="HO3" s="50"/>
      <c r="HP3" s="48"/>
      <c r="HQ3" s="50"/>
      <c r="HR3" s="48"/>
      <c r="HS3" s="24"/>
      <c r="HU3" s="22">
        <f>HS4</f>
        <v>75000000</v>
      </c>
      <c r="HW3" s="50"/>
      <c r="HX3" s="48"/>
      <c r="HY3" s="50"/>
      <c r="HZ3" s="48"/>
      <c r="IA3" s="50"/>
      <c r="IB3" s="48"/>
      <c r="IC3" s="48"/>
      <c r="IE3" s="50"/>
      <c r="IF3" s="50"/>
      <c r="IG3" s="50"/>
      <c r="IH3" s="50"/>
      <c r="II3" s="50"/>
      <c r="IJ3" s="50"/>
      <c r="IK3" s="50"/>
      <c r="IL3" s="50"/>
      <c r="IM3" s="48"/>
      <c r="IP3" s="50"/>
      <c r="IQ3" s="48"/>
      <c r="IR3" s="50"/>
      <c r="IS3" s="50"/>
      <c r="IT3" s="48"/>
      <c r="IU3" s="50"/>
      <c r="IV3" s="48"/>
      <c r="IW3" s="50"/>
      <c r="IX3" s="48"/>
      <c r="IY3" s="50"/>
      <c r="JB3" s="50"/>
      <c r="JC3" s="50"/>
      <c r="JD3" s="48"/>
      <c r="JE3" s="48"/>
      <c r="JF3" s="48"/>
      <c r="JG3" s="48"/>
      <c r="JH3" s="48"/>
      <c r="JI3" s="50"/>
      <c r="JJ3" s="48"/>
      <c r="JK3" s="48"/>
      <c r="JM3" s="50"/>
      <c r="JN3" s="48"/>
      <c r="JO3" s="50"/>
      <c r="JP3" s="50"/>
      <c r="JQ3" s="50"/>
      <c r="JR3" s="50"/>
      <c r="JS3" s="48"/>
      <c r="JU3" s="50"/>
      <c r="JV3" s="48"/>
      <c r="JW3" s="50"/>
      <c r="JX3" s="50"/>
      <c r="JY3" s="48"/>
      <c r="JZ3" s="50"/>
      <c r="KA3" s="48"/>
      <c r="KB3" s="50"/>
      <c r="KC3" s="48"/>
      <c r="KD3" s="50"/>
      <c r="KE3" s="48"/>
      <c r="KG3" s="50"/>
      <c r="KH3" s="48"/>
      <c r="KI3" s="50"/>
      <c r="KJ3" s="48"/>
      <c r="KK3" s="50"/>
      <c r="KL3" s="48"/>
      <c r="KM3" s="48"/>
      <c r="KO3" s="50"/>
      <c r="KP3" s="48"/>
      <c r="KQ3" s="50"/>
      <c r="KR3" s="50"/>
      <c r="KS3" s="48"/>
      <c r="KT3" s="50"/>
      <c r="KU3" s="48"/>
      <c r="KV3" s="50"/>
      <c r="KW3" s="48"/>
      <c r="KX3" s="50"/>
      <c r="KY3" s="48"/>
      <c r="LA3" s="45" t="s">
        <v>93</v>
      </c>
      <c r="LB3" s="45" t="s">
        <v>8</v>
      </c>
      <c r="LC3" s="45" t="s">
        <v>9</v>
      </c>
      <c r="LD3" s="45" t="s">
        <v>10</v>
      </c>
      <c r="LE3" s="45" t="s">
        <v>11</v>
      </c>
      <c r="LF3" s="45" t="s">
        <v>12</v>
      </c>
      <c r="LG3" s="45" t="s">
        <v>13</v>
      </c>
      <c r="LH3" s="45" t="s">
        <v>14</v>
      </c>
      <c r="LI3" s="47" t="s">
        <v>15</v>
      </c>
    </row>
    <row r="4" spans="1:321" ht="15" thickBot="1" x14ac:dyDescent="0.35">
      <c r="A4" s="1">
        <v>1</v>
      </c>
      <c r="B4" s="1">
        <v>160</v>
      </c>
      <c r="C4" s="1">
        <v>120</v>
      </c>
      <c r="D4" s="1">
        <v>725</v>
      </c>
      <c r="E4" s="2" t="s">
        <v>16</v>
      </c>
      <c r="F4" s="3" t="s">
        <v>17</v>
      </c>
      <c r="G4" s="4">
        <v>10000</v>
      </c>
      <c r="H4" s="1" t="s">
        <v>17</v>
      </c>
      <c r="I4" s="1">
        <v>9</v>
      </c>
      <c r="K4" s="1">
        <v>1</v>
      </c>
      <c r="L4" s="1">
        <v>11</v>
      </c>
      <c r="M4" s="1">
        <v>5.5</v>
      </c>
      <c r="N4" s="1">
        <v>380</v>
      </c>
      <c r="O4" s="4">
        <v>1000</v>
      </c>
      <c r="P4" s="2" t="s">
        <v>67</v>
      </c>
      <c r="Q4" s="1">
        <v>7</v>
      </c>
      <c r="R4" s="1">
        <v>2</v>
      </c>
      <c r="T4" s="6">
        <v>1</v>
      </c>
      <c r="U4" s="6">
        <v>9</v>
      </c>
      <c r="V4" s="6">
        <v>7.2</v>
      </c>
      <c r="W4" s="6">
        <v>420</v>
      </c>
      <c r="X4" s="6">
        <v>250</v>
      </c>
      <c r="Y4" s="7" t="s">
        <v>82</v>
      </c>
      <c r="Z4" s="6">
        <v>3</v>
      </c>
      <c r="AA4" s="6">
        <v>1</v>
      </c>
      <c r="AC4" s="6">
        <v>1</v>
      </c>
      <c r="AD4" s="6">
        <v>4</v>
      </c>
      <c r="AE4" s="6">
        <v>20</v>
      </c>
      <c r="AF4" s="6">
        <v>400</v>
      </c>
      <c r="AG4" s="8">
        <v>5000</v>
      </c>
      <c r="AH4" s="7" t="s">
        <v>70</v>
      </c>
      <c r="AI4" s="6">
        <v>103</v>
      </c>
      <c r="AJ4" s="6">
        <v>3</v>
      </c>
      <c r="AL4" s="6">
        <v>1</v>
      </c>
      <c r="AM4" s="6">
        <v>80</v>
      </c>
      <c r="AN4" s="6">
        <v>800</v>
      </c>
      <c r="AO4" s="8">
        <v>22000</v>
      </c>
      <c r="AP4" s="6" t="s">
        <v>70</v>
      </c>
      <c r="AQ4" s="6">
        <v>103</v>
      </c>
      <c r="AR4" s="6">
        <v>4</v>
      </c>
      <c r="AT4" s="6">
        <v>1</v>
      </c>
      <c r="AU4" s="6">
        <v>11</v>
      </c>
      <c r="AV4" s="6">
        <v>14.3</v>
      </c>
      <c r="AW4" s="6">
        <v>620</v>
      </c>
      <c r="AX4" s="8">
        <v>120000</v>
      </c>
      <c r="AY4" s="7" t="s">
        <v>70</v>
      </c>
      <c r="AZ4" s="6">
        <v>103</v>
      </c>
      <c r="BA4" s="6">
        <v>5</v>
      </c>
      <c r="BC4" s="6">
        <v>1</v>
      </c>
      <c r="BD4" s="6" t="s">
        <v>102</v>
      </c>
      <c r="BE4" s="6">
        <v>750</v>
      </c>
      <c r="BF4" s="8">
        <v>400000</v>
      </c>
      <c r="BG4" s="6" t="s">
        <v>19</v>
      </c>
      <c r="BH4" s="6">
        <v>146</v>
      </c>
      <c r="BI4" s="6">
        <v>6</v>
      </c>
      <c r="BK4" s="6">
        <v>1</v>
      </c>
      <c r="BL4" s="6">
        <v>34</v>
      </c>
      <c r="BM4" s="6">
        <v>20.399999999999999</v>
      </c>
      <c r="BN4" s="6">
        <v>600</v>
      </c>
      <c r="BO4" s="8">
        <v>300000</v>
      </c>
      <c r="BP4" s="7" t="s">
        <v>84</v>
      </c>
      <c r="BQ4" s="6">
        <v>84</v>
      </c>
      <c r="BR4" s="6">
        <v>7</v>
      </c>
      <c r="BT4" s="6">
        <v>1</v>
      </c>
      <c r="BU4" s="6">
        <v>24</v>
      </c>
      <c r="BV4" s="6">
        <v>26.4</v>
      </c>
      <c r="BW4" s="6">
        <v>150</v>
      </c>
      <c r="BX4" s="6">
        <v>650</v>
      </c>
      <c r="BY4" s="8">
        <v>800000</v>
      </c>
      <c r="BZ4" s="7" t="s">
        <v>30</v>
      </c>
      <c r="CA4" s="6">
        <v>293</v>
      </c>
      <c r="CB4" s="6">
        <v>8</v>
      </c>
      <c r="CD4" s="6">
        <v>1</v>
      </c>
      <c r="CE4" s="6">
        <v>60</v>
      </c>
      <c r="CF4" s="6">
        <v>7.68</v>
      </c>
      <c r="CG4" s="8">
        <v>1500</v>
      </c>
      <c r="CH4" s="8">
        <v>1000000</v>
      </c>
      <c r="CI4" s="7" t="s">
        <v>34</v>
      </c>
      <c r="CJ4" s="6">
        <v>415</v>
      </c>
      <c r="CK4" s="6">
        <v>9</v>
      </c>
      <c r="CM4" s="6">
        <v>1</v>
      </c>
      <c r="CN4" s="6">
        <v>30</v>
      </c>
      <c r="CO4" s="6">
        <v>100</v>
      </c>
      <c r="CP4" s="8">
        <v>1000</v>
      </c>
      <c r="CQ4" s="6">
        <v>3.84</v>
      </c>
      <c r="CR4" s="6">
        <v>12.8</v>
      </c>
      <c r="CS4" s="6">
        <v>128</v>
      </c>
      <c r="CT4" s="8">
        <v>1500</v>
      </c>
      <c r="CU4" s="8">
        <v>2000000</v>
      </c>
      <c r="CV4" s="7" t="s">
        <v>38</v>
      </c>
      <c r="CW4" s="6">
        <v>509</v>
      </c>
      <c r="CX4" s="6">
        <v>10</v>
      </c>
      <c r="CZ4" s="6">
        <v>1</v>
      </c>
      <c r="DA4" s="6">
        <v>300</v>
      </c>
      <c r="DB4" s="6">
        <v>90</v>
      </c>
      <c r="DC4" s="6">
        <v>20</v>
      </c>
      <c r="DD4" s="8">
        <v>4000</v>
      </c>
      <c r="DE4" s="6">
        <v>180</v>
      </c>
      <c r="DF4" s="8">
        <v>8000000</v>
      </c>
      <c r="DG4" s="7" t="s">
        <v>48</v>
      </c>
      <c r="DH4" s="6">
        <v>777</v>
      </c>
      <c r="DI4" s="6">
        <v>11</v>
      </c>
      <c r="DK4" s="6">
        <v>1</v>
      </c>
      <c r="DL4" s="6">
        <v>120</v>
      </c>
      <c r="DM4" s="6">
        <v>144</v>
      </c>
      <c r="DN4" s="8">
        <v>1700</v>
      </c>
      <c r="DO4" s="7" t="s">
        <v>16</v>
      </c>
      <c r="DP4" s="6" t="s">
        <v>17</v>
      </c>
      <c r="DQ4" s="8">
        <v>5000</v>
      </c>
      <c r="DR4" s="6" t="s">
        <v>17</v>
      </c>
      <c r="DS4" s="6">
        <v>7</v>
      </c>
      <c r="DU4" s="6">
        <v>1</v>
      </c>
      <c r="DV4" s="6">
        <v>50</v>
      </c>
      <c r="DW4" s="6">
        <v>90</v>
      </c>
      <c r="DX4" s="8">
        <v>1000</v>
      </c>
      <c r="DY4" s="7" t="s">
        <v>37</v>
      </c>
      <c r="DZ4" s="6">
        <v>1</v>
      </c>
      <c r="EA4" s="6" t="s">
        <v>17</v>
      </c>
      <c r="EB4" s="8">
        <v>1000000</v>
      </c>
      <c r="EC4" s="6" t="s">
        <v>17</v>
      </c>
      <c r="ED4" s="6">
        <v>11</v>
      </c>
      <c r="EF4" s="6">
        <v>1</v>
      </c>
      <c r="EG4" s="6">
        <v>20</v>
      </c>
      <c r="EH4" s="6">
        <v>250</v>
      </c>
      <c r="EI4" s="6">
        <v>200</v>
      </c>
      <c r="EJ4" s="6" t="s">
        <v>138</v>
      </c>
      <c r="EK4" s="6">
        <v>17</v>
      </c>
      <c r="EL4" s="6">
        <v>1</v>
      </c>
      <c r="EN4" s="6">
        <v>1</v>
      </c>
      <c r="EO4" s="17" t="s">
        <v>144</v>
      </c>
      <c r="EP4" s="6">
        <v>250</v>
      </c>
      <c r="EQ4" s="6">
        <v>100</v>
      </c>
      <c r="ER4" s="6" t="s">
        <v>82</v>
      </c>
      <c r="ES4" s="6">
        <v>3</v>
      </c>
      <c r="ET4" s="6">
        <v>1</v>
      </c>
      <c r="EV4" s="6">
        <v>1</v>
      </c>
      <c r="EW4" s="6">
        <v>500</v>
      </c>
      <c r="EX4" s="8">
        <v>5000</v>
      </c>
      <c r="EY4" s="6" t="s">
        <v>67</v>
      </c>
      <c r="EZ4" s="6">
        <v>7</v>
      </c>
      <c r="FA4" s="6">
        <v>3</v>
      </c>
      <c r="FC4" s="50"/>
      <c r="FD4" s="50"/>
      <c r="FE4" s="48"/>
      <c r="FF4" s="48"/>
      <c r="FG4" s="48"/>
      <c r="FH4" s="50"/>
      <c r="FI4" s="48"/>
      <c r="FJ4" s="15"/>
      <c r="FL4" s="6">
        <v>1</v>
      </c>
      <c r="FM4" s="6">
        <v>20</v>
      </c>
      <c r="FN4" s="6">
        <v>400</v>
      </c>
      <c r="FO4" s="7" t="s">
        <v>17</v>
      </c>
      <c r="FP4" s="6" t="s">
        <v>17</v>
      </c>
      <c r="FQ4" s="6">
        <v>3</v>
      </c>
      <c r="FS4" s="6">
        <v>1</v>
      </c>
      <c r="FT4" s="6">
        <v>175</v>
      </c>
      <c r="FU4" s="6" t="s">
        <v>182</v>
      </c>
      <c r="FV4" s="8">
        <v>12500</v>
      </c>
      <c r="FW4" s="6" t="s">
        <v>17</v>
      </c>
      <c r="FX4" s="6" t="s">
        <v>17</v>
      </c>
      <c r="FY4" s="6">
        <v>6</v>
      </c>
      <c r="GA4" s="6">
        <v>1</v>
      </c>
      <c r="GB4" s="6">
        <v>10</v>
      </c>
      <c r="GC4" s="8">
        <v>2000</v>
      </c>
      <c r="GD4" s="7" t="s">
        <v>17</v>
      </c>
      <c r="GE4" s="6" t="s">
        <v>17</v>
      </c>
      <c r="GF4" s="6">
        <v>4</v>
      </c>
      <c r="GH4" s="6">
        <v>1</v>
      </c>
      <c r="GI4" s="6">
        <v>100</v>
      </c>
      <c r="GJ4" s="8">
        <v>4000</v>
      </c>
      <c r="GK4" s="6" t="s">
        <v>17</v>
      </c>
      <c r="GL4" s="6" t="s">
        <v>17</v>
      </c>
      <c r="GM4" s="6">
        <v>5</v>
      </c>
      <c r="GO4" s="6">
        <v>1</v>
      </c>
      <c r="GP4" s="8">
        <v>1500</v>
      </c>
      <c r="GQ4" s="8">
        <v>15000</v>
      </c>
      <c r="GR4" s="6" t="s">
        <v>17</v>
      </c>
      <c r="GS4" s="6" t="s">
        <v>17</v>
      </c>
      <c r="GT4" s="6">
        <v>7</v>
      </c>
      <c r="GV4" s="6">
        <v>1</v>
      </c>
      <c r="GW4" s="6">
        <v>2</v>
      </c>
      <c r="GX4" s="8">
        <v>6000</v>
      </c>
      <c r="GY4" s="6" t="s">
        <v>17</v>
      </c>
      <c r="GZ4" s="6" t="s">
        <v>17</v>
      </c>
      <c r="HA4" s="6">
        <v>8</v>
      </c>
      <c r="HC4" s="6">
        <v>1</v>
      </c>
      <c r="HD4" s="6" t="s">
        <v>190</v>
      </c>
      <c r="HE4" s="6">
        <v>40</v>
      </c>
      <c r="HF4" s="8">
        <v>2500000</v>
      </c>
      <c r="HG4" s="6" t="s">
        <v>17</v>
      </c>
      <c r="HH4" s="6" t="s">
        <v>17</v>
      </c>
      <c r="HI4" s="6">
        <v>11</v>
      </c>
      <c r="HK4" s="6">
        <v>1</v>
      </c>
      <c r="HL4" s="6">
        <v>125</v>
      </c>
      <c r="HM4" s="6">
        <v>150</v>
      </c>
      <c r="HN4" s="8">
        <v>3600</v>
      </c>
      <c r="HO4" s="6" t="s">
        <v>17</v>
      </c>
      <c r="HP4" s="8">
        <v>900000</v>
      </c>
      <c r="HQ4" s="6" t="s">
        <v>23</v>
      </c>
      <c r="HR4" s="6">
        <v>5</v>
      </c>
      <c r="HS4" s="25">
        <f>SUM(HP4:$HP$33)</f>
        <v>75000000</v>
      </c>
      <c r="HT4">
        <v>500000</v>
      </c>
      <c r="HW4" s="6">
        <v>1</v>
      </c>
      <c r="HX4" s="8">
        <v>1500</v>
      </c>
      <c r="HY4" s="6">
        <v>400</v>
      </c>
      <c r="HZ4" s="6">
        <v>300</v>
      </c>
      <c r="IA4" s="6" t="s">
        <v>82</v>
      </c>
      <c r="IB4" s="6">
        <v>3</v>
      </c>
      <c r="IC4" s="6">
        <v>1</v>
      </c>
      <c r="IE4" s="6">
        <v>1</v>
      </c>
      <c r="IF4" s="6">
        <v>374</v>
      </c>
      <c r="IG4" s="6">
        <v>448.8</v>
      </c>
      <c r="IH4" s="8">
        <v>2950</v>
      </c>
      <c r="II4" s="7" t="s">
        <v>47</v>
      </c>
      <c r="IJ4" s="6" t="s">
        <v>17</v>
      </c>
      <c r="IK4" s="8">
        <v>60000</v>
      </c>
      <c r="IL4" s="6" t="s">
        <v>17</v>
      </c>
      <c r="IM4" s="6">
        <v>13</v>
      </c>
      <c r="IP4" s="6">
        <v>1</v>
      </c>
      <c r="IQ4" s="8">
        <v>1000</v>
      </c>
      <c r="IR4" s="6" t="s">
        <v>313</v>
      </c>
      <c r="IS4" s="6">
        <v>400</v>
      </c>
      <c r="IT4" s="6" t="s">
        <v>17</v>
      </c>
      <c r="IU4" s="7" t="s">
        <v>71</v>
      </c>
      <c r="IV4" s="6">
        <v>150</v>
      </c>
      <c r="IW4" s="7" t="s">
        <v>82</v>
      </c>
      <c r="IX4" s="6">
        <v>3</v>
      </c>
      <c r="IY4" s="7" t="s">
        <v>17</v>
      </c>
      <c r="IZ4" s="7">
        <v>1</v>
      </c>
      <c r="JB4" s="6">
        <v>1</v>
      </c>
      <c r="JC4" s="8">
        <v>1000</v>
      </c>
      <c r="JD4" s="6">
        <v>10</v>
      </c>
      <c r="JE4" s="6" t="s">
        <v>358</v>
      </c>
      <c r="JF4" s="6" t="s">
        <v>358</v>
      </c>
      <c r="JG4" s="6">
        <v>5</v>
      </c>
      <c r="JH4" s="8">
        <v>10000</v>
      </c>
      <c r="JI4" s="6" t="s">
        <v>17</v>
      </c>
      <c r="JJ4" s="6" t="s">
        <v>17</v>
      </c>
      <c r="JK4" s="6" t="s">
        <v>359</v>
      </c>
      <c r="JM4" s="6">
        <v>1</v>
      </c>
      <c r="JN4" s="17" t="s">
        <v>369</v>
      </c>
      <c r="JO4" s="6">
        <v>500</v>
      </c>
      <c r="JP4" s="8">
        <v>200000</v>
      </c>
      <c r="JQ4" s="6" t="s">
        <v>20</v>
      </c>
      <c r="JR4" s="6">
        <v>169</v>
      </c>
      <c r="JS4" s="6">
        <v>7</v>
      </c>
      <c r="JU4" s="6">
        <v>1</v>
      </c>
      <c r="JV4" s="6">
        <v>160</v>
      </c>
      <c r="JW4" s="6" t="s">
        <v>380</v>
      </c>
      <c r="JX4" s="6">
        <v>800</v>
      </c>
      <c r="JY4" s="6">
        <v>7</v>
      </c>
      <c r="JZ4" s="6" t="s">
        <v>20</v>
      </c>
      <c r="KA4" s="8">
        <v>500000</v>
      </c>
      <c r="KB4" s="7" t="s">
        <v>19</v>
      </c>
      <c r="KC4" s="6">
        <v>146</v>
      </c>
      <c r="KD4" s="6" t="s">
        <v>17</v>
      </c>
      <c r="KE4" s="6">
        <v>7</v>
      </c>
      <c r="KG4" s="6">
        <v>1</v>
      </c>
      <c r="KH4" s="8">
        <v>10000</v>
      </c>
      <c r="KI4" s="8">
        <v>2000</v>
      </c>
      <c r="KJ4" s="8">
        <v>250000</v>
      </c>
      <c r="KK4" s="6" t="s">
        <v>20</v>
      </c>
      <c r="KL4" s="6">
        <v>169</v>
      </c>
      <c r="KM4" s="6">
        <v>7</v>
      </c>
      <c r="KO4" s="6">
        <v>1</v>
      </c>
      <c r="KP4" s="8">
        <v>1000</v>
      </c>
      <c r="KQ4" s="6" t="s">
        <v>313</v>
      </c>
      <c r="KR4" s="6">
        <v>400</v>
      </c>
      <c r="KS4" s="6" t="s">
        <v>17</v>
      </c>
      <c r="KT4" s="7" t="s">
        <v>71</v>
      </c>
      <c r="KU4" s="6">
        <v>150</v>
      </c>
      <c r="KV4" s="7" t="s">
        <v>82</v>
      </c>
      <c r="KW4" s="6">
        <v>3</v>
      </c>
      <c r="KX4" s="7" t="s">
        <v>17</v>
      </c>
      <c r="KY4" s="7">
        <v>1</v>
      </c>
      <c r="LA4" s="46"/>
      <c r="LB4" s="46"/>
      <c r="LC4" s="46"/>
      <c r="LD4" s="46"/>
      <c r="LE4" s="46"/>
      <c r="LF4" s="46"/>
      <c r="LG4" s="46"/>
      <c r="LH4" s="46"/>
      <c r="LI4" s="48"/>
    </row>
    <row r="5" spans="1:321" ht="15" thickBot="1" x14ac:dyDescent="0.35">
      <c r="A5" s="1">
        <v>2</v>
      </c>
      <c r="B5" s="1">
        <v>164</v>
      </c>
      <c r="C5" s="1">
        <v>123</v>
      </c>
      <c r="D5" s="1">
        <v>740</v>
      </c>
      <c r="E5" s="2" t="s">
        <v>16</v>
      </c>
      <c r="F5" s="3" t="s">
        <v>17</v>
      </c>
      <c r="G5" s="4">
        <v>11000</v>
      </c>
      <c r="H5" s="1" t="s">
        <v>18</v>
      </c>
      <c r="I5" s="1">
        <v>9</v>
      </c>
      <c r="K5" s="1">
        <v>2</v>
      </c>
      <c r="L5" s="1">
        <v>15</v>
      </c>
      <c r="M5" s="1">
        <v>7.5</v>
      </c>
      <c r="N5" s="1">
        <v>420</v>
      </c>
      <c r="O5" s="4">
        <v>2000</v>
      </c>
      <c r="P5" s="2" t="s">
        <v>68</v>
      </c>
      <c r="Q5" s="1">
        <v>30</v>
      </c>
      <c r="R5" s="1">
        <v>2</v>
      </c>
      <c r="T5" s="6">
        <v>2</v>
      </c>
      <c r="U5" s="6">
        <v>11</v>
      </c>
      <c r="V5" s="6">
        <v>8.8000000000000007</v>
      </c>
      <c r="W5" s="6">
        <v>470</v>
      </c>
      <c r="X5" s="8">
        <v>1000</v>
      </c>
      <c r="Y5" s="7" t="s">
        <v>83</v>
      </c>
      <c r="Z5" s="6">
        <v>10</v>
      </c>
      <c r="AA5" s="6">
        <v>1</v>
      </c>
      <c r="AC5" s="6">
        <v>2</v>
      </c>
      <c r="AD5" s="6">
        <v>5</v>
      </c>
      <c r="AE5" s="6">
        <v>25</v>
      </c>
      <c r="AF5" s="6">
        <v>450</v>
      </c>
      <c r="AG5" s="8">
        <v>25000</v>
      </c>
      <c r="AH5" s="7" t="s">
        <v>19</v>
      </c>
      <c r="AI5" s="6">
        <v>146</v>
      </c>
      <c r="AJ5" s="6">
        <v>4</v>
      </c>
      <c r="AL5" s="6">
        <v>2</v>
      </c>
      <c r="AM5" s="6">
        <v>110</v>
      </c>
      <c r="AN5" s="6">
        <v>850</v>
      </c>
      <c r="AO5" s="8">
        <v>90000</v>
      </c>
      <c r="AP5" s="6" t="s">
        <v>23</v>
      </c>
      <c r="AQ5" s="6">
        <v>207</v>
      </c>
      <c r="AR5" s="6">
        <v>4</v>
      </c>
      <c r="AT5" s="6">
        <v>2</v>
      </c>
      <c r="AU5" s="6">
        <v>13</v>
      </c>
      <c r="AV5" s="6">
        <v>16.899999999999999</v>
      </c>
      <c r="AW5" s="6">
        <v>650</v>
      </c>
      <c r="AX5" s="8">
        <v>220000</v>
      </c>
      <c r="AY5" s="7" t="s">
        <v>20</v>
      </c>
      <c r="AZ5" s="6">
        <v>169</v>
      </c>
      <c r="BA5" s="6">
        <v>5</v>
      </c>
      <c r="BC5" s="6">
        <v>2</v>
      </c>
      <c r="BD5" s="6" t="s">
        <v>103</v>
      </c>
      <c r="BE5" s="6">
        <v>800</v>
      </c>
      <c r="BF5" s="8">
        <v>700000</v>
      </c>
      <c r="BG5" s="6" t="s">
        <v>23</v>
      </c>
      <c r="BH5" s="6">
        <v>207</v>
      </c>
      <c r="BI5" s="6">
        <v>6</v>
      </c>
      <c r="BK5" s="6">
        <v>2</v>
      </c>
      <c r="BL5" s="6">
        <v>40</v>
      </c>
      <c r="BM5" s="6">
        <v>24</v>
      </c>
      <c r="BN5" s="6">
        <v>630</v>
      </c>
      <c r="BO5" s="8">
        <v>450000</v>
      </c>
      <c r="BP5" s="7" t="s">
        <v>71</v>
      </c>
      <c r="BQ5" s="6">
        <v>134</v>
      </c>
      <c r="BR5" s="6">
        <v>7</v>
      </c>
      <c r="BT5" s="6">
        <v>2</v>
      </c>
      <c r="BU5" s="6">
        <v>28</v>
      </c>
      <c r="BV5" s="6">
        <v>30.8</v>
      </c>
      <c r="BW5" s="6">
        <v>180</v>
      </c>
      <c r="BX5" s="6">
        <v>700</v>
      </c>
      <c r="BY5" s="8">
        <v>1200000</v>
      </c>
      <c r="BZ5" s="7" t="s">
        <v>72</v>
      </c>
      <c r="CA5" s="6">
        <v>360</v>
      </c>
      <c r="CB5" s="6">
        <v>8</v>
      </c>
      <c r="CD5" s="6">
        <v>2</v>
      </c>
      <c r="CE5" s="6">
        <v>70</v>
      </c>
      <c r="CF5" s="6">
        <v>8.9600000000000009</v>
      </c>
      <c r="CG5" s="8">
        <v>1900</v>
      </c>
      <c r="CH5" s="8">
        <v>1600000</v>
      </c>
      <c r="CI5" s="7" t="s">
        <v>40</v>
      </c>
      <c r="CJ5" s="6">
        <v>587</v>
      </c>
      <c r="CK5" s="6">
        <v>9</v>
      </c>
      <c r="CM5" s="6">
        <v>2</v>
      </c>
      <c r="CN5" s="6">
        <v>35</v>
      </c>
      <c r="CO5" s="6">
        <v>115</v>
      </c>
      <c r="CP5" s="8">
        <v>1150</v>
      </c>
      <c r="CQ5" s="6">
        <v>4.4800000000000004</v>
      </c>
      <c r="CR5" s="6">
        <v>14.72</v>
      </c>
      <c r="CS5" s="6">
        <v>147.19999999999999</v>
      </c>
      <c r="CT5" s="8">
        <v>1800</v>
      </c>
      <c r="CU5" s="8">
        <v>3000000</v>
      </c>
      <c r="CV5" s="7" t="s">
        <v>40</v>
      </c>
      <c r="CW5" s="6">
        <v>587</v>
      </c>
      <c r="CX5" s="6">
        <v>10</v>
      </c>
      <c r="CZ5" s="6">
        <v>2</v>
      </c>
      <c r="DA5" s="6">
        <v>350</v>
      </c>
      <c r="DB5" s="6">
        <v>105</v>
      </c>
      <c r="DC5" s="6">
        <v>25</v>
      </c>
      <c r="DD5" s="8">
        <v>4400</v>
      </c>
      <c r="DE5" s="6">
        <v>180</v>
      </c>
      <c r="DF5" s="8">
        <v>10000000</v>
      </c>
      <c r="DG5" s="7" t="s">
        <v>120</v>
      </c>
      <c r="DH5" s="6">
        <v>929</v>
      </c>
      <c r="DI5" s="6">
        <v>11</v>
      </c>
      <c r="DK5" s="6">
        <v>2</v>
      </c>
      <c r="DL5" s="6">
        <v>122</v>
      </c>
      <c r="DM5" s="6">
        <v>146.4</v>
      </c>
      <c r="DN5" s="8">
        <v>1742</v>
      </c>
      <c r="DO5" s="7" t="s">
        <v>16</v>
      </c>
      <c r="DP5" s="6" t="s">
        <v>17</v>
      </c>
      <c r="DQ5" s="8">
        <v>6000</v>
      </c>
      <c r="DR5" s="6" t="s">
        <v>18</v>
      </c>
      <c r="DS5" s="6">
        <v>7</v>
      </c>
      <c r="DU5" s="6">
        <v>2</v>
      </c>
      <c r="DV5" s="6">
        <v>52</v>
      </c>
      <c r="DW5" s="6">
        <v>93.6</v>
      </c>
      <c r="DX5" s="8">
        <v>1021</v>
      </c>
      <c r="DY5" s="7" t="s">
        <v>37</v>
      </c>
      <c r="DZ5" s="6">
        <v>2</v>
      </c>
      <c r="EA5" s="6" t="s">
        <v>17</v>
      </c>
      <c r="EB5" s="8">
        <v>1250000</v>
      </c>
      <c r="EC5" s="6" t="s">
        <v>84</v>
      </c>
      <c r="ED5" s="6">
        <v>11</v>
      </c>
      <c r="EF5" s="6">
        <v>2</v>
      </c>
      <c r="EG5" s="6">
        <v>30</v>
      </c>
      <c r="EH5" s="6">
        <v>270</v>
      </c>
      <c r="EI5" s="8">
        <v>2000</v>
      </c>
      <c r="EJ5" s="6" t="s">
        <v>68</v>
      </c>
      <c r="EK5" s="6">
        <v>30</v>
      </c>
      <c r="EL5" s="6">
        <v>2</v>
      </c>
      <c r="EN5" s="6">
        <v>2</v>
      </c>
      <c r="EO5" s="17" t="s">
        <v>145</v>
      </c>
      <c r="EP5" s="6">
        <v>290</v>
      </c>
      <c r="EQ5" s="6">
        <v>500</v>
      </c>
      <c r="ER5" s="6" t="s">
        <v>67</v>
      </c>
      <c r="ES5" s="6">
        <v>7</v>
      </c>
      <c r="ET5" s="6">
        <v>1</v>
      </c>
      <c r="EV5" s="6">
        <v>2</v>
      </c>
      <c r="EW5" s="6">
        <v>550</v>
      </c>
      <c r="EX5" s="8">
        <v>25000</v>
      </c>
      <c r="EY5" s="6" t="s">
        <v>148</v>
      </c>
      <c r="EZ5" s="6">
        <v>60</v>
      </c>
      <c r="FA5" s="6">
        <v>4</v>
      </c>
      <c r="FC5" s="6">
        <v>1</v>
      </c>
      <c r="FD5" s="6">
        <v>425</v>
      </c>
      <c r="FE5" s="17" t="s">
        <v>166</v>
      </c>
      <c r="FF5" s="6">
        <v>2</v>
      </c>
      <c r="FG5" s="8">
        <v>150000</v>
      </c>
      <c r="FH5" s="7" t="s">
        <v>20</v>
      </c>
      <c r="FI5" s="6">
        <v>169</v>
      </c>
      <c r="FJ5" s="6">
        <v>5</v>
      </c>
      <c r="FL5" s="6">
        <v>2</v>
      </c>
      <c r="FM5" s="6">
        <v>24</v>
      </c>
      <c r="FN5" s="8">
        <v>1000</v>
      </c>
      <c r="FO5" s="7" t="s">
        <v>174</v>
      </c>
      <c r="FP5" s="6">
        <v>18</v>
      </c>
      <c r="FQ5" s="6">
        <v>3</v>
      </c>
      <c r="FS5" s="6">
        <v>2</v>
      </c>
      <c r="FT5" s="6">
        <v>200</v>
      </c>
      <c r="FU5" s="6" t="s">
        <v>183</v>
      </c>
      <c r="FV5" s="8">
        <v>75000</v>
      </c>
      <c r="FW5" s="6" t="s">
        <v>19</v>
      </c>
      <c r="FX5" s="6">
        <v>146</v>
      </c>
      <c r="FY5" s="6">
        <v>6</v>
      </c>
      <c r="GA5" s="6">
        <v>2</v>
      </c>
      <c r="GB5" s="6">
        <v>12</v>
      </c>
      <c r="GC5" s="8">
        <v>300000</v>
      </c>
      <c r="GD5" s="7" t="s">
        <v>23</v>
      </c>
      <c r="GE5" s="6">
        <v>207</v>
      </c>
      <c r="GF5" s="6">
        <v>7</v>
      </c>
      <c r="GH5" s="6">
        <v>2</v>
      </c>
      <c r="GI5" s="6">
        <v>120</v>
      </c>
      <c r="GJ5" s="8">
        <v>20000</v>
      </c>
      <c r="GK5" s="6" t="s">
        <v>18</v>
      </c>
      <c r="GL5" s="6">
        <v>120</v>
      </c>
      <c r="GM5" s="6">
        <v>5</v>
      </c>
      <c r="GO5" s="6">
        <v>2</v>
      </c>
      <c r="GP5" s="8">
        <v>1800</v>
      </c>
      <c r="GQ5" s="8">
        <v>1000000</v>
      </c>
      <c r="GR5" s="6" t="s">
        <v>30</v>
      </c>
      <c r="GS5" s="6">
        <v>293</v>
      </c>
      <c r="GT5" s="6">
        <v>9</v>
      </c>
      <c r="GV5" s="6">
        <v>2</v>
      </c>
      <c r="GW5" s="6">
        <v>3</v>
      </c>
      <c r="GX5" s="8">
        <v>450000</v>
      </c>
      <c r="GY5" s="6" t="s">
        <v>71</v>
      </c>
      <c r="GZ5" s="6">
        <v>134</v>
      </c>
      <c r="HA5" s="6">
        <v>8</v>
      </c>
      <c r="HC5" s="6">
        <v>2</v>
      </c>
      <c r="HD5" s="6" t="s">
        <v>191</v>
      </c>
      <c r="HE5" s="6">
        <v>48</v>
      </c>
      <c r="HF5" s="8">
        <v>4000000</v>
      </c>
      <c r="HG5" s="6" t="s">
        <v>34</v>
      </c>
      <c r="HH5" s="6">
        <v>415</v>
      </c>
      <c r="HI5" s="6">
        <v>11</v>
      </c>
      <c r="HK5" s="6">
        <v>2</v>
      </c>
      <c r="HL5" s="6">
        <v>127</v>
      </c>
      <c r="HM5" s="6">
        <v>152.4</v>
      </c>
      <c r="HN5" s="8">
        <v>3672</v>
      </c>
      <c r="HO5" s="6" t="s">
        <v>17</v>
      </c>
      <c r="HP5" s="8">
        <v>1000000</v>
      </c>
      <c r="HQ5" s="6" t="s">
        <v>23</v>
      </c>
      <c r="HR5" s="6">
        <v>5</v>
      </c>
      <c r="HS5" s="25">
        <f>SUM(HP5:$HP$33)</f>
        <v>74100000</v>
      </c>
      <c r="HT5">
        <f>HU3/HT4</f>
        <v>150</v>
      </c>
      <c r="HW5" s="6">
        <v>2</v>
      </c>
      <c r="HX5" s="8">
        <v>3000</v>
      </c>
      <c r="HY5" s="6">
        <v>600</v>
      </c>
      <c r="HZ5" s="6">
        <v>750</v>
      </c>
      <c r="IA5" s="6" t="s">
        <v>138</v>
      </c>
      <c r="IB5" s="6">
        <v>17</v>
      </c>
      <c r="IC5" s="6">
        <v>2</v>
      </c>
      <c r="IE5" s="6">
        <v>2</v>
      </c>
      <c r="IF5" s="6">
        <v>383</v>
      </c>
      <c r="IG5" s="6">
        <v>459.6</v>
      </c>
      <c r="IH5" s="8">
        <v>3000</v>
      </c>
      <c r="II5" s="7" t="s">
        <v>47</v>
      </c>
      <c r="IJ5" s="6" t="s">
        <v>17</v>
      </c>
      <c r="IK5" s="8">
        <v>80000</v>
      </c>
      <c r="IL5" s="6" t="s">
        <v>20</v>
      </c>
      <c r="IM5" s="6">
        <v>13</v>
      </c>
      <c r="IP5" s="6">
        <v>2</v>
      </c>
      <c r="IQ5" s="8">
        <v>2000</v>
      </c>
      <c r="IR5" s="6" t="s">
        <v>314</v>
      </c>
      <c r="IS5" s="6">
        <v>440</v>
      </c>
      <c r="IT5" s="6" t="s">
        <v>17</v>
      </c>
      <c r="IU5" s="7" t="s">
        <v>71</v>
      </c>
      <c r="IV5" s="6">
        <v>300</v>
      </c>
      <c r="IW5" s="7" t="s">
        <v>67</v>
      </c>
      <c r="IX5" s="6">
        <v>7</v>
      </c>
      <c r="IY5" s="7" t="s">
        <v>67</v>
      </c>
      <c r="IZ5" s="7">
        <v>1</v>
      </c>
      <c r="JB5" s="6">
        <v>2</v>
      </c>
      <c r="JC5" s="8">
        <v>1400</v>
      </c>
      <c r="JD5" s="6">
        <v>15</v>
      </c>
      <c r="JE5" s="6" t="s">
        <v>358</v>
      </c>
      <c r="JF5" s="6" t="s">
        <v>358</v>
      </c>
      <c r="JG5" s="6">
        <v>6</v>
      </c>
      <c r="JH5" s="8">
        <v>100000</v>
      </c>
      <c r="JI5" s="7" t="s">
        <v>20</v>
      </c>
      <c r="JJ5" s="6">
        <v>169</v>
      </c>
      <c r="JK5" s="6">
        <v>4</v>
      </c>
      <c r="JM5" s="6">
        <v>2</v>
      </c>
      <c r="JN5" s="17" t="s">
        <v>370</v>
      </c>
      <c r="JO5" s="6">
        <v>550</v>
      </c>
      <c r="JP5" s="8">
        <v>600000</v>
      </c>
      <c r="JQ5" s="6" t="s">
        <v>30</v>
      </c>
      <c r="JR5" s="6">
        <v>293</v>
      </c>
      <c r="JS5" s="6">
        <v>7</v>
      </c>
      <c r="JU5" s="6">
        <v>2</v>
      </c>
      <c r="JV5" s="6">
        <v>300</v>
      </c>
      <c r="JW5" s="6" t="s">
        <v>381</v>
      </c>
      <c r="JX5" s="6">
        <v>860</v>
      </c>
      <c r="JY5" s="6">
        <v>10</v>
      </c>
      <c r="JZ5" s="6" t="s">
        <v>22</v>
      </c>
      <c r="KA5" s="8">
        <v>700000</v>
      </c>
      <c r="KB5" s="7" t="s">
        <v>23</v>
      </c>
      <c r="KC5" s="6">
        <v>207</v>
      </c>
      <c r="KD5" s="7" t="s">
        <v>30</v>
      </c>
      <c r="KE5" s="6">
        <v>7</v>
      </c>
      <c r="KG5" s="6">
        <v>2</v>
      </c>
      <c r="KH5" s="8">
        <v>17500</v>
      </c>
      <c r="KI5" s="8">
        <v>2200</v>
      </c>
      <c r="KJ5" s="8">
        <v>500000</v>
      </c>
      <c r="KK5" s="6" t="s">
        <v>25</v>
      </c>
      <c r="KL5" s="6">
        <v>240</v>
      </c>
      <c r="KM5" s="6">
        <v>7</v>
      </c>
      <c r="KO5" s="6">
        <v>2</v>
      </c>
      <c r="KP5" s="8">
        <v>2000</v>
      </c>
      <c r="KQ5" s="6" t="s">
        <v>314</v>
      </c>
      <c r="KR5" s="6">
        <v>440</v>
      </c>
      <c r="KS5" s="6" t="s">
        <v>17</v>
      </c>
      <c r="KT5" s="7" t="s">
        <v>71</v>
      </c>
      <c r="KU5" s="6">
        <v>300</v>
      </c>
      <c r="KV5" s="7" t="s">
        <v>67</v>
      </c>
      <c r="KW5" s="6">
        <v>7</v>
      </c>
      <c r="KX5" s="7" t="s">
        <v>67</v>
      </c>
      <c r="KY5" s="7">
        <v>1</v>
      </c>
      <c r="LA5" s="40">
        <v>1</v>
      </c>
      <c r="LB5" s="40">
        <v>374</v>
      </c>
      <c r="LC5" s="40">
        <v>448.8</v>
      </c>
      <c r="LD5" s="41">
        <v>2950</v>
      </c>
      <c r="LE5" s="42" t="s">
        <v>47</v>
      </c>
      <c r="LF5" s="40" t="s">
        <v>17</v>
      </c>
      <c r="LG5" s="41">
        <v>60000</v>
      </c>
      <c r="LH5" s="40" t="s">
        <v>17</v>
      </c>
      <c r="LI5" s="40">
        <v>13</v>
      </c>
    </row>
    <row r="6" spans="1:321" ht="15" thickBot="1" x14ac:dyDescent="0.35">
      <c r="A6" s="1">
        <v>3</v>
      </c>
      <c r="B6" s="1">
        <v>168</v>
      </c>
      <c r="C6" s="1">
        <v>126</v>
      </c>
      <c r="D6" s="1">
        <v>755</v>
      </c>
      <c r="E6" s="2" t="s">
        <v>16</v>
      </c>
      <c r="F6" s="3" t="s">
        <v>17</v>
      </c>
      <c r="G6" s="4">
        <v>12000</v>
      </c>
      <c r="H6" s="1" t="s">
        <v>19</v>
      </c>
      <c r="I6" s="1">
        <v>9</v>
      </c>
      <c r="K6" s="1">
        <v>3</v>
      </c>
      <c r="L6" s="1">
        <v>19</v>
      </c>
      <c r="M6" s="1">
        <v>9.5</v>
      </c>
      <c r="N6" s="1">
        <v>460</v>
      </c>
      <c r="O6" s="4">
        <v>5000</v>
      </c>
      <c r="P6" s="2" t="s">
        <v>69</v>
      </c>
      <c r="Q6" s="1">
        <v>51</v>
      </c>
      <c r="R6" s="1">
        <v>3</v>
      </c>
      <c r="T6" s="6">
        <v>3</v>
      </c>
      <c r="U6" s="6">
        <v>15</v>
      </c>
      <c r="V6" s="6">
        <v>12</v>
      </c>
      <c r="W6" s="6">
        <v>520</v>
      </c>
      <c r="X6" s="8">
        <v>4000</v>
      </c>
      <c r="Y6" s="7" t="s">
        <v>16</v>
      </c>
      <c r="Z6" s="6">
        <v>24</v>
      </c>
      <c r="AA6" s="6">
        <v>2</v>
      </c>
      <c r="AC6" s="6">
        <v>3</v>
      </c>
      <c r="AD6" s="6">
        <v>6</v>
      </c>
      <c r="AE6" s="6">
        <v>30</v>
      </c>
      <c r="AF6" s="6">
        <v>500</v>
      </c>
      <c r="AG6" s="8">
        <v>100000</v>
      </c>
      <c r="AH6" s="7" t="s">
        <v>23</v>
      </c>
      <c r="AI6" s="6">
        <v>207</v>
      </c>
      <c r="AJ6" s="6">
        <v>5</v>
      </c>
      <c r="AL6" s="6">
        <v>3</v>
      </c>
      <c r="AM6" s="6">
        <v>140</v>
      </c>
      <c r="AN6" s="6">
        <v>900</v>
      </c>
      <c r="AO6" s="8">
        <v>270000</v>
      </c>
      <c r="AP6" s="6" t="s">
        <v>25</v>
      </c>
      <c r="AQ6" s="6">
        <v>240</v>
      </c>
      <c r="AR6" s="6">
        <v>5</v>
      </c>
      <c r="AT6" s="6">
        <v>3</v>
      </c>
      <c r="AU6" s="6">
        <v>16</v>
      </c>
      <c r="AV6" s="6">
        <v>20.8</v>
      </c>
      <c r="AW6" s="6">
        <v>680</v>
      </c>
      <c r="AX6" s="8">
        <v>420000</v>
      </c>
      <c r="AY6" s="7" t="s">
        <v>23</v>
      </c>
      <c r="AZ6" s="6">
        <v>207</v>
      </c>
      <c r="BA6" s="6">
        <v>6</v>
      </c>
      <c r="BC6" s="6">
        <v>3</v>
      </c>
      <c r="BD6" s="6" t="s">
        <v>104</v>
      </c>
      <c r="BE6" s="6">
        <v>850</v>
      </c>
      <c r="BF6" s="8">
        <v>1100000</v>
      </c>
      <c r="BG6" s="6" t="s">
        <v>26</v>
      </c>
      <c r="BH6" s="6">
        <v>254</v>
      </c>
      <c r="BI6" s="6">
        <v>7</v>
      </c>
      <c r="BK6" s="6">
        <v>3</v>
      </c>
      <c r="BL6" s="6">
        <v>48</v>
      </c>
      <c r="BM6" s="6">
        <v>28.8</v>
      </c>
      <c r="BN6" s="6">
        <v>660</v>
      </c>
      <c r="BO6" s="8">
        <v>650000</v>
      </c>
      <c r="BP6" s="7" t="s">
        <v>22</v>
      </c>
      <c r="BQ6" s="6">
        <v>189</v>
      </c>
      <c r="BR6" s="6">
        <v>7</v>
      </c>
      <c r="BT6" s="6">
        <v>3</v>
      </c>
      <c r="BU6" s="6">
        <v>32</v>
      </c>
      <c r="BV6" s="6">
        <v>35.200000000000003</v>
      </c>
      <c r="BW6" s="6">
        <v>220</v>
      </c>
      <c r="BX6" s="6">
        <v>750</v>
      </c>
      <c r="BY6" s="8">
        <v>1800000</v>
      </c>
      <c r="BZ6" s="7" t="s">
        <v>34</v>
      </c>
      <c r="CA6" s="6">
        <v>415</v>
      </c>
      <c r="CB6" s="6">
        <v>9</v>
      </c>
      <c r="CD6" s="6">
        <v>3</v>
      </c>
      <c r="CE6" s="6">
        <v>80</v>
      </c>
      <c r="CF6" s="6">
        <v>10.24</v>
      </c>
      <c r="CG6" s="8">
        <v>2300</v>
      </c>
      <c r="CH6" s="8">
        <v>2400000</v>
      </c>
      <c r="CI6" s="7" t="s">
        <v>42</v>
      </c>
      <c r="CJ6" s="6">
        <v>657</v>
      </c>
      <c r="CK6" s="6">
        <v>9</v>
      </c>
      <c r="CM6" s="6">
        <v>3</v>
      </c>
      <c r="CN6" s="6">
        <v>41</v>
      </c>
      <c r="CO6" s="6">
        <v>130</v>
      </c>
      <c r="CP6" s="8">
        <v>1300</v>
      </c>
      <c r="CQ6" s="6">
        <v>5.2480000000000002</v>
      </c>
      <c r="CR6" s="6">
        <v>16.64</v>
      </c>
      <c r="CS6" s="6">
        <v>166.4</v>
      </c>
      <c r="CT6" s="8">
        <v>2100</v>
      </c>
      <c r="CU6" s="8">
        <v>4500000</v>
      </c>
      <c r="CV6" s="7" t="s">
        <v>42</v>
      </c>
      <c r="CW6" s="6">
        <v>657</v>
      </c>
      <c r="CX6" s="6">
        <v>10</v>
      </c>
      <c r="CZ6" s="6">
        <v>3</v>
      </c>
      <c r="DA6" s="6">
        <v>400</v>
      </c>
      <c r="DB6" s="6">
        <v>120</v>
      </c>
      <c r="DC6" s="6">
        <v>30</v>
      </c>
      <c r="DD6" s="8">
        <v>4800</v>
      </c>
      <c r="DE6" s="6">
        <v>200</v>
      </c>
      <c r="DF6" s="8">
        <v>12000000</v>
      </c>
      <c r="DG6" s="7" t="s">
        <v>94</v>
      </c>
      <c r="DH6" s="8">
        <v>1099</v>
      </c>
      <c r="DI6" s="6">
        <v>12</v>
      </c>
      <c r="DK6" s="6">
        <v>3</v>
      </c>
      <c r="DL6" s="6">
        <v>124</v>
      </c>
      <c r="DM6" s="6">
        <v>148.80000000000001</v>
      </c>
      <c r="DN6" s="8">
        <v>1786</v>
      </c>
      <c r="DO6" s="7" t="s">
        <v>16</v>
      </c>
      <c r="DP6" s="6" t="s">
        <v>17</v>
      </c>
      <c r="DQ6" s="8">
        <v>7000</v>
      </c>
      <c r="DR6" s="6" t="s">
        <v>19</v>
      </c>
      <c r="DS6" s="6">
        <v>7</v>
      </c>
      <c r="DU6" s="6">
        <v>3</v>
      </c>
      <c r="DV6" s="6">
        <v>54</v>
      </c>
      <c r="DW6" s="6">
        <v>97.2</v>
      </c>
      <c r="DX6" s="8">
        <v>1042</v>
      </c>
      <c r="DY6" s="7" t="s">
        <v>37</v>
      </c>
      <c r="DZ6" s="6">
        <v>3</v>
      </c>
      <c r="EA6" s="6" t="s">
        <v>17</v>
      </c>
      <c r="EB6" s="8">
        <v>1500000</v>
      </c>
      <c r="EC6" s="6" t="s">
        <v>18</v>
      </c>
      <c r="ED6" s="6">
        <v>11</v>
      </c>
      <c r="EF6" s="6">
        <v>3</v>
      </c>
      <c r="EG6" s="6">
        <v>35</v>
      </c>
      <c r="EH6" s="6">
        <v>290</v>
      </c>
      <c r="EI6" s="8">
        <v>10000</v>
      </c>
      <c r="EJ6" s="6" t="s">
        <v>84</v>
      </c>
      <c r="EK6" s="6">
        <v>84</v>
      </c>
      <c r="EL6" s="6">
        <v>3</v>
      </c>
      <c r="EN6" s="6">
        <v>3</v>
      </c>
      <c r="EO6" s="17" t="s">
        <v>146</v>
      </c>
      <c r="EP6" s="6">
        <v>330</v>
      </c>
      <c r="EQ6" s="8">
        <v>2500</v>
      </c>
      <c r="ER6" s="6" t="s">
        <v>16</v>
      </c>
      <c r="ES6" s="6">
        <v>24</v>
      </c>
      <c r="ET6" s="6">
        <v>1</v>
      </c>
      <c r="EV6" s="6">
        <v>3</v>
      </c>
      <c r="EW6" s="6">
        <v>600</v>
      </c>
      <c r="EX6" s="8">
        <v>50000</v>
      </c>
      <c r="EY6" s="6" t="s">
        <v>84</v>
      </c>
      <c r="EZ6" s="6">
        <v>84</v>
      </c>
      <c r="FA6" s="6">
        <v>5</v>
      </c>
      <c r="FC6" s="6">
        <v>2</v>
      </c>
      <c r="FD6" s="6">
        <v>470</v>
      </c>
      <c r="FE6" s="17" t="s">
        <v>167</v>
      </c>
      <c r="FF6" s="6">
        <v>4</v>
      </c>
      <c r="FG6" s="8">
        <v>300000</v>
      </c>
      <c r="FH6" s="7" t="s">
        <v>30</v>
      </c>
      <c r="FI6" s="6">
        <v>293</v>
      </c>
      <c r="FJ6" s="6">
        <v>6</v>
      </c>
      <c r="FL6" s="6">
        <v>3</v>
      </c>
      <c r="FM6" s="6">
        <v>29</v>
      </c>
      <c r="FN6" s="8">
        <v>10000</v>
      </c>
      <c r="FO6" s="7" t="s">
        <v>84</v>
      </c>
      <c r="FP6" s="6">
        <v>84</v>
      </c>
      <c r="FQ6" s="6">
        <v>5</v>
      </c>
      <c r="FS6" s="6">
        <v>3</v>
      </c>
      <c r="FT6" s="6">
        <v>225</v>
      </c>
      <c r="FU6" s="6" t="s">
        <v>183</v>
      </c>
      <c r="FV6" s="8">
        <v>600000</v>
      </c>
      <c r="FW6" s="6" t="s">
        <v>30</v>
      </c>
      <c r="FX6" s="6">
        <v>293</v>
      </c>
      <c r="FY6" s="6">
        <v>8</v>
      </c>
      <c r="GA6" s="6">
        <v>3</v>
      </c>
      <c r="GB6" s="6">
        <v>14</v>
      </c>
      <c r="GC6" s="8">
        <v>500000</v>
      </c>
      <c r="GD6" s="7" t="s">
        <v>26</v>
      </c>
      <c r="GE6" s="6">
        <v>254</v>
      </c>
      <c r="GF6" s="6">
        <v>8</v>
      </c>
      <c r="GH6" s="6">
        <v>3</v>
      </c>
      <c r="GI6" s="6">
        <v>144</v>
      </c>
      <c r="GJ6" s="8">
        <v>200000</v>
      </c>
      <c r="GK6" s="6" t="s">
        <v>23</v>
      </c>
      <c r="GL6" s="6">
        <v>207</v>
      </c>
      <c r="GM6" s="6">
        <v>7</v>
      </c>
      <c r="GO6" s="6">
        <v>3</v>
      </c>
      <c r="GP6" s="8">
        <v>2100</v>
      </c>
      <c r="GQ6" s="8">
        <v>2500000</v>
      </c>
      <c r="GR6" s="6" t="s">
        <v>38</v>
      </c>
      <c r="GS6" s="6">
        <v>509</v>
      </c>
      <c r="GT6" s="6">
        <v>10</v>
      </c>
      <c r="GV6" s="6">
        <v>3</v>
      </c>
      <c r="GW6" s="6">
        <v>4</v>
      </c>
      <c r="GX6" s="8">
        <v>900000</v>
      </c>
      <c r="GY6" s="6" t="s">
        <v>28</v>
      </c>
      <c r="GZ6" s="6">
        <v>268</v>
      </c>
      <c r="HA6" s="6">
        <v>9</v>
      </c>
      <c r="HC6" s="6">
        <v>3</v>
      </c>
      <c r="HD6" s="7" t="s">
        <v>192</v>
      </c>
      <c r="HE6" s="6">
        <v>56</v>
      </c>
      <c r="HF6" s="8">
        <v>5000000</v>
      </c>
      <c r="HG6" s="6" t="s">
        <v>38</v>
      </c>
      <c r="HH6" s="6">
        <v>509</v>
      </c>
      <c r="HI6" s="6">
        <v>12</v>
      </c>
      <c r="HK6" s="6">
        <v>3</v>
      </c>
      <c r="HL6" s="6">
        <v>130</v>
      </c>
      <c r="HM6" s="6">
        <v>156</v>
      </c>
      <c r="HN6" s="8">
        <v>3745</v>
      </c>
      <c r="HO6" s="6" t="s">
        <v>17</v>
      </c>
      <c r="HP6" s="8">
        <v>1100000</v>
      </c>
      <c r="HQ6" s="6" t="s">
        <v>23</v>
      </c>
      <c r="HR6" s="6">
        <v>5</v>
      </c>
      <c r="HS6" s="25">
        <f>SUM(HP6:$HP$33)</f>
        <v>73100000</v>
      </c>
      <c r="HT6">
        <f>SUM(HT7:HT33)</f>
        <v>67</v>
      </c>
      <c r="HW6" s="6">
        <v>3</v>
      </c>
      <c r="HX6" s="8">
        <v>6000</v>
      </c>
      <c r="HY6" s="6">
        <v>800</v>
      </c>
      <c r="HZ6" s="8">
        <v>1500</v>
      </c>
      <c r="IA6" s="6" t="s">
        <v>37</v>
      </c>
      <c r="IB6" s="6">
        <v>34</v>
      </c>
      <c r="IC6" s="6">
        <v>2</v>
      </c>
      <c r="IE6" s="6">
        <v>3</v>
      </c>
      <c r="IF6" s="6">
        <v>392</v>
      </c>
      <c r="IG6" s="6">
        <v>470.4</v>
      </c>
      <c r="IH6" s="8">
        <v>3050</v>
      </c>
      <c r="II6" s="7" t="s">
        <v>47</v>
      </c>
      <c r="IJ6" s="6" t="s">
        <v>17</v>
      </c>
      <c r="IK6" s="8">
        <v>100000</v>
      </c>
      <c r="IL6" s="6" t="s">
        <v>25</v>
      </c>
      <c r="IM6" s="6">
        <v>13</v>
      </c>
      <c r="IP6" s="6">
        <v>3</v>
      </c>
      <c r="IQ6" s="8">
        <v>3000</v>
      </c>
      <c r="IR6" s="6" t="s">
        <v>315</v>
      </c>
      <c r="IS6" s="6">
        <v>480</v>
      </c>
      <c r="IT6" s="6" t="s">
        <v>17</v>
      </c>
      <c r="IU6" s="7" t="s">
        <v>71</v>
      </c>
      <c r="IV6" s="6">
        <v>700</v>
      </c>
      <c r="IW6" s="7" t="s">
        <v>316</v>
      </c>
      <c r="IX6" s="6">
        <v>15</v>
      </c>
      <c r="IY6" s="7" t="s">
        <v>317</v>
      </c>
      <c r="IZ6" s="7">
        <v>2</v>
      </c>
      <c r="JB6" s="6">
        <v>3</v>
      </c>
      <c r="JC6" s="8">
        <v>2000</v>
      </c>
      <c r="JD6" s="6">
        <v>20</v>
      </c>
      <c r="JE6" s="6" t="s">
        <v>358</v>
      </c>
      <c r="JF6" s="6" t="s">
        <v>358</v>
      </c>
      <c r="JG6" s="6">
        <v>7</v>
      </c>
      <c r="JH6" s="8">
        <v>800000</v>
      </c>
      <c r="JI6" s="7" t="s">
        <v>23</v>
      </c>
      <c r="JJ6" s="6">
        <v>207</v>
      </c>
      <c r="JK6" s="6">
        <v>6</v>
      </c>
      <c r="JM6" s="6">
        <v>3</v>
      </c>
      <c r="JN6" s="17" t="s">
        <v>371</v>
      </c>
      <c r="JO6" s="6">
        <v>600</v>
      </c>
      <c r="JP6" s="8">
        <v>1000000</v>
      </c>
      <c r="JQ6" s="6" t="s">
        <v>72</v>
      </c>
      <c r="JR6" s="6">
        <v>360</v>
      </c>
      <c r="JS6" s="6">
        <v>8</v>
      </c>
      <c r="JU6" s="6">
        <v>3</v>
      </c>
      <c r="JV6" s="6">
        <v>540</v>
      </c>
      <c r="JW6" s="6" t="s">
        <v>382</v>
      </c>
      <c r="JX6" s="6">
        <v>920</v>
      </c>
      <c r="JY6" s="6">
        <v>15</v>
      </c>
      <c r="JZ6" s="6" t="s">
        <v>23</v>
      </c>
      <c r="KA6" s="8">
        <v>900000</v>
      </c>
      <c r="KB6" s="7" t="s">
        <v>26</v>
      </c>
      <c r="KC6" s="6">
        <v>254</v>
      </c>
      <c r="KD6" s="7" t="s">
        <v>72</v>
      </c>
      <c r="KE6" s="6">
        <v>7</v>
      </c>
      <c r="KG6" s="6">
        <v>3</v>
      </c>
      <c r="KH6" s="8">
        <v>40000</v>
      </c>
      <c r="KI6" s="8">
        <v>2400</v>
      </c>
      <c r="KJ6" s="8">
        <v>1000000</v>
      </c>
      <c r="KK6" s="6" t="s">
        <v>30</v>
      </c>
      <c r="KL6" s="6">
        <v>293</v>
      </c>
      <c r="KM6" s="6">
        <v>8</v>
      </c>
      <c r="KO6" s="6">
        <v>3</v>
      </c>
      <c r="KP6" s="8">
        <v>3000</v>
      </c>
      <c r="KQ6" s="6" t="s">
        <v>315</v>
      </c>
      <c r="KR6" s="6">
        <v>480</v>
      </c>
      <c r="KS6" s="6" t="s">
        <v>17</v>
      </c>
      <c r="KT6" s="7" t="s">
        <v>71</v>
      </c>
      <c r="KU6" s="6">
        <v>700</v>
      </c>
      <c r="KV6" s="7" t="s">
        <v>316</v>
      </c>
      <c r="KW6" s="6">
        <v>15</v>
      </c>
      <c r="KX6" s="7" t="s">
        <v>317</v>
      </c>
      <c r="KY6" s="7">
        <v>2</v>
      </c>
      <c r="LA6" s="40">
        <v>2</v>
      </c>
      <c r="LB6" s="40">
        <v>383</v>
      </c>
      <c r="LC6" s="40">
        <v>459.6</v>
      </c>
      <c r="LD6" s="41">
        <v>3000</v>
      </c>
      <c r="LE6" s="42" t="s">
        <v>47</v>
      </c>
      <c r="LF6" s="40" t="s">
        <v>17</v>
      </c>
      <c r="LG6" s="41">
        <v>73000</v>
      </c>
      <c r="LH6" s="40" t="s">
        <v>20</v>
      </c>
      <c r="LI6" s="40">
        <v>13</v>
      </c>
    </row>
    <row r="7" spans="1:321" ht="15" thickBot="1" x14ac:dyDescent="0.35">
      <c r="A7" s="1">
        <v>4</v>
      </c>
      <c r="B7" s="1">
        <v>172</v>
      </c>
      <c r="C7" s="1">
        <v>129</v>
      </c>
      <c r="D7" s="1">
        <v>771</v>
      </c>
      <c r="E7" s="2" t="s">
        <v>16</v>
      </c>
      <c r="F7" s="3" t="s">
        <v>17</v>
      </c>
      <c r="G7" s="4">
        <v>13000</v>
      </c>
      <c r="H7" s="1" t="s">
        <v>20</v>
      </c>
      <c r="I7" s="1">
        <v>9</v>
      </c>
      <c r="K7" s="1">
        <v>4</v>
      </c>
      <c r="L7" s="1">
        <v>25</v>
      </c>
      <c r="M7" s="1">
        <v>12.5</v>
      </c>
      <c r="N7" s="1">
        <v>500</v>
      </c>
      <c r="O7" s="4">
        <v>20000</v>
      </c>
      <c r="P7" s="2" t="s">
        <v>70</v>
      </c>
      <c r="Q7" s="1">
        <v>103</v>
      </c>
      <c r="R7" s="1">
        <v>4</v>
      </c>
      <c r="T7" s="6">
        <v>4</v>
      </c>
      <c r="U7" s="6">
        <v>19</v>
      </c>
      <c r="V7" s="6">
        <v>15.2</v>
      </c>
      <c r="W7" s="6">
        <v>570</v>
      </c>
      <c r="X7" s="8">
        <v>16000</v>
      </c>
      <c r="Y7" s="7" t="s">
        <v>69</v>
      </c>
      <c r="Z7" s="6">
        <v>51</v>
      </c>
      <c r="AA7" s="6">
        <v>3</v>
      </c>
      <c r="AC7" s="6">
        <v>4</v>
      </c>
      <c r="AD7" s="6">
        <v>7</v>
      </c>
      <c r="AE7" s="6">
        <v>35</v>
      </c>
      <c r="AF7" s="6">
        <v>550</v>
      </c>
      <c r="AG7" s="8">
        <v>200000</v>
      </c>
      <c r="AH7" s="7" t="s">
        <v>30</v>
      </c>
      <c r="AI7" s="6">
        <v>293</v>
      </c>
      <c r="AJ7" s="6">
        <v>6</v>
      </c>
      <c r="AL7" s="6">
        <v>4</v>
      </c>
      <c r="AM7" s="6">
        <v>160</v>
      </c>
      <c r="AN7" s="6">
        <v>950</v>
      </c>
      <c r="AO7" s="8">
        <v>500000</v>
      </c>
      <c r="AP7" s="6" t="s">
        <v>30</v>
      </c>
      <c r="AQ7" s="6">
        <v>293</v>
      </c>
      <c r="AR7" s="6">
        <v>6</v>
      </c>
      <c r="AT7" s="6">
        <v>4</v>
      </c>
      <c r="AU7" s="6">
        <v>20</v>
      </c>
      <c r="AV7" s="6">
        <v>26</v>
      </c>
      <c r="AW7" s="6">
        <v>730</v>
      </c>
      <c r="AX7" s="8">
        <v>720000</v>
      </c>
      <c r="AY7" s="7" t="s">
        <v>26</v>
      </c>
      <c r="AZ7" s="6">
        <v>254</v>
      </c>
      <c r="BA7" s="6">
        <v>7</v>
      </c>
      <c r="BC7" s="6">
        <v>4</v>
      </c>
      <c r="BD7" s="6" t="s">
        <v>105</v>
      </c>
      <c r="BE7" s="6">
        <v>900</v>
      </c>
      <c r="BF7" s="8">
        <v>1500000</v>
      </c>
      <c r="BG7" s="6" t="s">
        <v>30</v>
      </c>
      <c r="BH7" s="6">
        <v>293</v>
      </c>
      <c r="BI7" s="6">
        <v>8</v>
      </c>
      <c r="BK7" s="6">
        <v>4</v>
      </c>
      <c r="BL7" s="6">
        <v>55</v>
      </c>
      <c r="BM7" s="6">
        <v>33</v>
      </c>
      <c r="BN7" s="6">
        <v>690</v>
      </c>
      <c r="BO7" s="8">
        <v>850000</v>
      </c>
      <c r="BP7" s="7" t="s">
        <v>26</v>
      </c>
      <c r="BQ7" s="6">
        <v>254</v>
      </c>
      <c r="BR7" s="6">
        <v>8</v>
      </c>
      <c r="BT7" s="6">
        <v>4</v>
      </c>
      <c r="BU7" s="6">
        <v>40</v>
      </c>
      <c r="BV7" s="6">
        <v>44</v>
      </c>
      <c r="BW7" s="6">
        <v>260</v>
      </c>
      <c r="BX7" s="6">
        <v>850</v>
      </c>
      <c r="BY7" s="8">
        <v>3000000</v>
      </c>
      <c r="BZ7" s="7" t="s">
        <v>40</v>
      </c>
      <c r="CA7" s="6">
        <v>587</v>
      </c>
      <c r="CB7" s="6">
        <v>10</v>
      </c>
      <c r="CD7" s="6">
        <v>4</v>
      </c>
      <c r="CE7" s="6">
        <v>95</v>
      </c>
      <c r="CF7" s="6">
        <v>12.16</v>
      </c>
      <c r="CG7" s="8">
        <v>2700</v>
      </c>
      <c r="CH7" s="8">
        <v>4000000</v>
      </c>
      <c r="CI7" s="7" t="s">
        <v>44</v>
      </c>
      <c r="CJ7" s="6">
        <v>720</v>
      </c>
      <c r="CK7" s="6">
        <v>10</v>
      </c>
      <c r="CM7" s="6">
        <v>4</v>
      </c>
      <c r="CN7" s="6">
        <v>57</v>
      </c>
      <c r="CO7" s="6">
        <v>155</v>
      </c>
      <c r="CP7" s="8">
        <v>1550</v>
      </c>
      <c r="CQ7" s="6">
        <v>7.2960000000000003</v>
      </c>
      <c r="CR7" s="6">
        <v>19.84</v>
      </c>
      <c r="CS7" s="6">
        <v>198.4</v>
      </c>
      <c r="CT7" s="8">
        <v>2400</v>
      </c>
      <c r="CU7" s="8">
        <v>6000000</v>
      </c>
      <c r="CV7" s="7" t="s">
        <v>48</v>
      </c>
      <c r="CW7" s="6">
        <v>777</v>
      </c>
      <c r="CX7" s="6">
        <v>11</v>
      </c>
      <c r="CZ7" s="6">
        <v>4</v>
      </c>
      <c r="DA7" s="6">
        <v>450</v>
      </c>
      <c r="DB7" s="6">
        <v>135</v>
      </c>
      <c r="DC7" s="6">
        <v>35</v>
      </c>
      <c r="DD7" s="8">
        <v>5200</v>
      </c>
      <c r="DE7" s="6">
        <v>200</v>
      </c>
      <c r="DF7" s="8">
        <v>18000000</v>
      </c>
      <c r="DG7" s="7" t="s">
        <v>95</v>
      </c>
      <c r="DH7" s="8">
        <v>1247</v>
      </c>
      <c r="DI7" s="6">
        <v>13</v>
      </c>
      <c r="DK7" s="6">
        <v>4</v>
      </c>
      <c r="DL7" s="6">
        <v>127</v>
      </c>
      <c r="DM7" s="6">
        <v>152.4</v>
      </c>
      <c r="DN7" s="8">
        <v>1830</v>
      </c>
      <c r="DO7" s="7" t="s">
        <v>16</v>
      </c>
      <c r="DP7" s="6" t="s">
        <v>17</v>
      </c>
      <c r="DQ7" s="8">
        <v>8000</v>
      </c>
      <c r="DR7" s="6" t="s">
        <v>20</v>
      </c>
      <c r="DS7" s="6">
        <v>7</v>
      </c>
      <c r="DU7" s="6">
        <v>4</v>
      </c>
      <c r="DV7" s="6">
        <v>56</v>
      </c>
      <c r="DW7" s="6">
        <v>100.8</v>
      </c>
      <c r="DX7" s="8">
        <v>1064</v>
      </c>
      <c r="DY7" s="7" t="s">
        <v>37</v>
      </c>
      <c r="DZ7" s="6">
        <v>4</v>
      </c>
      <c r="EA7" s="6" t="s">
        <v>17</v>
      </c>
      <c r="EB7" s="8">
        <v>1750000</v>
      </c>
      <c r="EC7" s="6" t="s">
        <v>20</v>
      </c>
      <c r="ED7" s="6">
        <v>11</v>
      </c>
      <c r="EF7" s="6">
        <v>4</v>
      </c>
      <c r="EG7" s="6">
        <v>40</v>
      </c>
      <c r="EH7" s="6">
        <v>310</v>
      </c>
      <c r="EI7" s="8">
        <v>100000</v>
      </c>
      <c r="EJ7" s="6" t="s">
        <v>71</v>
      </c>
      <c r="EK7" s="6">
        <v>134</v>
      </c>
      <c r="EL7" s="6">
        <v>4</v>
      </c>
      <c r="EN7" s="6">
        <v>4</v>
      </c>
      <c r="EO7" s="17" t="s">
        <v>147</v>
      </c>
      <c r="EP7" s="6">
        <v>370</v>
      </c>
      <c r="EQ7" s="8">
        <v>5000</v>
      </c>
      <c r="ER7" s="6" t="s">
        <v>148</v>
      </c>
      <c r="ES7" s="6">
        <v>60</v>
      </c>
      <c r="ET7" s="6">
        <v>2</v>
      </c>
      <c r="EV7" s="6">
        <v>4</v>
      </c>
      <c r="EW7" s="6">
        <v>650</v>
      </c>
      <c r="EX7" s="8">
        <v>100000</v>
      </c>
      <c r="EY7" s="6" t="s">
        <v>18</v>
      </c>
      <c r="EZ7" s="6">
        <v>120</v>
      </c>
      <c r="FA7" s="6">
        <v>6</v>
      </c>
      <c r="FC7" s="6">
        <v>3</v>
      </c>
      <c r="FD7" s="6">
        <v>520</v>
      </c>
      <c r="FE7" s="17" t="s">
        <v>168</v>
      </c>
      <c r="FF7" s="6">
        <v>6</v>
      </c>
      <c r="FG7" s="8">
        <v>600000</v>
      </c>
      <c r="FH7" s="7" t="s">
        <v>34</v>
      </c>
      <c r="FI7" s="6">
        <v>415</v>
      </c>
      <c r="FJ7" s="6">
        <v>7</v>
      </c>
      <c r="FL7" s="6">
        <v>4</v>
      </c>
      <c r="FM7" s="6">
        <v>35</v>
      </c>
      <c r="FN7" s="8">
        <v>100000</v>
      </c>
      <c r="FO7" s="7" t="s">
        <v>20</v>
      </c>
      <c r="FP7" s="6">
        <v>169</v>
      </c>
      <c r="FQ7" s="6">
        <v>7</v>
      </c>
      <c r="FS7" s="6">
        <v>4</v>
      </c>
      <c r="FT7" s="6">
        <v>250</v>
      </c>
      <c r="FU7" s="6" t="s">
        <v>184</v>
      </c>
      <c r="FV7" s="8">
        <v>2400000</v>
      </c>
      <c r="FW7" s="6" t="s">
        <v>38</v>
      </c>
      <c r="FX7" s="6">
        <v>509</v>
      </c>
      <c r="FY7" s="6">
        <v>10</v>
      </c>
      <c r="GA7" s="6">
        <v>4</v>
      </c>
      <c r="GB7" s="6">
        <v>16</v>
      </c>
      <c r="GC7" s="8">
        <v>800000</v>
      </c>
      <c r="GD7" s="7" t="s">
        <v>72</v>
      </c>
      <c r="GE7" s="6">
        <v>360</v>
      </c>
      <c r="GF7" s="6">
        <v>9</v>
      </c>
      <c r="GH7" s="6">
        <v>4</v>
      </c>
      <c r="GI7" s="6">
        <v>173</v>
      </c>
      <c r="GJ7" s="8">
        <v>600000</v>
      </c>
      <c r="GK7" s="6" t="s">
        <v>30</v>
      </c>
      <c r="GL7" s="6">
        <v>293</v>
      </c>
      <c r="GM7" s="6">
        <v>9</v>
      </c>
      <c r="GO7" s="6">
        <v>4</v>
      </c>
      <c r="GP7" s="8">
        <v>2400</v>
      </c>
      <c r="GQ7" s="8">
        <v>6000000</v>
      </c>
      <c r="GR7" s="6" t="s">
        <v>48</v>
      </c>
      <c r="GS7" s="6">
        <v>777</v>
      </c>
      <c r="GT7" s="6">
        <v>13</v>
      </c>
      <c r="GV7" s="6">
        <v>4</v>
      </c>
      <c r="GW7" s="6">
        <v>5</v>
      </c>
      <c r="GX7" s="8">
        <v>1500000</v>
      </c>
      <c r="GY7" s="6" t="s">
        <v>32</v>
      </c>
      <c r="GZ7" s="6">
        <v>379</v>
      </c>
      <c r="HA7" s="6">
        <v>10</v>
      </c>
      <c r="HK7" s="6">
        <v>4</v>
      </c>
      <c r="HL7" s="6">
        <v>132</v>
      </c>
      <c r="HM7" s="6">
        <v>158.4</v>
      </c>
      <c r="HN7" s="8">
        <v>3820</v>
      </c>
      <c r="HO7" s="6" t="s">
        <v>17</v>
      </c>
      <c r="HP7" s="8">
        <v>1200000</v>
      </c>
      <c r="HQ7" s="6" t="s">
        <v>30</v>
      </c>
      <c r="HR7" s="6">
        <v>5</v>
      </c>
      <c r="HS7" s="25">
        <f>SUM(HP7:$HP$33)</f>
        <v>72000000</v>
      </c>
      <c r="HT7">
        <f>LEFT(HQ7,LEN(HQ7)-1)+0</f>
        <v>1</v>
      </c>
      <c r="HW7" s="6">
        <v>4</v>
      </c>
      <c r="HX7" s="8">
        <v>12000</v>
      </c>
      <c r="HY7" s="8">
        <v>1000</v>
      </c>
      <c r="HZ7" s="8">
        <v>3000</v>
      </c>
      <c r="IA7" s="6" t="s">
        <v>148</v>
      </c>
      <c r="IB7" s="6">
        <v>60</v>
      </c>
      <c r="IC7" s="6">
        <v>3</v>
      </c>
      <c r="IE7" s="6">
        <v>4</v>
      </c>
      <c r="IF7" s="6">
        <v>401</v>
      </c>
      <c r="IG7" s="6">
        <v>481.2</v>
      </c>
      <c r="IH7" s="8">
        <v>3100</v>
      </c>
      <c r="II7" s="7" t="s">
        <v>47</v>
      </c>
      <c r="IJ7" s="6" t="s">
        <v>17</v>
      </c>
      <c r="IK7" s="8">
        <v>120000</v>
      </c>
      <c r="IL7" s="6" t="s">
        <v>30</v>
      </c>
      <c r="IM7" s="6">
        <v>13</v>
      </c>
      <c r="IN7">
        <v>1</v>
      </c>
      <c r="IP7" s="6">
        <v>4</v>
      </c>
      <c r="IQ7" s="8">
        <v>5000</v>
      </c>
      <c r="IR7" s="6" t="s">
        <v>318</v>
      </c>
      <c r="IS7" s="6">
        <v>520</v>
      </c>
      <c r="IT7" s="6" t="s">
        <v>17</v>
      </c>
      <c r="IU7" s="7" t="s">
        <v>319</v>
      </c>
      <c r="IV7" s="8">
        <v>1400</v>
      </c>
      <c r="IW7" s="7" t="s">
        <v>16</v>
      </c>
      <c r="IX7" s="6">
        <v>24</v>
      </c>
      <c r="IY7" s="7" t="s">
        <v>47</v>
      </c>
      <c r="IZ7" s="7">
        <v>2</v>
      </c>
      <c r="JB7" s="6">
        <v>4</v>
      </c>
      <c r="JC7" s="8">
        <v>2600</v>
      </c>
      <c r="JD7" s="6">
        <v>25</v>
      </c>
      <c r="JE7" s="6">
        <v>1</v>
      </c>
      <c r="JF7" s="6" t="s">
        <v>358</v>
      </c>
      <c r="JG7" s="6">
        <v>8</v>
      </c>
      <c r="JH7" s="8">
        <v>1200000</v>
      </c>
      <c r="JI7" s="7" t="s">
        <v>30</v>
      </c>
      <c r="JJ7" s="6">
        <v>293</v>
      </c>
      <c r="JK7" s="6">
        <v>8</v>
      </c>
      <c r="JM7" s="6">
        <v>4</v>
      </c>
      <c r="JN7" s="17" t="s">
        <v>372</v>
      </c>
      <c r="JO7" s="6">
        <v>650</v>
      </c>
      <c r="JP7" s="8">
        <v>1600000</v>
      </c>
      <c r="JQ7" s="6" t="s">
        <v>34</v>
      </c>
      <c r="JR7" s="6">
        <v>415</v>
      </c>
      <c r="JS7" s="6">
        <v>8</v>
      </c>
      <c r="JU7" s="6">
        <v>4</v>
      </c>
      <c r="JV7" s="6">
        <v>840</v>
      </c>
      <c r="JW7" s="6" t="s">
        <v>383</v>
      </c>
      <c r="JX7" s="6">
        <v>980</v>
      </c>
      <c r="JY7" s="6">
        <v>20</v>
      </c>
      <c r="JZ7" s="6" t="s">
        <v>24</v>
      </c>
      <c r="KA7" s="8">
        <v>1200000</v>
      </c>
      <c r="KB7" s="7" t="s">
        <v>30</v>
      </c>
      <c r="KC7" s="6">
        <v>293</v>
      </c>
      <c r="KD7" s="7" t="s">
        <v>38</v>
      </c>
      <c r="KE7" s="6">
        <v>9</v>
      </c>
      <c r="KG7" s="6">
        <v>4</v>
      </c>
      <c r="KH7" s="8">
        <v>75000</v>
      </c>
      <c r="KI7" s="8">
        <v>2600</v>
      </c>
      <c r="KJ7" s="8">
        <v>1500000</v>
      </c>
      <c r="KK7" s="6" t="s">
        <v>72</v>
      </c>
      <c r="KL7" s="6">
        <v>360</v>
      </c>
      <c r="KM7" s="6">
        <v>8</v>
      </c>
      <c r="KO7" s="6">
        <v>4</v>
      </c>
      <c r="KP7" s="8">
        <v>5000</v>
      </c>
      <c r="KQ7" s="6" t="s">
        <v>318</v>
      </c>
      <c r="KR7" s="6">
        <v>520</v>
      </c>
      <c r="KS7" s="6" t="s">
        <v>17</v>
      </c>
      <c r="KT7" s="7" t="s">
        <v>319</v>
      </c>
      <c r="KU7" s="8">
        <v>1400</v>
      </c>
      <c r="KV7" s="7" t="s">
        <v>16</v>
      </c>
      <c r="KW7" s="6">
        <v>24</v>
      </c>
      <c r="KX7" s="7" t="s">
        <v>47</v>
      </c>
      <c r="KY7" s="7">
        <v>2</v>
      </c>
      <c r="LA7" s="40">
        <v>3</v>
      </c>
      <c r="LB7" s="40">
        <v>392</v>
      </c>
      <c r="LC7" s="40">
        <v>470.4</v>
      </c>
      <c r="LD7" s="41">
        <v>3050</v>
      </c>
      <c r="LE7" s="42" t="s">
        <v>47</v>
      </c>
      <c r="LF7" s="40" t="s">
        <v>17</v>
      </c>
      <c r="LG7" s="41">
        <v>89000</v>
      </c>
      <c r="LH7" s="40" t="s">
        <v>25</v>
      </c>
      <c r="LI7" s="40">
        <v>13</v>
      </c>
    </row>
    <row r="8" spans="1:321" ht="15" thickBot="1" x14ac:dyDescent="0.35">
      <c r="A8" s="1">
        <v>5</v>
      </c>
      <c r="B8" s="1">
        <v>176</v>
      </c>
      <c r="C8" s="1">
        <v>132</v>
      </c>
      <c r="D8" s="1">
        <v>787</v>
      </c>
      <c r="E8" s="2" t="s">
        <v>21</v>
      </c>
      <c r="F8" s="3">
        <v>1</v>
      </c>
      <c r="G8" s="4">
        <v>15000</v>
      </c>
      <c r="H8" s="1" t="s">
        <v>22</v>
      </c>
      <c r="I8" s="1">
        <v>9</v>
      </c>
      <c r="K8" s="1">
        <v>5</v>
      </c>
      <c r="L8" s="1">
        <v>30</v>
      </c>
      <c r="M8" s="1">
        <v>15</v>
      </c>
      <c r="N8" s="1">
        <v>540</v>
      </c>
      <c r="O8" s="4">
        <v>80000</v>
      </c>
      <c r="P8" s="2" t="s">
        <v>71</v>
      </c>
      <c r="Q8" s="1">
        <v>134</v>
      </c>
      <c r="R8" s="1">
        <v>5</v>
      </c>
      <c r="T8" s="6">
        <v>5</v>
      </c>
      <c r="U8" s="6">
        <v>25</v>
      </c>
      <c r="V8" s="6">
        <v>20</v>
      </c>
      <c r="W8" s="6">
        <v>620</v>
      </c>
      <c r="X8" s="8">
        <v>50000</v>
      </c>
      <c r="Y8" s="7" t="s">
        <v>84</v>
      </c>
      <c r="Z8" s="6">
        <v>84</v>
      </c>
      <c r="AA8" s="6">
        <v>4</v>
      </c>
      <c r="AC8" s="6">
        <v>5</v>
      </c>
      <c r="AD8" s="6">
        <v>9</v>
      </c>
      <c r="AE8" s="6">
        <v>45</v>
      </c>
      <c r="AF8" s="6">
        <v>600</v>
      </c>
      <c r="AG8" s="8">
        <v>400000</v>
      </c>
      <c r="AH8" s="7" t="s">
        <v>34</v>
      </c>
      <c r="AI8" s="6">
        <v>415</v>
      </c>
      <c r="AJ8" s="6">
        <v>7</v>
      </c>
      <c r="AL8" s="6">
        <v>5</v>
      </c>
      <c r="AM8" s="6">
        <v>190</v>
      </c>
      <c r="AN8" s="8">
        <v>1000</v>
      </c>
      <c r="AO8" s="8">
        <v>1000000</v>
      </c>
      <c r="AP8" s="6" t="s">
        <v>72</v>
      </c>
      <c r="AQ8" s="6">
        <v>360</v>
      </c>
      <c r="AR8" s="6">
        <v>7</v>
      </c>
      <c r="AT8" s="6">
        <v>5</v>
      </c>
      <c r="AU8" s="6">
        <v>24</v>
      </c>
      <c r="AV8" s="6">
        <v>31.2</v>
      </c>
      <c r="AW8" s="6">
        <v>840</v>
      </c>
      <c r="AX8" s="8">
        <v>920000</v>
      </c>
      <c r="AY8" s="7" t="s">
        <v>30</v>
      </c>
      <c r="AZ8" s="6">
        <v>293</v>
      </c>
      <c r="BA8" s="6">
        <v>8</v>
      </c>
      <c r="BC8" s="6">
        <v>5</v>
      </c>
      <c r="BD8" s="6" t="s">
        <v>106</v>
      </c>
      <c r="BE8" s="6">
        <v>950</v>
      </c>
      <c r="BF8" s="8">
        <v>2000000</v>
      </c>
      <c r="BG8" s="6" t="s">
        <v>34</v>
      </c>
      <c r="BH8" s="6">
        <v>415</v>
      </c>
      <c r="BI8" s="6">
        <v>9</v>
      </c>
      <c r="BK8" s="6">
        <v>5</v>
      </c>
      <c r="BL8" s="6">
        <v>64</v>
      </c>
      <c r="BM8" s="6">
        <v>38.4</v>
      </c>
      <c r="BN8" s="6">
        <v>730</v>
      </c>
      <c r="BO8" s="8">
        <v>1100000</v>
      </c>
      <c r="BP8" s="7" t="s">
        <v>30</v>
      </c>
      <c r="BQ8" s="6">
        <v>293</v>
      </c>
      <c r="BR8" s="6">
        <v>8</v>
      </c>
      <c r="BT8" s="6">
        <v>5</v>
      </c>
      <c r="BU8" s="6">
        <v>48</v>
      </c>
      <c r="BV8" s="6">
        <v>52.8</v>
      </c>
      <c r="BW8" s="6">
        <v>300</v>
      </c>
      <c r="BX8" s="8">
        <v>1050</v>
      </c>
      <c r="BY8" s="8">
        <v>5000000</v>
      </c>
      <c r="BZ8" s="7" t="s">
        <v>44</v>
      </c>
      <c r="CA8" s="6">
        <v>720</v>
      </c>
      <c r="CB8" s="6">
        <v>11</v>
      </c>
      <c r="CD8" s="6">
        <v>5</v>
      </c>
      <c r="CE8" s="6">
        <v>125</v>
      </c>
      <c r="CF8" s="6">
        <v>16</v>
      </c>
      <c r="CG8" s="8">
        <v>3100</v>
      </c>
      <c r="CH8" s="8">
        <v>7000000</v>
      </c>
      <c r="CI8" s="7" t="s">
        <v>73</v>
      </c>
      <c r="CJ8" s="6">
        <v>881</v>
      </c>
      <c r="CK8" s="6">
        <v>11</v>
      </c>
      <c r="CM8" s="6">
        <v>5</v>
      </c>
      <c r="CN8" s="6">
        <v>70</v>
      </c>
      <c r="CO8" s="6">
        <v>175</v>
      </c>
      <c r="CP8" s="8">
        <v>1750</v>
      </c>
      <c r="CQ8" s="6">
        <v>8.9600000000000009</v>
      </c>
      <c r="CR8" s="6">
        <v>22.4</v>
      </c>
      <c r="CS8" s="6">
        <v>224</v>
      </c>
      <c r="CT8" s="8">
        <v>2700</v>
      </c>
      <c r="CU8" s="8">
        <v>7500000</v>
      </c>
      <c r="CV8" s="7" t="s">
        <v>73</v>
      </c>
      <c r="CW8" s="6">
        <v>881</v>
      </c>
      <c r="CX8" s="6">
        <v>11</v>
      </c>
      <c r="CZ8" s="6">
        <v>5</v>
      </c>
      <c r="DA8" s="6">
        <v>500</v>
      </c>
      <c r="DB8" s="6">
        <v>150</v>
      </c>
      <c r="DC8" s="6">
        <v>40</v>
      </c>
      <c r="DD8" s="8">
        <v>5600</v>
      </c>
      <c r="DE8" s="6">
        <v>200</v>
      </c>
      <c r="DF8" s="8">
        <v>20000000</v>
      </c>
      <c r="DG8" s="7" t="s">
        <v>121</v>
      </c>
      <c r="DH8" s="8">
        <v>1314</v>
      </c>
      <c r="DI8" s="6">
        <v>14</v>
      </c>
      <c r="DK8" s="6">
        <v>5</v>
      </c>
      <c r="DL8" s="6">
        <v>129</v>
      </c>
      <c r="DM8" s="6">
        <v>154.80000000000001</v>
      </c>
      <c r="DN8" s="8">
        <v>1876</v>
      </c>
      <c r="DO8" s="7" t="s">
        <v>21</v>
      </c>
      <c r="DP8" s="6">
        <v>1</v>
      </c>
      <c r="DQ8" s="8">
        <v>10000</v>
      </c>
      <c r="DR8" s="6" t="s">
        <v>22</v>
      </c>
      <c r="DS8" s="6">
        <v>7</v>
      </c>
      <c r="DU8" s="6">
        <v>5</v>
      </c>
      <c r="DV8" s="6">
        <v>58</v>
      </c>
      <c r="DW8" s="6">
        <v>104.4</v>
      </c>
      <c r="DX8" s="8">
        <v>1086</v>
      </c>
      <c r="DY8" s="7" t="s">
        <v>39</v>
      </c>
      <c r="DZ8" s="6">
        <v>5</v>
      </c>
      <c r="EA8" s="6">
        <v>1</v>
      </c>
      <c r="EB8" s="8">
        <v>2000000</v>
      </c>
      <c r="EC8" s="6" t="s">
        <v>23</v>
      </c>
      <c r="ED8" s="6">
        <v>11</v>
      </c>
      <c r="EF8" s="6">
        <v>5</v>
      </c>
      <c r="EG8" s="6">
        <v>45</v>
      </c>
      <c r="EH8" s="6">
        <v>330</v>
      </c>
      <c r="EI8" s="8">
        <v>250000</v>
      </c>
      <c r="EJ8" s="6" t="s">
        <v>20</v>
      </c>
      <c r="EK8" s="6">
        <v>169</v>
      </c>
      <c r="EL8" s="6">
        <v>5</v>
      </c>
      <c r="EN8" s="6">
        <v>5</v>
      </c>
      <c r="EO8" s="17" t="s">
        <v>149</v>
      </c>
      <c r="EP8" s="6">
        <v>420</v>
      </c>
      <c r="EQ8" s="8">
        <v>20000</v>
      </c>
      <c r="ER8" s="6" t="s">
        <v>20</v>
      </c>
      <c r="ES8" s="6">
        <v>169</v>
      </c>
      <c r="ET8" s="6">
        <v>3</v>
      </c>
      <c r="EV8" s="6">
        <v>5</v>
      </c>
      <c r="EW8" s="6">
        <v>700</v>
      </c>
      <c r="EX8" s="8">
        <v>200000</v>
      </c>
      <c r="EY8" s="6" t="s">
        <v>20</v>
      </c>
      <c r="EZ8" s="6">
        <v>169</v>
      </c>
      <c r="FA8" s="6">
        <v>7</v>
      </c>
      <c r="FC8" s="55">
        <v>4</v>
      </c>
      <c r="FD8" s="55">
        <v>600</v>
      </c>
      <c r="FE8" s="19" t="s">
        <v>169</v>
      </c>
      <c r="FF8" s="55">
        <v>8</v>
      </c>
      <c r="FG8" s="57">
        <v>1200000</v>
      </c>
      <c r="FH8" s="43" t="s">
        <v>99</v>
      </c>
      <c r="FI8" s="55">
        <v>549</v>
      </c>
      <c r="FJ8" s="55">
        <v>9</v>
      </c>
      <c r="FL8" s="6">
        <v>5</v>
      </c>
      <c r="FM8" s="6">
        <v>42</v>
      </c>
      <c r="FN8" s="8">
        <v>300000</v>
      </c>
      <c r="FO8" s="7" t="s">
        <v>26</v>
      </c>
      <c r="FP8" s="6">
        <v>254</v>
      </c>
      <c r="FQ8" s="6">
        <v>8</v>
      </c>
      <c r="FS8" s="6">
        <v>5</v>
      </c>
      <c r="FT8" s="6">
        <v>275</v>
      </c>
      <c r="FU8" s="6" t="s">
        <v>184</v>
      </c>
      <c r="FV8" s="8">
        <v>3500000</v>
      </c>
      <c r="FW8" s="6" t="s">
        <v>42</v>
      </c>
      <c r="FX8" s="6">
        <v>657</v>
      </c>
      <c r="FY8" s="6">
        <v>11</v>
      </c>
      <c r="GA8" s="6">
        <v>5</v>
      </c>
      <c r="GB8" s="6">
        <v>18</v>
      </c>
      <c r="GC8" s="8">
        <v>1200000</v>
      </c>
      <c r="GD8" s="7" t="s">
        <v>38</v>
      </c>
      <c r="GE8" s="6">
        <v>509</v>
      </c>
      <c r="GF8" s="6">
        <v>10</v>
      </c>
      <c r="GH8" s="6">
        <v>5</v>
      </c>
      <c r="GI8" s="6">
        <v>200</v>
      </c>
      <c r="GJ8" s="8">
        <v>2000000</v>
      </c>
      <c r="GK8" s="6" t="s">
        <v>34</v>
      </c>
      <c r="GL8" s="6">
        <v>415</v>
      </c>
      <c r="GM8" s="6">
        <v>11</v>
      </c>
      <c r="HK8" s="6">
        <v>5</v>
      </c>
      <c r="HL8" s="6">
        <v>135</v>
      </c>
      <c r="HM8" s="6">
        <v>162</v>
      </c>
      <c r="HN8" s="8">
        <v>3896</v>
      </c>
      <c r="HO8" s="6">
        <v>1</v>
      </c>
      <c r="HP8" s="8">
        <v>1300000</v>
      </c>
      <c r="HQ8" s="6" t="s">
        <v>30</v>
      </c>
      <c r="HR8" s="6">
        <v>5</v>
      </c>
      <c r="HS8" s="25">
        <f>SUM(HP8:$HP$33)</f>
        <v>70800000</v>
      </c>
      <c r="HT8">
        <f t="shared" ref="HT8:HT33" si="0">LEFT(HQ8,LEN(HQ8)-1)+0</f>
        <v>1</v>
      </c>
      <c r="HU8" s="22">
        <f>SUM(HP4:HP8)</f>
        <v>5500000</v>
      </c>
      <c r="HV8" s="23">
        <f>HU8/$HU$3</f>
        <v>7.3333333333333334E-2</v>
      </c>
      <c r="HW8" s="6">
        <v>5</v>
      </c>
      <c r="HX8" s="8">
        <v>25000</v>
      </c>
      <c r="HY8" s="8">
        <v>1200</v>
      </c>
      <c r="HZ8" s="8">
        <v>6000</v>
      </c>
      <c r="IA8" s="6" t="s">
        <v>84</v>
      </c>
      <c r="IB8" s="6">
        <v>84</v>
      </c>
      <c r="IC8" s="6">
        <v>3</v>
      </c>
      <c r="IE8" s="6">
        <v>5</v>
      </c>
      <c r="IF8" s="6">
        <v>410</v>
      </c>
      <c r="IG8" s="6">
        <v>492</v>
      </c>
      <c r="IH8" s="8">
        <v>3150</v>
      </c>
      <c r="II8" s="7" t="s">
        <v>49</v>
      </c>
      <c r="IJ8" s="6">
        <v>1</v>
      </c>
      <c r="IK8" s="8">
        <v>140000</v>
      </c>
      <c r="IL8" s="6" t="s">
        <v>34</v>
      </c>
      <c r="IM8" s="6">
        <v>13</v>
      </c>
      <c r="IN8" s="26">
        <v>2</v>
      </c>
      <c r="IP8" s="6">
        <v>5</v>
      </c>
      <c r="IQ8" s="8">
        <v>10000</v>
      </c>
      <c r="IR8" s="6" t="s">
        <v>320</v>
      </c>
      <c r="IS8" s="6">
        <v>560</v>
      </c>
      <c r="IT8" s="6">
        <v>4</v>
      </c>
      <c r="IU8" s="7" t="s">
        <v>22</v>
      </c>
      <c r="IV8" s="8">
        <v>3000</v>
      </c>
      <c r="IW8" s="7" t="s">
        <v>55</v>
      </c>
      <c r="IX8" s="6">
        <v>48</v>
      </c>
      <c r="IY8" s="7" t="s">
        <v>321</v>
      </c>
      <c r="IZ8" s="7">
        <v>3</v>
      </c>
      <c r="JB8" s="6">
        <v>5</v>
      </c>
      <c r="JC8" s="8">
        <v>3000</v>
      </c>
      <c r="JD8" s="6">
        <v>30</v>
      </c>
      <c r="JE8" s="6">
        <v>1</v>
      </c>
      <c r="JF8" s="6" t="s">
        <v>358</v>
      </c>
      <c r="JG8" s="6">
        <v>9</v>
      </c>
      <c r="JH8" s="8">
        <v>2500000</v>
      </c>
      <c r="JI8" s="7" t="s">
        <v>34</v>
      </c>
      <c r="JJ8" s="6">
        <v>415</v>
      </c>
      <c r="JK8" s="6">
        <v>9</v>
      </c>
      <c r="JM8" s="6">
        <v>5</v>
      </c>
      <c r="JN8" s="17" t="s">
        <v>373</v>
      </c>
      <c r="JO8" s="6">
        <v>700</v>
      </c>
      <c r="JP8" s="8">
        <v>2200000</v>
      </c>
      <c r="JQ8" s="6" t="s">
        <v>99</v>
      </c>
      <c r="JR8" s="6">
        <v>549</v>
      </c>
      <c r="JS8" s="6">
        <v>9</v>
      </c>
      <c r="JU8" s="6">
        <v>5</v>
      </c>
      <c r="JV8" s="8">
        <v>1280</v>
      </c>
      <c r="JW8" s="6" t="s">
        <v>384</v>
      </c>
      <c r="JX8" s="8">
        <v>1060</v>
      </c>
      <c r="JY8" s="6">
        <v>25</v>
      </c>
      <c r="JZ8" s="6" t="s">
        <v>25</v>
      </c>
      <c r="KA8" s="8">
        <v>1500000</v>
      </c>
      <c r="KB8" s="7" t="s">
        <v>72</v>
      </c>
      <c r="KC8" s="6">
        <v>360</v>
      </c>
      <c r="KD8" s="7" t="s">
        <v>85</v>
      </c>
      <c r="KE8" s="6">
        <v>9</v>
      </c>
      <c r="KG8" s="6">
        <v>5</v>
      </c>
      <c r="KH8" s="8">
        <v>140000</v>
      </c>
      <c r="KI8" s="8">
        <v>2900</v>
      </c>
      <c r="KJ8" s="8">
        <v>2000000</v>
      </c>
      <c r="KK8" s="6" t="s">
        <v>34</v>
      </c>
      <c r="KL8" s="6">
        <v>415</v>
      </c>
      <c r="KM8" s="6">
        <v>9</v>
      </c>
      <c r="KO8" s="6">
        <v>5</v>
      </c>
      <c r="KP8" s="8">
        <v>10000</v>
      </c>
      <c r="KQ8" s="6" t="s">
        <v>320</v>
      </c>
      <c r="KR8" s="6">
        <v>560</v>
      </c>
      <c r="KS8" s="6">
        <v>4</v>
      </c>
      <c r="KT8" s="7" t="s">
        <v>22</v>
      </c>
      <c r="KU8" s="8">
        <v>3000</v>
      </c>
      <c r="KV8" s="7" t="s">
        <v>55</v>
      </c>
      <c r="KW8" s="6">
        <v>48</v>
      </c>
      <c r="KX8" s="7" t="s">
        <v>321</v>
      </c>
      <c r="KY8" s="7">
        <v>3</v>
      </c>
      <c r="LA8" s="40">
        <v>4</v>
      </c>
      <c r="LB8" s="40">
        <v>401</v>
      </c>
      <c r="LC8" s="40">
        <v>481.2</v>
      </c>
      <c r="LD8" s="41">
        <v>3100</v>
      </c>
      <c r="LE8" s="42" t="s">
        <v>47</v>
      </c>
      <c r="LF8" s="40" t="s">
        <v>17</v>
      </c>
      <c r="LG8" s="41">
        <v>105000</v>
      </c>
      <c r="LH8" s="40" t="s">
        <v>29</v>
      </c>
      <c r="LI8" s="40">
        <v>13</v>
      </c>
    </row>
    <row r="9" spans="1:321" ht="15" thickBot="1" x14ac:dyDescent="0.35">
      <c r="A9" s="1">
        <v>6</v>
      </c>
      <c r="B9" s="1">
        <v>181</v>
      </c>
      <c r="C9" s="1">
        <v>135.75</v>
      </c>
      <c r="D9" s="1">
        <v>804</v>
      </c>
      <c r="E9" s="2" t="s">
        <v>21</v>
      </c>
      <c r="F9" s="3">
        <v>1</v>
      </c>
      <c r="G9" s="4">
        <v>16000</v>
      </c>
      <c r="H9" s="1" t="s">
        <v>23</v>
      </c>
      <c r="I9" s="1">
        <v>9</v>
      </c>
      <c r="K9" s="1">
        <v>6</v>
      </c>
      <c r="L9" s="1">
        <v>35</v>
      </c>
      <c r="M9" s="1">
        <v>17.5</v>
      </c>
      <c r="N9" s="1">
        <v>580</v>
      </c>
      <c r="O9" s="4">
        <v>180000</v>
      </c>
      <c r="P9" s="2" t="s">
        <v>20</v>
      </c>
      <c r="Q9" s="1">
        <v>169</v>
      </c>
      <c r="R9" s="1">
        <v>5</v>
      </c>
      <c r="T9" s="6">
        <v>6</v>
      </c>
      <c r="U9" s="6">
        <v>31</v>
      </c>
      <c r="V9" s="6">
        <v>24.8</v>
      </c>
      <c r="W9" s="6">
        <v>670</v>
      </c>
      <c r="X9" s="8">
        <v>100000</v>
      </c>
      <c r="Y9" s="7" t="s">
        <v>18</v>
      </c>
      <c r="Z9" s="6">
        <v>120</v>
      </c>
      <c r="AA9" s="6">
        <v>5</v>
      </c>
      <c r="AC9" s="6">
        <v>6</v>
      </c>
      <c r="AD9" s="6">
        <v>11</v>
      </c>
      <c r="AE9" s="6">
        <v>55</v>
      </c>
      <c r="AF9" s="6">
        <v>650</v>
      </c>
      <c r="AG9" s="8">
        <v>750000</v>
      </c>
      <c r="AH9" s="7" t="s">
        <v>36</v>
      </c>
      <c r="AI9" s="6">
        <v>464</v>
      </c>
      <c r="AJ9" s="6">
        <v>8</v>
      </c>
      <c r="AL9" s="6">
        <v>6</v>
      </c>
      <c r="AM9" s="6">
        <v>230</v>
      </c>
      <c r="AN9" s="8">
        <v>1050</v>
      </c>
      <c r="AO9" s="8">
        <v>1350000</v>
      </c>
      <c r="AP9" s="6" t="s">
        <v>34</v>
      </c>
      <c r="AQ9" s="6">
        <v>415</v>
      </c>
      <c r="AR9" s="6">
        <v>8</v>
      </c>
      <c r="AT9" s="6">
        <v>6</v>
      </c>
      <c r="AU9" s="6">
        <v>32</v>
      </c>
      <c r="AV9" s="6">
        <v>41.6</v>
      </c>
      <c r="AW9" s="6">
        <v>960</v>
      </c>
      <c r="AX9" s="8">
        <v>1200000</v>
      </c>
      <c r="AY9" s="7" t="s">
        <v>72</v>
      </c>
      <c r="AZ9" s="6">
        <v>360</v>
      </c>
      <c r="BA9" s="6">
        <v>8</v>
      </c>
      <c r="BC9" s="6">
        <v>6</v>
      </c>
      <c r="BD9" s="6" t="s">
        <v>107</v>
      </c>
      <c r="BE9" s="8">
        <v>1000</v>
      </c>
      <c r="BF9" s="8">
        <v>3000000</v>
      </c>
      <c r="BG9" s="6" t="s">
        <v>38</v>
      </c>
      <c r="BH9" s="6">
        <v>509</v>
      </c>
      <c r="BI9" s="6">
        <v>10</v>
      </c>
      <c r="BK9" s="6">
        <v>6</v>
      </c>
      <c r="BL9" s="6">
        <v>75</v>
      </c>
      <c r="BM9" s="6">
        <v>45</v>
      </c>
      <c r="BN9" s="6">
        <v>770</v>
      </c>
      <c r="BO9" s="8">
        <v>1300000</v>
      </c>
      <c r="BP9" s="7" t="s">
        <v>34</v>
      </c>
      <c r="BQ9" s="6">
        <v>415</v>
      </c>
      <c r="BR9" s="6">
        <v>8</v>
      </c>
      <c r="BT9" s="6">
        <v>6</v>
      </c>
      <c r="BU9" s="6">
        <v>56</v>
      </c>
      <c r="BV9" s="6">
        <v>61.6</v>
      </c>
      <c r="BW9" s="6">
        <v>350</v>
      </c>
      <c r="BX9" s="8">
        <v>1300</v>
      </c>
      <c r="BY9" s="8">
        <v>7000000</v>
      </c>
      <c r="BZ9" s="7" t="s">
        <v>73</v>
      </c>
      <c r="CA9" s="6">
        <v>881</v>
      </c>
      <c r="CB9" s="6">
        <v>11</v>
      </c>
      <c r="CD9" s="6">
        <v>6</v>
      </c>
      <c r="CE9" s="6">
        <v>155</v>
      </c>
      <c r="CF9" s="6">
        <v>19.84</v>
      </c>
      <c r="CG9" s="8">
        <v>3500</v>
      </c>
      <c r="CH9" s="8">
        <v>10500000</v>
      </c>
      <c r="CI9" s="7" t="s">
        <v>94</v>
      </c>
      <c r="CJ9" s="8">
        <v>1099</v>
      </c>
      <c r="CK9" s="6">
        <v>12</v>
      </c>
      <c r="CM9" s="6">
        <v>6</v>
      </c>
      <c r="CN9" s="6">
        <v>81</v>
      </c>
      <c r="CO9" s="6">
        <v>200</v>
      </c>
      <c r="CP9" s="8">
        <v>2000</v>
      </c>
      <c r="CQ9" s="6">
        <v>10.368</v>
      </c>
      <c r="CR9" s="6">
        <v>25.6</v>
      </c>
      <c r="CS9" s="6">
        <v>256</v>
      </c>
      <c r="CT9" s="8">
        <v>3000</v>
      </c>
      <c r="CU9" s="8">
        <v>10500000</v>
      </c>
      <c r="CV9" s="7" t="s">
        <v>94</v>
      </c>
      <c r="CW9" s="8">
        <v>1099</v>
      </c>
      <c r="CX9" s="6">
        <v>12</v>
      </c>
      <c r="DK9" s="6">
        <v>6</v>
      </c>
      <c r="DL9" s="6">
        <v>132</v>
      </c>
      <c r="DM9" s="6">
        <v>158.4</v>
      </c>
      <c r="DN9" s="8">
        <v>1923</v>
      </c>
      <c r="DO9" s="7" t="s">
        <v>21</v>
      </c>
      <c r="DP9" s="6">
        <v>1</v>
      </c>
      <c r="DQ9" s="8">
        <v>11000</v>
      </c>
      <c r="DR9" s="6" t="s">
        <v>23</v>
      </c>
      <c r="DS9" s="6">
        <v>8</v>
      </c>
      <c r="DU9" s="6">
        <v>6</v>
      </c>
      <c r="DV9" s="6">
        <v>60</v>
      </c>
      <c r="DW9" s="6">
        <v>108</v>
      </c>
      <c r="DX9" s="8">
        <v>1108</v>
      </c>
      <c r="DY9" s="7" t="s">
        <v>39</v>
      </c>
      <c r="DZ9" s="6">
        <v>6</v>
      </c>
      <c r="EA9" s="6">
        <v>1</v>
      </c>
      <c r="EB9" s="8">
        <v>2250000</v>
      </c>
      <c r="EC9" s="6" t="s">
        <v>26</v>
      </c>
      <c r="ED9" s="6">
        <v>11</v>
      </c>
      <c r="EF9" s="6">
        <v>6</v>
      </c>
      <c r="EG9" s="6">
        <v>50</v>
      </c>
      <c r="EH9" s="6">
        <v>350</v>
      </c>
      <c r="EI9" s="8">
        <v>750000</v>
      </c>
      <c r="EJ9" s="6" t="s">
        <v>23</v>
      </c>
      <c r="EK9" s="6">
        <v>207</v>
      </c>
      <c r="EL9" s="6">
        <v>6</v>
      </c>
      <c r="EN9" s="6">
        <v>6</v>
      </c>
      <c r="EO9" s="17" t="s">
        <v>150</v>
      </c>
      <c r="EP9" s="6">
        <v>470</v>
      </c>
      <c r="EQ9" s="8">
        <v>120000</v>
      </c>
      <c r="ER9" s="6" t="s">
        <v>23</v>
      </c>
      <c r="ES9" s="6">
        <v>207</v>
      </c>
      <c r="ET9" s="6">
        <v>4</v>
      </c>
      <c r="EV9" s="6">
        <v>6</v>
      </c>
      <c r="EW9" s="6">
        <v>750</v>
      </c>
      <c r="EX9" s="8">
        <v>400000</v>
      </c>
      <c r="EY9" s="6" t="s">
        <v>25</v>
      </c>
      <c r="EZ9" s="6">
        <v>240</v>
      </c>
      <c r="FA9" s="6">
        <v>8</v>
      </c>
      <c r="FC9" s="56"/>
      <c r="FD9" s="56"/>
      <c r="FE9" s="20" t="s">
        <v>170</v>
      </c>
      <c r="FF9" s="56"/>
      <c r="FG9" s="58"/>
      <c r="FH9" s="44"/>
      <c r="FI9" s="56"/>
      <c r="FJ9" s="56"/>
      <c r="FL9" s="6">
        <v>6</v>
      </c>
      <c r="FM9" s="6">
        <v>54</v>
      </c>
      <c r="FN9" s="8">
        <v>500000</v>
      </c>
      <c r="FO9" s="7" t="s">
        <v>72</v>
      </c>
      <c r="FP9" s="6">
        <v>360</v>
      </c>
      <c r="FQ9" s="6">
        <v>9</v>
      </c>
      <c r="FS9" s="6">
        <v>6</v>
      </c>
      <c r="FT9" s="6">
        <v>325</v>
      </c>
      <c r="FU9" s="6" t="s">
        <v>184</v>
      </c>
      <c r="FV9" s="8">
        <v>5000000</v>
      </c>
      <c r="FW9" s="6" t="s">
        <v>48</v>
      </c>
      <c r="FX9" s="6">
        <v>777</v>
      </c>
      <c r="FY9" s="6">
        <v>13</v>
      </c>
      <c r="GH9" s="6">
        <v>6</v>
      </c>
      <c r="GI9" s="6">
        <v>228</v>
      </c>
      <c r="GJ9" s="8">
        <v>3000000</v>
      </c>
      <c r="GK9" s="6" t="s">
        <v>38</v>
      </c>
      <c r="GL9" s="6">
        <v>509</v>
      </c>
      <c r="GM9" s="6">
        <v>12</v>
      </c>
      <c r="HK9" s="6">
        <v>6</v>
      </c>
      <c r="HL9" s="6">
        <v>137</v>
      </c>
      <c r="HM9" s="6">
        <v>164.4</v>
      </c>
      <c r="HN9" s="8">
        <v>3954</v>
      </c>
      <c r="HO9" s="6">
        <v>1</v>
      </c>
      <c r="HP9" s="8">
        <v>1500000</v>
      </c>
      <c r="HQ9" s="6" t="s">
        <v>30</v>
      </c>
      <c r="HR9" s="6">
        <v>6</v>
      </c>
      <c r="HS9" s="25">
        <f>SUM(HP9:$HP$33)</f>
        <v>69500000</v>
      </c>
      <c r="HT9">
        <f t="shared" si="0"/>
        <v>1</v>
      </c>
      <c r="HV9" s="23"/>
      <c r="HW9" s="6">
        <v>6</v>
      </c>
      <c r="HX9" s="8">
        <v>45000</v>
      </c>
      <c r="HY9" s="8">
        <v>1400</v>
      </c>
      <c r="HZ9" s="8">
        <v>12000</v>
      </c>
      <c r="IA9" s="6" t="s">
        <v>70</v>
      </c>
      <c r="IB9" s="6">
        <v>103</v>
      </c>
      <c r="IC9" s="6">
        <v>3</v>
      </c>
      <c r="IE9" s="6">
        <v>6</v>
      </c>
      <c r="IF9" s="6">
        <v>418</v>
      </c>
      <c r="IG9" s="6">
        <v>501.6</v>
      </c>
      <c r="IH9" s="8">
        <v>3200</v>
      </c>
      <c r="II9" s="7" t="s">
        <v>49</v>
      </c>
      <c r="IJ9" s="6">
        <v>1</v>
      </c>
      <c r="IK9" s="8">
        <v>160000</v>
      </c>
      <c r="IL9" s="6" t="s">
        <v>38</v>
      </c>
      <c r="IM9" s="6">
        <v>13</v>
      </c>
      <c r="IN9" s="26">
        <v>3</v>
      </c>
      <c r="IP9" s="6">
        <v>6</v>
      </c>
      <c r="IQ9" s="8">
        <v>20000</v>
      </c>
      <c r="IR9" s="6" t="s">
        <v>322</v>
      </c>
      <c r="IS9" s="6">
        <v>600</v>
      </c>
      <c r="IT9" s="6">
        <v>5</v>
      </c>
      <c r="IU9" s="7" t="s">
        <v>323</v>
      </c>
      <c r="IV9" s="8">
        <v>7000</v>
      </c>
      <c r="IW9" s="7" t="s">
        <v>70</v>
      </c>
      <c r="IX9" s="6">
        <v>103</v>
      </c>
      <c r="IY9" s="7" t="s">
        <v>22</v>
      </c>
      <c r="IZ9" s="7">
        <v>3</v>
      </c>
      <c r="JB9" s="6">
        <v>6</v>
      </c>
      <c r="JC9" s="8">
        <v>3400</v>
      </c>
      <c r="JD9" s="6">
        <v>35</v>
      </c>
      <c r="JE9" s="6">
        <v>1</v>
      </c>
      <c r="JF9" s="6">
        <v>1</v>
      </c>
      <c r="JG9" s="6">
        <v>10</v>
      </c>
      <c r="JH9" s="8">
        <v>4200000</v>
      </c>
      <c r="JI9" s="7" t="s">
        <v>42</v>
      </c>
      <c r="JJ9" s="6">
        <v>657</v>
      </c>
      <c r="JK9" s="6">
        <v>10</v>
      </c>
      <c r="JM9" s="6">
        <v>6</v>
      </c>
      <c r="JN9" s="38" t="s">
        <v>374</v>
      </c>
      <c r="JO9" s="6">
        <v>750</v>
      </c>
      <c r="JP9" s="8">
        <v>2900000</v>
      </c>
      <c r="JQ9" s="6" t="s">
        <v>85</v>
      </c>
      <c r="JR9" s="6">
        <v>623</v>
      </c>
      <c r="JS9" s="6">
        <v>9</v>
      </c>
      <c r="JU9" s="6">
        <v>6</v>
      </c>
      <c r="JV9" s="8">
        <v>1800</v>
      </c>
      <c r="JW9" s="6" t="s">
        <v>385</v>
      </c>
      <c r="JX9" s="8">
        <v>1160</v>
      </c>
      <c r="JY9" s="6">
        <v>30</v>
      </c>
      <c r="JZ9" s="6" t="s">
        <v>26</v>
      </c>
      <c r="KA9" s="8">
        <v>1800000</v>
      </c>
      <c r="KB9" s="7" t="s">
        <v>34</v>
      </c>
      <c r="KC9" s="6">
        <v>415</v>
      </c>
      <c r="KD9" s="7" t="s">
        <v>54</v>
      </c>
      <c r="KE9" s="6">
        <v>9</v>
      </c>
      <c r="KG9" s="6">
        <v>6</v>
      </c>
      <c r="KH9" s="8">
        <v>180000</v>
      </c>
      <c r="KI9" s="8">
        <v>3200</v>
      </c>
      <c r="KJ9" s="8">
        <v>3000000</v>
      </c>
      <c r="KK9" s="6" t="s">
        <v>38</v>
      </c>
      <c r="KL9" s="6">
        <v>509</v>
      </c>
      <c r="KM9" s="6">
        <v>9</v>
      </c>
      <c r="KO9" s="6">
        <v>6</v>
      </c>
      <c r="KP9" s="8">
        <v>20000</v>
      </c>
      <c r="KQ9" s="6" t="s">
        <v>322</v>
      </c>
      <c r="KR9" s="6">
        <v>600</v>
      </c>
      <c r="KS9" s="6">
        <v>5</v>
      </c>
      <c r="KT9" s="7" t="s">
        <v>323</v>
      </c>
      <c r="KU9" s="8">
        <v>7000</v>
      </c>
      <c r="KV9" s="7" t="s">
        <v>70</v>
      </c>
      <c r="KW9" s="6">
        <v>103</v>
      </c>
      <c r="KX9" s="7" t="s">
        <v>22</v>
      </c>
      <c r="KY9" s="7">
        <v>3</v>
      </c>
      <c r="LA9" s="40">
        <v>5</v>
      </c>
      <c r="LB9" s="40">
        <v>410</v>
      </c>
      <c r="LC9" s="40">
        <v>492</v>
      </c>
      <c r="LD9" s="41">
        <v>3150</v>
      </c>
      <c r="LE9" s="42" t="s">
        <v>49</v>
      </c>
      <c r="LF9" s="40">
        <v>1</v>
      </c>
      <c r="LG9" s="41">
        <v>122000</v>
      </c>
      <c r="LH9" s="40" t="s">
        <v>335</v>
      </c>
      <c r="LI9" s="40">
        <v>13</v>
      </c>
    </row>
    <row r="10" spans="1:321" ht="15" thickBot="1" x14ac:dyDescent="0.35">
      <c r="A10" s="1">
        <v>7</v>
      </c>
      <c r="B10" s="1">
        <v>185</v>
      </c>
      <c r="C10" s="1">
        <v>138.75</v>
      </c>
      <c r="D10" s="1">
        <v>821</v>
      </c>
      <c r="E10" s="2" t="s">
        <v>21</v>
      </c>
      <c r="F10" s="3">
        <v>1</v>
      </c>
      <c r="G10" s="4">
        <v>17000</v>
      </c>
      <c r="H10" s="1" t="s">
        <v>24</v>
      </c>
      <c r="I10" s="1">
        <v>9</v>
      </c>
      <c r="K10" s="1">
        <v>7</v>
      </c>
      <c r="L10" s="1">
        <v>42</v>
      </c>
      <c r="M10" s="1">
        <v>21</v>
      </c>
      <c r="N10" s="1">
        <v>630</v>
      </c>
      <c r="O10" s="4">
        <v>360000</v>
      </c>
      <c r="P10" s="2" t="s">
        <v>22</v>
      </c>
      <c r="Q10" s="1">
        <v>189</v>
      </c>
      <c r="R10" s="1">
        <v>6</v>
      </c>
      <c r="T10" s="6">
        <v>7</v>
      </c>
      <c r="U10" s="6">
        <v>40</v>
      </c>
      <c r="V10" s="6">
        <v>32</v>
      </c>
      <c r="W10" s="6">
        <v>730</v>
      </c>
      <c r="X10" s="8">
        <v>200000</v>
      </c>
      <c r="Y10" s="7" t="s">
        <v>20</v>
      </c>
      <c r="Z10" s="6">
        <v>169</v>
      </c>
      <c r="AA10" s="6">
        <v>6</v>
      </c>
      <c r="AC10" s="6">
        <v>7</v>
      </c>
      <c r="AD10" s="6">
        <v>15</v>
      </c>
      <c r="AE10" s="6">
        <v>75</v>
      </c>
      <c r="AF10" s="6">
        <v>700</v>
      </c>
      <c r="AG10" s="8">
        <v>1500000</v>
      </c>
      <c r="AH10" s="7" t="s">
        <v>38</v>
      </c>
      <c r="AI10" s="6">
        <v>509</v>
      </c>
      <c r="AJ10" s="6">
        <v>9</v>
      </c>
      <c r="AL10" s="6">
        <v>7</v>
      </c>
      <c r="AM10" s="6">
        <v>280</v>
      </c>
      <c r="AN10" s="8">
        <v>1100</v>
      </c>
      <c r="AO10" s="8">
        <v>1750000</v>
      </c>
      <c r="AP10" s="6" t="s">
        <v>38</v>
      </c>
      <c r="AQ10" s="6">
        <v>509</v>
      </c>
      <c r="AR10" s="6">
        <v>9</v>
      </c>
      <c r="AT10" s="6">
        <v>7</v>
      </c>
      <c r="AU10" s="6">
        <v>40</v>
      </c>
      <c r="AV10" s="6">
        <v>52</v>
      </c>
      <c r="AW10" s="8">
        <v>1200</v>
      </c>
      <c r="AX10" s="8">
        <v>2200000</v>
      </c>
      <c r="AY10" s="7" t="s">
        <v>34</v>
      </c>
      <c r="AZ10" s="6">
        <v>415</v>
      </c>
      <c r="BA10" s="6">
        <v>9</v>
      </c>
      <c r="BC10" s="6">
        <v>7</v>
      </c>
      <c r="BD10" s="6" t="s">
        <v>108</v>
      </c>
      <c r="BE10" s="8">
        <v>1050</v>
      </c>
      <c r="BF10" s="8">
        <v>6000000</v>
      </c>
      <c r="BG10" s="6" t="s">
        <v>42</v>
      </c>
      <c r="BH10" s="6">
        <v>657</v>
      </c>
      <c r="BI10" s="6">
        <v>11</v>
      </c>
      <c r="BK10" s="6">
        <v>7</v>
      </c>
      <c r="BL10" s="6">
        <v>87</v>
      </c>
      <c r="BM10" s="6">
        <v>52.2</v>
      </c>
      <c r="BN10" s="6">
        <v>810</v>
      </c>
      <c r="BO10" s="8">
        <v>1800000</v>
      </c>
      <c r="BP10" s="7" t="s">
        <v>38</v>
      </c>
      <c r="BQ10" s="6">
        <v>509</v>
      </c>
      <c r="BR10" s="6">
        <v>9</v>
      </c>
      <c r="BT10" s="6">
        <v>7</v>
      </c>
      <c r="BU10" s="6">
        <v>64</v>
      </c>
      <c r="BV10" s="6">
        <v>70.400000000000006</v>
      </c>
      <c r="BW10" s="6">
        <v>400</v>
      </c>
      <c r="BX10" s="8">
        <v>1600</v>
      </c>
      <c r="BY10" s="8">
        <v>10000000</v>
      </c>
      <c r="BZ10" s="7" t="s">
        <v>94</v>
      </c>
      <c r="CA10" s="8">
        <v>1099</v>
      </c>
      <c r="CB10" s="6">
        <v>12</v>
      </c>
      <c r="CD10" s="6">
        <v>7</v>
      </c>
      <c r="CE10" s="6">
        <v>175</v>
      </c>
      <c r="CF10" s="6">
        <v>22.4</v>
      </c>
      <c r="CG10" s="8">
        <v>3900</v>
      </c>
      <c r="CH10" s="8">
        <v>14000000</v>
      </c>
      <c r="CI10" s="7" t="s">
        <v>76</v>
      </c>
      <c r="CJ10" s="8">
        <v>1175</v>
      </c>
      <c r="CK10" s="6">
        <v>13</v>
      </c>
      <c r="CM10" s="6">
        <v>7</v>
      </c>
      <c r="CN10" s="6">
        <v>93</v>
      </c>
      <c r="CO10" s="6">
        <v>215</v>
      </c>
      <c r="CP10" s="8">
        <v>2150</v>
      </c>
      <c r="CQ10" s="6">
        <v>11.904</v>
      </c>
      <c r="CR10" s="6">
        <v>27.52</v>
      </c>
      <c r="CS10" s="6">
        <v>275.2</v>
      </c>
      <c r="CT10" s="8">
        <v>3300</v>
      </c>
      <c r="CU10" s="8">
        <v>16000000</v>
      </c>
      <c r="CV10" s="7" t="s">
        <v>77</v>
      </c>
      <c r="CW10" s="8">
        <v>1211</v>
      </c>
      <c r="CX10" s="6">
        <v>13</v>
      </c>
      <c r="DK10" s="6">
        <v>7</v>
      </c>
      <c r="DL10" s="6">
        <v>135</v>
      </c>
      <c r="DM10" s="6">
        <v>162</v>
      </c>
      <c r="DN10" s="8">
        <v>1971</v>
      </c>
      <c r="DO10" s="7" t="s">
        <v>21</v>
      </c>
      <c r="DP10" s="6">
        <v>1</v>
      </c>
      <c r="DQ10" s="8">
        <v>12000</v>
      </c>
      <c r="DR10" s="6" t="s">
        <v>24</v>
      </c>
      <c r="DS10" s="6">
        <v>8</v>
      </c>
      <c r="DU10" s="6">
        <v>7</v>
      </c>
      <c r="DV10" s="6">
        <v>63</v>
      </c>
      <c r="DW10" s="6">
        <v>113.4</v>
      </c>
      <c r="DX10" s="8">
        <v>1131</v>
      </c>
      <c r="DY10" s="7" t="s">
        <v>39</v>
      </c>
      <c r="DZ10" s="6">
        <v>7</v>
      </c>
      <c r="EA10" s="6">
        <v>1</v>
      </c>
      <c r="EB10" s="8">
        <v>2500000</v>
      </c>
      <c r="EC10" s="6" t="s">
        <v>30</v>
      </c>
      <c r="ED10" s="6">
        <v>11</v>
      </c>
      <c r="EF10" s="6">
        <v>7</v>
      </c>
      <c r="EG10" s="6">
        <v>55</v>
      </c>
      <c r="EH10" s="6">
        <v>400</v>
      </c>
      <c r="EI10" s="8">
        <v>1500000</v>
      </c>
      <c r="EJ10" s="6" t="s">
        <v>34</v>
      </c>
      <c r="EK10" s="6">
        <v>415</v>
      </c>
      <c r="EL10" s="6">
        <v>9</v>
      </c>
      <c r="EN10" s="6">
        <v>7</v>
      </c>
      <c r="EO10" s="17" t="s">
        <v>98</v>
      </c>
      <c r="EP10" s="6">
        <v>520</v>
      </c>
      <c r="EQ10" s="8">
        <v>270000</v>
      </c>
      <c r="ER10" s="6" t="s">
        <v>26</v>
      </c>
      <c r="ES10" s="6">
        <v>254</v>
      </c>
      <c r="ET10" s="6">
        <v>5</v>
      </c>
      <c r="EV10" s="6">
        <v>7</v>
      </c>
      <c r="EW10" s="6">
        <v>830</v>
      </c>
      <c r="EX10" s="8">
        <v>800000</v>
      </c>
      <c r="EY10" s="6" t="s">
        <v>30</v>
      </c>
      <c r="EZ10" s="6">
        <v>293</v>
      </c>
      <c r="FA10" s="6">
        <v>9</v>
      </c>
      <c r="FC10" s="6">
        <v>5</v>
      </c>
      <c r="FD10" s="6">
        <v>720</v>
      </c>
      <c r="FE10" s="17" t="s">
        <v>171</v>
      </c>
      <c r="FF10" s="6">
        <v>10</v>
      </c>
      <c r="FG10" s="8">
        <v>2000000</v>
      </c>
      <c r="FH10" s="7" t="s">
        <v>364</v>
      </c>
      <c r="FI10" s="6">
        <v>605</v>
      </c>
      <c r="FJ10" s="6">
        <v>10</v>
      </c>
      <c r="FL10" s="6">
        <v>7</v>
      </c>
      <c r="FM10" s="6">
        <v>72</v>
      </c>
      <c r="FN10" s="8">
        <v>1000000</v>
      </c>
      <c r="FO10" s="7" t="s">
        <v>38</v>
      </c>
      <c r="FP10" s="6">
        <v>509</v>
      </c>
      <c r="FQ10" s="6">
        <v>10</v>
      </c>
      <c r="FS10" s="6">
        <v>7</v>
      </c>
      <c r="FT10" s="6">
        <v>375</v>
      </c>
      <c r="FU10" s="6" t="s">
        <v>184</v>
      </c>
      <c r="FV10" s="8">
        <v>7000000</v>
      </c>
      <c r="FW10" s="6" t="s">
        <v>73</v>
      </c>
      <c r="FX10" s="6">
        <v>881</v>
      </c>
      <c r="FY10" s="6">
        <v>13</v>
      </c>
      <c r="GH10" s="6">
        <v>7</v>
      </c>
      <c r="GI10" s="6">
        <v>248</v>
      </c>
      <c r="GJ10" s="8">
        <v>4000000</v>
      </c>
      <c r="GK10" s="6" t="s">
        <v>44</v>
      </c>
      <c r="GL10" s="6">
        <v>720</v>
      </c>
      <c r="GM10" s="6">
        <v>13</v>
      </c>
      <c r="HK10" s="6">
        <v>7</v>
      </c>
      <c r="HL10" s="6">
        <v>140</v>
      </c>
      <c r="HM10" s="6">
        <v>168</v>
      </c>
      <c r="HN10" s="8">
        <v>4013</v>
      </c>
      <c r="HO10" s="6">
        <v>1</v>
      </c>
      <c r="HP10" s="8">
        <v>1600000</v>
      </c>
      <c r="HQ10" s="6" t="s">
        <v>30</v>
      </c>
      <c r="HR10" s="6">
        <v>6</v>
      </c>
      <c r="HS10" s="25">
        <f>SUM(HP10:$HP$33)</f>
        <v>68000000</v>
      </c>
      <c r="HT10">
        <f t="shared" si="0"/>
        <v>1</v>
      </c>
      <c r="HW10" s="6">
        <v>7</v>
      </c>
      <c r="HX10" s="8">
        <v>100000</v>
      </c>
      <c r="HY10" s="8">
        <v>1600</v>
      </c>
      <c r="HZ10" s="8">
        <v>25000</v>
      </c>
      <c r="IA10" s="6" t="s">
        <v>18</v>
      </c>
      <c r="IB10" s="6">
        <v>120</v>
      </c>
      <c r="IC10" s="6">
        <v>4</v>
      </c>
      <c r="IE10" s="6">
        <v>7</v>
      </c>
      <c r="IF10" s="6">
        <v>426</v>
      </c>
      <c r="IG10" s="6">
        <v>511.2</v>
      </c>
      <c r="IH10" s="8">
        <v>3250</v>
      </c>
      <c r="II10" s="7" t="s">
        <v>49</v>
      </c>
      <c r="IJ10" s="6">
        <v>1</v>
      </c>
      <c r="IK10" s="8">
        <v>180000</v>
      </c>
      <c r="IL10" s="6" t="s">
        <v>99</v>
      </c>
      <c r="IM10" s="6">
        <v>13</v>
      </c>
      <c r="IN10" s="26">
        <v>3.5</v>
      </c>
      <c r="IP10" s="6">
        <v>7</v>
      </c>
      <c r="IQ10" s="8">
        <v>30000</v>
      </c>
      <c r="IR10" s="6" t="s">
        <v>324</v>
      </c>
      <c r="IS10" s="6">
        <v>640</v>
      </c>
      <c r="IT10" s="6">
        <v>6</v>
      </c>
      <c r="IU10" s="7" t="s">
        <v>325</v>
      </c>
      <c r="IV10" s="8">
        <v>14000</v>
      </c>
      <c r="IW10" s="7" t="s">
        <v>19</v>
      </c>
      <c r="IX10" s="6">
        <v>146</v>
      </c>
      <c r="IY10" s="7" t="s">
        <v>326</v>
      </c>
      <c r="IZ10" s="7">
        <v>4</v>
      </c>
      <c r="JB10" s="6">
        <v>7</v>
      </c>
      <c r="JC10" s="8">
        <v>4000</v>
      </c>
      <c r="JD10" s="6">
        <v>35</v>
      </c>
      <c r="JE10" s="6">
        <v>2</v>
      </c>
      <c r="JF10" s="6">
        <v>1</v>
      </c>
      <c r="JG10" s="6">
        <v>11</v>
      </c>
      <c r="JH10" s="8">
        <v>5500000</v>
      </c>
      <c r="JI10" s="7" t="s">
        <v>360</v>
      </c>
      <c r="JJ10" s="6">
        <v>734</v>
      </c>
      <c r="JK10" s="6">
        <v>11</v>
      </c>
      <c r="JM10" s="6">
        <v>7</v>
      </c>
      <c r="JN10" s="17" t="s">
        <v>375</v>
      </c>
      <c r="JO10" s="6">
        <v>800</v>
      </c>
      <c r="JP10" s="8">
        <v>4000000</v>
      </c>
      <c r="JQ10" s="6" t="s">
        <v>46</v>
      </c>
      <c r="JR10" s="6">
        <v>749</v>
      </c>
      <c r="JS10" s="6">
        <v>10</v>
      </c>
      <c r="JU10" s="6">
        <v>7</v>
      </c>
      <c r="JV10" s="8">
        <v>2400</v>
      </c>
      <c r="JW10" s="6" t="s">
        <v>386</v>
      </c>
      <c r="JX10" s="8">
        <v>1280</v>
      </c>
      <c r="JY10" s="6">
        <v>35</v>
      </c>
      <c r="JZ10" s="6" t="s">
        <v>28</v>
      </c>
      <c r="KA10" s="8">
        <v>2400000</v>
      </c>
      <c r="KB10" s="7" t="s">
        <v>38</v>
      </c>
      <c r="KC10" s="6">
        <v>509</v>
      </c>
      <c r="KD10" s="7" t="s">
        <v>75</v>
      </c>
      <c r="KE10" s="6">
        <v>10</v>
      </c>
      <c r="KG10" s="6">
        <v>7</v>
      </c>
      <c r="KH10" s="8">
        <v>220000</v>
      </c>
      <c r="KI10" s="8">
        <v>3500</v>
      </c>
      <c r="KJ10" s="8">
        <v>3800000</v>
      </c>
      <c r="KK10" s="6" t="s">
        <v>99</v>
      </c>
      <c r="KL10" s="6">
        <v>549</v>
      </c>
      <c r="KM10" s="6">
        <v>12</v>
      </c>
      <c r="KO10" s="6">
        <v>7</v>
      </c>
      <c r="KP10" s="8">
        <v>30000</v>
      </c>
      <c r="KQ10" s="6" t="s">
        <v>324</v>
      </c>
      <c r="KR10" s="6">
        <v>640</v>
      </c>
      <c r="KS10" s="6">
        <v>6</v>
      </c>
      <c r="KT10" s="7" t="s">
        <v>325</v>
      </c>
      <c r="KU10" s="8">
        <v>14000</v>
      </c>
      <c r="KV10" s="7" t="s">
        <v>19</v>
      </c>
      <c r="KW10" s="6">
        <v>146</v>
      </c>
      <c r="KX10" s="7" t="s">
        <v>326</v>
      </c>
      <c r="KY10" s="7">
        <v>4</v>
      </c>
      <c r="LA10" s="40">
        <v>6</v>
      </c>
      <c r="LB10" s="40">
        <v>418</v>
      </c>
      <c r="LC10" s="40">
        <v>501.6</v>
      </c>
      <c r="LD10" s="41">
        <v>3200</v>
      </c>
      <c r="LE10" s="42" t="s">
        <v>49</v>
      </c>
      <c r="LF10" s="40">
        <v>1</v>
      </c>
      <c r="LG10" s="41">
        <v>140000</v>
      </c>
      <c r="LH10" s="40" t="s">
        <v>402</v>
      </c>
      <c r="LI10" s="40">
        <v>13</v>
      </c>
    </row>
    <row r="11" spans="1:321" ht="29.4" thickBot="1" x14ac:dyDescent="0.35">
      <c r="A11" s="1">
        <v>8</v>
      </c>
      <c r="B11" s="1">
        <v>190</v>
      </c>
      <c r="C11" s="1">
        <v>142.5</v>
      </c>
      <c r="D11" s="1">
        <v>838</v>
      </c>
      <c r="E11" s="2" t="s">
        <v>21</v>
      </c>
      <c r="F11" s="3">
        <v>1</v>
      </c>
      <c r="G11" s="4">
        <v>18000</v>
      </c>
      <c r="H11" s="1" t="s">
        <v>25</v>
      </c>
      <c r="I11" s="1">
        <v>9</v>
      </c>
      <c r="K11" s="1">
        <v>8</v>
      </c>
      <c r="L11" s="1">
        <v>48</v>
      </c>
      <c r="M11" s="1">
        <v>24</v>
      </c>
      <c r="N11" s="1">
        <v>690</v>
      </c>
      <c r="O11" s="4">
        <v>600000</v>
      </c>
      <c r="P11" s="2" t="s">
        <v>23</v>
      </c>
      <c r="Q11" s="1">
        <v>207</v>
      </c>
      <c r="R11" s="1">
        <v>7</v>
      </c>
      <c r="T11" s="6">
        <v>8</v>
      </c>
      <c r="U11" s="6">
        <v>48</v>
      </c>
      <c r="V11" s="6">
        <v>38.4</v>
      </c>
      <c r="W11" s="6">
        <v>800</v>
      </c>
      <c r="X11" s="8">
        <v>300000</v>
      </c>
      <c r="Y11" s="7" t="s">
        <v>22</v>
      </c>
      <c r="Z11" s="6">
        <v>189</v>
      </c>
      <c r="AA11" s="6">
        <v>7</v>
      </c>
      <c r="AC11" s="6">
        <v>8</v>
      </c>
      <c r="AD11" s="6">
        <v>20</v>
      </c>
      <c r="AE11" s="6">
        <v>100</v>
      </c>
      <c r="AF11" s="6">
        <v>800</v>
      </c>
      <c r="AG11" s="8">
        <v>3000000</v>
      </c>
      <c r="AH11" s="7" t="s">
        <v>40</v>
      </c>
      <c r="AI11" s="6">
        <v>587</v>
      </c>
      <c r="AJ11" s="6">
        <v>10</v>
      </c>
      <c r="AL11" s="6">
        <v>8</v>
      </c>
      <c r="AM11" s="6">
        <v>320</v>
      </c>
      <c r="AN11" s="8">
        <v>1210</v>
      </c>
      <c r="AO11" s="8">
        <v>3500000</v>
      </c>
      <c r="AP11" s="6" t="s">
        <v>42</v>
      </c>
      <c r="AQ11" s="6">
        <v>657</v>
      </c>
      <c r="AR11" s="6">
        <v>10</v>
      </c>
      <c r="AT11" s="6">
        <v>8</v>
      </c>
      <c r="AU11" s="6">
        <v>45</v>
      </c>
      <c r="AV11" s="6">
        <v>58.5</v>
      </c>
      <c r="AW11" s="8">
        <v>1440</v>
      </c>
      <c r="AX11" s="8">
        <v>3200000</v>
      </c>
      <c r="AY11" s="7" t="s">
        <v>99</v>
      </c>
      <c r="AZ11" s="6">
        <v>549</v>
      </c>
      <c r="BA11" s="6">
        <v>10</v>
      </c>
      <c r="BK11" s="6">
        <v>8</v>
      </c>
      <c r="BL11" s="6">
        <v>99</v>
      </c>
      <c r="BM11" s="6">
        <v>59.4</v>
      </c>
      <c r="BN11" s="6">
        <v>850</v>
      </c>
      <c r="BO11" s="8">
        <v>2500000</v>
      </c>
      <c r="BP11" s="7" t="s">
        <v>42</v>
      </c>
      <c r="BQ11" s="6">
        <v>657</v>
      </c>
      <c r="BR11" s="6">
        <v>10</v>
      </c>
      <c r="BT11" s="6">
        <v>8</v>
      </c>
      <c r="BU11" s="6">
        <v>72</v>
      </c>
      <c r="BV11" s="6">
        <v>79.2</v>
      </c>
      <c r="BW11" s="6">
        <v>450</v>
      </c>
      <c r="BX11" s="8">
        <v>1900</v>
      </c>
      <c r="BY11" s="8">
        <v>14000000</v>
      </c>
      <c r="BZ11" s="7" t="s">
        <v>76</v>
      </c>
      <c r="CA11" s="8">
        <v>1175</v>
      </c>
      <c r="CB11" s="6">
        <v>13</v>
      </c>
      <c r="CD11" s="6">
        <v>8</v>
      </c>
      <c r="CE11" s="6">
        <v>185</v>
      </c>
      <c r="CF11" s="6">
        <v>23.68</v>
      </c>
      <c r="CG11" s="8">
        <v>4200</v>
      </c>
      <c r="CH11" s="8">
        <v>17000000</v>
      </c>
      <c r="CI11" s="7" t="s">
        <v>77</v>
      </c>
      <c r="CJ11" s="8">
        <v>1211</v>
      </c>
      <c r="CK11" s="6">
        <v>13</v>
      </c>
      <c r="CM11" s="6">
        <v>8</v>
      </c>
      <c r="CN11" s="6">
        <v>105</v>
      </c>
      <c r="CO11" s="6">
        <v>230</v>
      </c>
      <c r="CP11" s="8">
        <v>2300</v>
      </c>
      <c r="CQ11" s="6">
        <v>13.44</v>
      </c>
      <c r="CR11" s="6">
        <v>29.44</v>
      </c>
      <c r="CS11" s="6">
        <v>294.39999999999998</v>
      </c>
      <c r="CT11" s="8">
        <v>3700</v>
      </c>
      <c r="CU11" s="8">
        <v>19000000</v>
      </c>
      <c r="CV11" s="7" t="s">
        <v>115</v>
      </c>
      <c r="CW11" s="8">
        <v>1281</v>
      </c>
      <c r="CX11" s="6">
        <v>14</v>
      </c>
      <c r="DK11" s="6">
        <v>8</v>
      </c>
      <c r="DL11" s="6">
        <v>137</v>
      </c>
      <c r="DM11" s="6">
        <v>164.4</v>
      </c>
      <c r="DN11" s="8">
        <v>2020</v>
      </c>
      <c r="DO11" s="7" t="s">
        <v>21</v>
      </c>
      <c r="DP11" s="6">
        <v>1</v>
      </c>
      <c r="DQ11" s="8">
        <v>13000</v>
      </c>
      <c r="DR11" s="6" t="s">
        <v>25</v>
      </c>
      <c r="DS11" s="6">
        <v>8</v>
      </c>
      <c r="DU11" s="6">
        <v>8</v>
      </c>
      <c r="DV11" s="6">
        <v>66</v>
      </c>
      <c r="DW11" s="6">
        <v>118.8</v>
      </c>
      <c r="DX11" s="8">
        <v>1155</v>
      </c>
      <c r="DY11" s="7" t="s">
        <v>39</v>
      </c>
      <c r="DZ11" s="6">
        <v>8</v>
      </c>
      <c r="EA11" s="6">
        <v>1</v>
      </c>
      <c r="EB11" s="8">
        <v>2750000</v>
      </c>
      <c r="EC11" s="6" t="s">
        <v>131</v>
      </c>
      <c r="ED11" s="6">
        <v>11</v>
      </c>
      <c r="EF11" s="6">
        <v>8</v>
      </c>
      <c r="EG11" s="6">
        <v>60</v>
      </c>
      <c r="EH11" s="6">
        <v>500</v>
      </c>
      <c r="EI11" s="8">
        <v>3000000</v>
      </c>
      <c r="EJ11" s="6" t="s">
        <v>99</v>
      </c>
      <c r="EK11" s="6">
        <v>549</v>
      </c>
      <c r="EL11" s="6">
        <v>10</v>
      </c>
      <c r="EN11" s="6">
        <v>8</v>
      </c>
      <c r="EO11" s="17" t="s">
        <v>151</v>
      </c>
      <c r="EP11" s="6">
        <v>580</v>
      </c>
      <c r="EQ11" s="8">
        <v>800000</v>
      </c>
      <c r="ER11" s="6" t="s">
        <v>30</v>
      </c>
      <c r="ES11" s="6">
        <v>293</v>
      </c>
      <c r="ET11" s="6">
        <v>6</v>
      </c>
      <c r="EV11" s="6">
        <v>8</v>
      </c>
      <c r="EW11" s="6">
        <v>950</v>
      </c>
      <c r="EX11" s="8">
        <v>1500000</v>
      </c>
      <c r="EY11" s="6" t="s">
        <v>34</v>
      </c>
      <c r="EZ11" s="6">
        <v>415</v>
      </c>
      <c r="FA11" s="6">
        <v>10</v>
      </c>
      <c r="FC11" s="6">
        <v>6</v>
      </c>
      <c r="FD11" s="6">
        <v>840</v>
      </c>
      <c r="FE11" s="17" t="s">
        <v>172</v>
      </c>
      <c r="FF11" s="6">
        <v>10</v>
      </c>
      <c r="FG11" s="8">
        <v>3500000</v>
      </c>
      <c r="FH11" s="7" t="s">
        <v>42</v>
      </c>
      <c r="FI11" s="6">
        <v>657</v>
      </c>
      <c r="FJ11" s="6">
        <v>11</v>
      </c>
      <c r="FL11" s="6">
        <v>8</v>
      </c>
      <c r="FM11" s="6">
        <v>92</v>
      </c>
      <c r="FN11" s="8">
        <v>2000000</v>
      </c>
      <c r="FO11" s="7" t="s">
        <v>40</v>
      </c>
      <c r="FP11" s="6">
        <v>587</v>
      </c>
      <c r="FQ11" s="6">
        <v>11</v>
      </c>
      <c r="FS11" s="6">
        <v>8</v>
      </c>
      <c r="FT11" s="6">
        <v>400</v>
      </c>
      <c r="FU11" s="6" t="s">
        <v>184</v>
      </c>
      <c r="FV11" s="8">
        <v>9000000</v>
      </c>
      <c r="FW11" s="6" t="s">
        <v>159</v>
      </c>
      <c r="FX11" s="6">
        <v>974</v>
      </c>
      <c r="FY11" s="6">
        <v>14</v>
      </c>
      <c r="GH11" s="6">
        <v>8</v>
      </c>
      <c r="GI11" s="6">
        <v>270</v>
      </c>
      <c r="GJ11" s="8">
        <v>5000000</v>
      </c>
      <c r="GK11" s="6" t="s">
        <v>48</v>
      </c>
      <c r="GL11" s="6">
        <v>777</v>
      </c>
      <c r="GM11" s="6">
        <v>13</v>
      </c>
      <c r="HK11" s="6">
        <v>8</v>
      </c>
      <c r="HL11" s="6">
        <v>142</v>
      </c>
      <c r="HM11" s="6">
        <v>170.4</v>
      </c>
      <c r="HN11" s="8">
        <v>4073</v>
      </c>
      <c r="HO11" s="6">
        <v>1</v>
      </c>
      <c r="HP11" s="8">
        <v>1700000</v>
      </c>
      <c r="HQ11" s="6" t="s">
        <v>30</v>
      </c>
      <c r="HR11" s="6">
        <v>6</v>
      </c>
      <c r="HS11" s="25">
        <f>SUM(HP11:$HP$33)</f>
        <v>66400000</v>
      </c>
      <c r="HT11">
        <f t="shared" si="0"/>
        <v>1</v>
      </c>
      <c r="HW11" s="6">
        <v>8</v>
      </c>
      <c r="HX11" s="8">
        <v>225000</v>
      </c>
      <c r="HY11" s="8">
        <v>1700</v>
      </c>
      <c r="HZ11" s="8">
        <v>50000</v>
      </c>
      <c r="IA11" s="6" t="s">
        <v>71</v>
      </c>
      <c r="IB11" s="6">
        <v>134</v>
      </c>
      <c r="IC11" s="6">
        <v>4</v>
      </c>
      <c r="IE11" s="6">
        <v>8</v>
      </c>
      <c r="IF11" s="6">
        <v>434</v>
      </c>
      <c r="IG11" s="6">
        <v>520.79999999999995</v>
      </c>
      <c r="IH11" s="8">
        <v>3300</v>
      </c>
      <c r="II11" s="7" t="s">
        <v>49</v>
      </c>
      <c r="IJ11" s="6">
        <v>1</v>
      </c>
      <c r="IK11" s="8">
        <v>190000</v>
      </c>
      <c r="IL11" s="6" t="s">
        <v>40</v>
      </c>
      <c r="IM11" s="6">
        <v>13</v>
      </c>
      <c r="IN11" s="27">
        <v>4</v>
      </c>
      <c r="IP11" s="6">
        <v>8</v>
      </c>
      <c r="IQ11" s="8">
        <v>50000</v>
      </c>
      <c r="IR11" s="6" t="s">
        <v>327</v>
      </c>
      <c r="IS11" s="6">
        <v>680</v>
      </c>
      <c r="IT11" s="6">
        <v>7</v>
      </c>
      <c r="IU11" s="7" t="s">
        <v>328</v>
      </c>
      <c r="IV11" s="8">
        <v>28000</v>
      </c>
      <c r="IW11" s="7" t="s">
        <v>20</v>
      </c>
      <c r="IX11" s="6">
        <v>169</v>
      </c>
      <c r="IY11" s="7" t="s">
        <v>329</v>
      </c>
      <c r="IZ11" s="7">
        <v>4</v>
      </c>
      <c r="JB11" s="6">
        <v>8</v>
      </c>
      <c r="JC11" s="8">
        <v>4400</v>
      </c>
      <c r="JD11" s="6">
        <v>40</v>
      </c>
      <c r="JE11" s="6">
        <v>2</v>
      </c>
      <c r="JF11" s="6">
        <v>1</v>
      </c>
      <c r="JG11" s="6">
        <v>12</v>
      </c>
      <c r="JH11" s="8">
        <v>8000000</v>
      </c>
      <c r="JI11" s="7" t="s">
        <v>73</v>
      </c>
      <c r="JJ11" s="6">
        <v>881</v>
      </c>
      <c r="JK11" s="6">
        <v>12</v>
      </c>
      <c r="JM11" s="6">
        <v>8</v>
      </c>
      <c r="JN11" s="17" t="s">
        <v>376</v>
      </c>
      <c r="JO11" s="6">
        <v>850</v>
      </c>
      <c r="JP11" s="8">
        <v>7500000</v>
      </c>
      <c r="JQ11" s="6" t="s">
        <v>54</v>
      </c>
      <c r="JR11" s="6">
        <v>831</v>
      </c>
      <c r="JS11" s="6">
        <v>11</v>
      </c>
      <c r="JU11" s="6">
        <v>8</v>
      </c>
      <c r="JV11" s="8">
        <v>3000</v>
      </c>
      <c r="JW11" s="6" t="s">
        <v>387</v>
      </c>
      <c r="JX11" s="8">
        <v>1380</v>
      </c>
      <c r="JY11" s="6">
        <v>40</v>
      </c>
      <c r="JZ11" s="7" t="s">
        <v>388</v>
      </c>
      <c r="KA11" s="8">
        <v>3000000</v>
      </c>
      <c r="KB11" s="7" t="s">
        <v>40</v>
      </c>
      <c r="KC11" s="6">
        <v>587</v>
      </c>
      <c r="KD11" s="7" t="s">
        <v>389</v>
      </c>
      <c r="KE11" s="6">
        <v>11</v>
      </c>
      <c r="KG11" s="6">
        <v>8</v>
      </c>
      <c r="KH11" s="8">
        <v>280000</v>
      </c>
      <c r="KI11" s="8">
        <v>3800</v>
      </c>
      <c r="KJ11" s="8">
        <v>5400000</v>
      </c>
      <c r="KK11" s="6" t="s">
        <v>46</v>
      </c>
      <c r="KL11" s="6">
        <v>749</v>
      </c>
      <c r="KM11" s="6">
        <v>13</v>
      </c>
      <c r="KO11" s="6">
        <v>8</v>
      </c>
      <c r="KP11" s="8">
        <v>50000</v>
      </c>
      <c r="KQ11" s="6" t="s">
        <v>327</v>
      </c>
      <c r="KR11" s="6">
        <v>680</v>
      </c>
      <c r="KS11" s="6">
        <v>7</v>
      </c>
      <c r="KT11" s="7" t="s">
        <v>328</v>
      </c>
      <c r="KU11" s="8">
        <v>28000</v>
      </c>
      <c r="KV11" s="7" t="s">
        <v>20</v>
      </c>
      <c r="KW11" s="6">
        <v>169</v>
      </c>
      <c r="KX11" s="7" t="s">
        <v>329</v>
      </c>
      <c r="KY11" s="7">
        <v>4</v>
      </c>
      <c r="LA11" s="40">
        <v>7</v>
      </c>
      <c r="LB11" s="40">
        <v>426</v>
      </c>
      <c r="LC11" s="40">
        <v>511.2</v>
      </c>
      <c r="LD11" s="41">
        <v>3250</v>
      </c>
      <c r="LE11" s="42" t="s">
        <v>49</v>
      </c>
      <c r="LF11" s="40">
        <v>1</v>
      </c>
      <c r="LG11" s="41">
        <v>158000</v>
      </c>
      <c r="LH11" s="40" t="s">
        <v>403</v>
      </c>
      <c r="LI11" s="40">
        <v>13</v>
      </c>
    </row>
    <row r="12" spans="1:321" ht="29.4" thickBot="1" x14ac:dyDescent="0.35">
      <c r="A12" s="1">
        <v>9</v>
      </c>
      <c r="B12" s="1">
        <v>194</v>
      </c>
      <c r="C12" s="1">
        <v>145.5</v>
      </c>
      <c r="D12" s="1">
        <v>856</v>
      </c>
      <c r="E12" s="2" t="s">
        <v>21</v>
      </c>
      <c r="F12" s="3">
        <v>1</v>
      </c>
      <c r="G12" s="4">
        <v>19000</v>
      </c>
      <c r="H12" s="1" t="s">
        <v>26</v>
      </c>
      <c r="I12" s="1">
        <v>9</v>
      </c>
      <c r="K12" s="1">
        <v>9</v>
      </c>
      <c r="L12" s="1">
        <v>56</v>
      </c>
      <c r="M12" s="1">
        <v>28</v>
      </c>
      <c r="N12" s="1">
        <v>750</v>
      </c>
      <c r="O12" s="4">
        <v>800000</v>
      </c>
      <c r="P12" s="2" t="s">
        <v>24</v>
      </c>
      <c r="Q12" s="1">
        <v>224</v>
      </c>
      <c r="R12" s="1">
        <v>8</v>
      </c>
      <c r="T12" s="6">
        <v>9</v>
      </c>
      <c r="U12" s="6">
        <v>56</v>
      </c>
      <c r="V12" s="6">
        <v>44.8</v>
      </c>
      <c r="W12" s="6">
        <v>880</v>
      </c>
      <c r="X12" s="8">
        <v>500000</v>
      </c>
      <c r="Y12" s="7" t="s">
        <v>23</v>
      </c>
      <c r="Z12" s="6">
        <v>207</v>
      </c>
      <c r="AA12" s="6">
        <v>8</v>
      </c>
      <c r="AC12" s="6">
        <v>9</v>
      </c>
      <c r="AD12" s="6">
        <v>25</v>
      </c>
      <c r="AE12" s="6">
        <v>125</v>
      </c>
      <c r="AF12" s="6">
        <v>900</v>
      </c>
      <c r="AG12" s="8">
        <v>5000000</v>
      </c>
      <c r="AH12" s="7" t="s">
        <v>44</v>
      </c>
      <c r="AI12" s="6">
        <v>720</v>
      </c>
      <c r="AJ12" s="6">
        <v>11</v>
      </c>
      <c r="AL12" s="6">
        <v>9</v>
      </c>
      <c r="AM12" s="6">
        <v>360</v>
      </c>
      <c r="AN12" s="8">
        <v>1300</v>
      </c>
      <c r="AO12" s="8">
        <v>6000000</v>
      </c>
      <c r="AP12" s="6" t="s">
        <v>73</v>
      </c>
      <c r="AQ12" s="6">
        <v>881</v>
      </c>
      <c r="AR12" s="6">
        <v>11</v>
      </c>
      <c r="AT12" s="6">
        <v>9</v>
      </c>
      <c r="AU12" s="6">
        <v>50</v>
      </c>
      <c r="AV12" s="6">
        <v>65</v>
      </c>
      <c r="AW12" s="8">
        <v>1680</v>
      </c>
      <c r="AX12" s="8">
        <v>4200000</v>
      </c>
      <c r="AY12" s="7" t="s">
        <v>44</v>
      </c>
      <c r="AZ12" s="6">
        <v>720</v>
      </c>
      <c r="BA12" s="6">
        <v>10</v>
      </c>
      <c r="BK12" s="6">
        <v>9</v>
      </c>
      <c r="BL12" s="6">
        <v>110</v>
      </c>
      <c r="BM12" s="6">
        <v>66</v>
      </c>
      <c r="BN12" s="6">
        <v>900</v>
      </c>
      <c r="BO12" s="8">
        <v>4500000</v>
      </c>
      <c r="BP12" s="7" t="s">
        <v>54</v>
      </c>
      <c r="BQ12" s="6">
        <v>831</v>
      </c>
      <c r="BR12" s="6">
        <v>11</v>
      </c>
      <c r="BT12" s="6">
        <v>9</v>
      </c>
      <c r="BU12" s="6">
        <v>84</v>
      </c>
      <c r="BV12" s="6">
        <v>92.4</v>
      </c>
      <c r="BW12" s="6">
        <v>500</v>
      </c>
      <c r="BX12" s="8">
        <v>2300</v>
      </c>
      <c r="BY12" s="8">
        <v>18500000</v>
      </c>
      <c r="BZ12" s="7" t="s">
        <v>95</v>
      </c>
      <c r="CA12" s="8">
        <v>1247</v>
      </c>
      <c r="CB12" s="6">
        <v>14</v>
      </c>
      <c r="CD12" s="6">
        <v>9</v>
      </c>
      <c r="CE12" s="6">
        <v>200</v>
      </c>
      <c r="CF12" s="6">
        <v>25.6</v>
      </c>
      <c r="CG12" s="8">
        <v>4500</v>
      </c>
      <c r="CH12" s="8">
        <v>18500000</v>
      </c>
      <c r="CI12" s="7" t="s">
        <v>115</v>
      </c>
      <c r="CJ12" s="8">
        <v>1281</v>
      </c>
      <c r="CK12" s="6">
        <v>14</v>
      </c>
      <c r="DK12" s="6">
        <v>9</v>
      </c>
      <c r="DL12" s="6">
        <v>140</v>
      </c>
      <c r="DM12" s="6">
        <v>168</v>
      </c>
      <c r="DN12" s="8">
        <v>2071</v>
      </c>
      <c r="DO12" s="7" t="s">
        <v>21</v>
      </c>
      <c r="DP12" s="6">
        <v>1</v>
      </c>
      <c r="DQ12" s="8">
        <v>14000</v>
      </c>
      <c r="DR12" s="6" t="s">
        <v>26</v>
      </c>
      <c r="DS12" s="6">
        <v>8</v>
      </c>
      <c r="DU12" s="6">
        <v>9</v>
      </c>
      <c r="DV12" s="6">
        <v>69</v>
      </c>
      <c r="DW12" s="6">
        <v>124.2</v>
      </c>
      <c r="DX12" s="8">
        <v>1180</v>
      </c>
      <c r="DY12" s="7" t="s">
        <v>39</v>
      </c>
      <c r="DZ12" s="6">
        <v>9</v>
      </c>
      <c r="EA12" s="6">
        <v>1</v>
      </c>
      <c r="EB12" s="8">
        <v>3000000</v>
      </c>
      <c r="EC12" s="6" t="s">
        <v>72</v>
      </c>
      <c r="ED12" s="6">
        <v>11</v>
      </c>
      <c r="EF12" s="6">
        <v>9</v>
      </c>
      <c r="EG12" s="6">
        <v>65</v>
      </c>
      <c r="EH12" s="6">
        <v>600</v>
      </c>
      <c r="EI12" s="8">
        <v>6000000</v>
      </c>
      <c r="EJ12" s="6" t="s">
        <v>73</v>
      </c>
      <c r="EK12" s="6">
        <v>881</v>
      </c>
      <c r="EL12" s="6">
        <v>11</v>
      </c>
      <c r="EN12" s="6">
        <v>9</v>
      </c>
      <c r="EO12" s="17" t="s">
        <v>152</v>
      </c>
      <c r="EP12" s="6">
        <v>650</v>
      </c>
      <c r="EQ12" s="8">
        <v>1200000</v>
      </c>
      <c r="ER12" s="6" t="s">
        <v>72</v>
      </c>
      <c r="ES12" s="6">
        <v>360</v>
      </c>
      <c r="ET12" s="6">
        <v>7</v>
      </c>
      <c r="EV12" s="6">
        <v>9</v>
      </c>
      <c r="EW12" s="8">
        <v>1070</v>
      </c>
      <c r="EX12" s="8">
        <v>3000000</v>
      </c>
      <c r="EY12" s="6" t="s">
        <v>40</v>
      </c>
      <c r="EZ12" s="6">
        <v>587</v>
      </c>
      <c r="FA12" s="6">
        <v>11</v>
      </c>
      <c r="FC12" s="6">
        <v>7</v>
      </c>
      <c r="FD12" s="6">
        <v>960</v>
      </c>
      <c r="FE12" s="17" t="s">
        <v>365</v>
      </c>
      <c r="FF12" s="6">
        <v>10</v>
      </c>
      <c r="FG12" s="8">
        <v>9000000</v>
      </c>
      <c r="FH12" s="7" t="s">
        <v>73</v>
      </c>
      <c r="FI12" s="6">
        <v>881</v>
      </c>
      <c r="FJ12" s="6">
        <v>13</v>
      </c>
      <c r="FL12" s="6">
        <v>9</v>
      </c>
      <c r="FM12" s="6">
        <v>125</v>
      </c>
      <c r="FN12" s="8">
        <v>4000000</v>
      </c>
      <c r="FO12" s="7" t="s">
        <v>44</v>
      </c>
      <c r="FP12" s="6">
        <v>720</v>
      </c>
      <c r="FQ12" s="6">
        <v>13</v>
      </c>
      <c r="GH12" s="6">
        <v>9</v>
      </c>
      <c r="GI12" s="6">
        <v>290</v>
      </c>
      <c r="GJ12" s="8">
        <v>7000000</v>
      </c>
      <c r="GK12" s="6" t="s">
        <v>73</v>
      </c>
      <c r="GL12" s="6">
        <v>881</v>
      </c>
      <c r="GM12" s="6">
        <v>14</v>
      </c>
      <c r="HK12" s="6">
        <v>9</v>
      </c>
      <c r="HL12" s="6">
        <v>145</v>
      </c>
      <c r="HM12" s="6">
        <v>174</v>
      </c>
      <c r="HN12" s="8">
        <v>4134</v>
      </c>
      <c r="HO12" s="6">
        <v>1</v>
      </c>
      <c r="HP12" s="8">
        <v>1800000</v>
      </c>
      <c r="HQ12" s="6" t="s">
        <v>30</v>
      </c>
      <c r="HR12" s="6">
        <v>6</v>
      </c>
      <c r="HS12" s="25">
        <f>SUM(HP12:$HP$33)</f>
        <v>64700000</v>
      </c>
      <c r="HT12">
        <f t="shared" si="0"/>
        <v>1</v>
      </c>
      <c r="HW12" s="6">
        <v>9</v>
      </c>
      <c r="HX12" s="8">
        <v>450000</v>
      </c>
      <c r="HY12" s="8">
        <v>1800</v>
      </c>
      <c r="HZ12" s="8">
        <v>100000</v>
      </c>
      <c r="IA12" s="6" t="s">
        <v>20</v>
      </c>
      <c r="IB12" s="6">
        <v>169</v>
      </c>
      <c r="IC12" s="6">
        <v>5</v>
      </c>
      <c r="IE12" s="6">
        <v>9</v>
      </c>
      <c r="IF12" s="6">
        <v>442</v>
      </c>
      <c r="IG12" s="6">
        <v>530.4</v>
      </c>
      <c r="IH12" s="8">
        <v>3350</v>
      </c>
      <c r="II12" s="7" t="s">
        <v>49</v>
      </c>
      <c r="IJ12" s="6">
        <v>1</v>
      </c>
      <c r="IK12" s="8">
        <v>200000</v>
      </c>
      <c r="IL12" s="6" t="s">
        <v>85</v>
      </c>
      <c r="IM12" s="6">
        <v>13</v>
      </c>
      <c r="IN12" s="27">
        <v>4.5</v>
      </c>
      <c r="IP12" s="6">
        <v>9</v>
      </c>
      <c r="IQ12" s="8">
        <v>75000</v>
      </c>
      <c r="IR12" s="6" t="s">
        <v>330</v>
      </c>
      <c r="IS12" s="6">
        <v>720</v>
      </c>
      <c r="IT12" s="6">
        <v>8</v>
      </c>
      <c r="IU12" s="7" t="s">
        <v>331</v>
      </c>
      <c r="IV12" s="8">
        <v>56000</v>
      </c>
      <c r="IW12" s="7" t="s">
        <v>22</v>
      </c>
      <c r="IX12" s="6">
        <v>189</v>
      </c>
      <c r="IY12" s="7" t="s">
        <v>332</v>
      </c>
      <c r="IZ12" s="7">
        <v>5</v>
      </c>
      <c r="JB12" s="6">
        <v>9</v>
      </c>
      <c r="JC12" s="8">
        <v>4800</v>
      </c>
      <c r="JD12" s="6">
        <v>45</v>
      </c>
      <c r="JE12" s="6">
        <v>2</v>
      </c>
      <c r="JF12" s="6">
        <v>1</v>
      </c>
      <c r="JG12" s="6">
        <v>13</v>
      </c>
      <c r="JH12" s="8">
        <v>10000000</v>
      </c>
      <c r="JI12" s="7" t="s">
        <v>159</v>
      </c>
      <c r="JJ12" s="6">
        <v>974</v>
      </c>
      <c r="JK12" s="6">
        <v>13</v>
      </c>
      <c r="JM12" s="6">
        <v>9</v>
      </c>
      <c r="JN12" s="17" t="s">
        <v>377</v>
      </c>
      <c r="JO12" s="6">
        <v>900</v>
      </c>
      <c r="JP12" s="8">
        <v>9000000</v>
      </c>
      <c r="JQ12" s="6" t="s">
        <v>120</v>
      </c>
      <c r="JR12" s="6">
        <v>929</v>
      </c>
      <c r="JS12" s="6">
        <v>12</v>
      </c>
      <c r="JU12" s="6">
        <v>9</v>
      </c>
      <c r="JV12" s="8">
        <v>3600</v>
      </c>
      <c r="JW12" s="6" t="s">
        <v>390</v>
      </c>
      <c r="JX12" s="8">
        <v>1480</v>
      </c>
      <c r="JY12" s="6">
        <v>45</v>
      </c>
      <c r="JZ12" s="7" t="s">
        <v>391</v>
      </c>
      <c r="KA12" s="8">
        <v>4000000</v>
      </c>
      <c r="KB12" s="7" t="s">
        <v>48</v>
      </c>
      <c r="KC12" s="6">
        <v>777</v>
      </c>
      <c r="KD12" s="7" t="s">
        <v>392</v>
      </c>
      <c r="KE12" s="6">
        <v>12</v>
      </c>
      <c r="KG12" s="6">
        <v>9</v>
      </c>
      <c r="KH12" s="8">
        <v>330000</v>
      </c>
      <c r="KI12" s="8">
        <v>4100</v>
      </c>
      <c r="KJ12" s="8">
        <v>11500000</v>
      </c>
      <c r="KK12" s="6" t="s">
        <v>395</v>
      </c>
      <c r="KL12" s="8">
        <v>1109</v>
      </c>
      <c r="KM12" s="6">
        <v>14</v>
      </c>
      <c r="KO12" s="6">
        <v>9</v>
      </c>
      <c r="KP12" s="8">
        <v>75000</v>
      </c>
      <c r="KQ12" s="6" t="s">
        <v>330</v>
      </c>
      <c r="KR12" s="6">
        <v>720</v>
      </c>
      <c r="KS12" s="6">
        <v>8</v>
      </c>
      <c r="KT12" s="7" t="s">
        <v>331</v>
      </c>
      <c r="KU12" s="8">
        <v>56000</v>
      </c>
      <c r="KV12" s="7" t="s">
        <v>22</v>
      </c>
      <c r="KW12" s="6">
        <v>189</v>
      </c>
      <c r="KX12" s="7" t="s">
        <v>332</v>
      </c>
      <c r="KY12" s="7">
        <v>5</v>
      </c>
      <c r="LA12" s="40">
        <v>8</v>
      </c>
      <c r="LB12" s="40">
        <v>434</v>
      </c>
      <c r="LC12" s="40">
        <v>520.79999999999995</v>
      </c>
      <c r="LD12" s="41">
        <v>3300</v>
      </c>
      <c r="LE12" s="42" t="s">
        <v>49</v>
      </c>
      <c r="LF12" s="40">
        <v>1</v>
      </c>
      <c r="LG12" s="41">
        <v>170000</v>
      </c>
      <c r="LH12" s="40" t="s">
        <v>404</v>
      </c>
      <c r="LI12" s="40">
        <v>13</v>
      </c>
    </row>
    <row r="13" spans="1:321" ht="29.4" thickBot="1" x14ac:dyDescent="0.35">
      <c r="A13" s="1">
        <v>10</v>
      </c>
      <c r="B13" s="1">
        <v>199</v>
      </c>
      <c r="C13" s="1">
        <v>149.25</v>
      </c>
      <c r="D13" s="1">
        <v>874</v>
      </c>
      <c r="E13" s="2" t="s">
        <v>27</v>
      </c>
      <c r="F13" s="3">
        <v>2</v>
      </c>
      <c r="G13" s="4">
        <v>20000</v>
      </c>
      <c r="H13" s="1" t="s">
        <v>28</v>
      </c>
      <c r="I13" s="1">
        <v>9</v>
      </c>
      <c r="K13" s="1">
        <v>10</v>
      </c>
      <c r="L13" s="1">
        <v>63</v>
      </c>
      <c r="M13" s="1">
        <v>31.5</v>
      </c>
      <c r="N13" s="1">
        <v>810</v>
      </c>
      <c r="O13" s="4">
        <v>1000000</v>
      </c>
      <c r="P13" s="2" t="s">
        <v>26</v>
      </c>
      <c r="Q13" s="1">
        <v>254</v>
      </c>
      <c r="R13" s="1">
        <v>8</v>
      </c>
      <c r="T13" s="6">
        <v>10</v>
      </c>
      <c r="U13" s="6">
        <v>64</v>
      </c>
      <c r="V13" s="6">
        <v>51.2</v>
      </c>
      <c r="W13" s="6">
        <v>960</v>
      </c>
      <c r="X13" s="8">
        <v>700000</v>
      </c>
      <c r="Y13" s="7" t="s">
        <v>26</v>
      </c>
      <c r="Z13" s="6">
        <v>254</v>
      </c>
      <c r="AA13" s="6">
        <v>8</v>
      </c>
      <c r="AC13" s="6">
        <v>10</v>
      </c>
      <c r="AD13" s="6">
        <v>30</v>
      </c>
      <c r="AE13" s="6">
        <v>150</v>
      </c>
      <c r="AF13" s="8">
        <v>1000</v>
      </c>
      <c r="AG13" s="8">
        <v>7000000</v>
      </c>
      <c r="AH13" s="7" t="s">
        <v>54</v>
      </c>
      <c r="AI13" s="6">
        <v>831</v>
      </c>
      <c r="AJ13" s="6">
        <v>11</v>
      </c>
      <c r="AL13" s="6">
        <v>10</v>
      </c>
      <c r="AM13" s="6">
        <v>400</v>
      </c>
      <c r="AN13" s="8">
        <v>1400</v>
      </c>
      <c r="AO13" s="8">
        <v>9500000</v>
      </c>
      <c r="AP13" s="6" t="s">
        <v>94</v>
      </c>
      <c r="AQ13" s="8">
        <v>1099</v>
      </c>
      <c r="AR13" s="6">
        <v>12</v>
      </c>
      <c r="AT13" s="6">
        <v>10</v>
      </c>
      <c r="AU13" s="6">
        <v>62</v>
      </c>
      <c r="AV13" s="6">
        <v>80.599999999999994</v>
      </c>
      <c r="AW13" s="8">
        <v>2000</v>
      </c>
      <c r="AX13" s="8">
        <v>7200000</v>
      </c>
      <c r="AY13" s="7" t="s">
        <v>73</v>
      </c>
      <c r="AZ13" s="6">
        <v>881</v>
      </c>
      <c r="BA13" s="6">
        <v>11</v>
      </c>
      <c r="BK13" s="6">
        <v>10</v>
      </c>
      <c r="BL13" s="6">
        <v>120</v>
      </c>
      <c r="BM13" s="6">
        <v>72</v>
      </c>
      <c r="BN13" s="6">
        <v>980</v>
      </c>
      <c r="BO13" s="8">
        <v>8000000</v>
      </c>
      <c r="BP13" s="7" t="s">
        <v>94</v>
      </c>
      <c r="BQ13" s="8">
        <v>1099</v>
      </c>
      <c r="BR13" s="6">
        <v>12</v>
      </c>
      <c r="DK13" s="6">
        <v>10</v>
      </c>
      <c r="DL13" s="6">
        <v>143</v>
      </c>
      <c r="DM13" s="6">
        <v>171.6</v>
      </c>
      <c r="DN13" s="8">
        <v>2123</v>
      </c>
      <c r="DO13" s="7" t="s">
        <v>27</v>
      </c>
      <c r="DP13" s="6">
        <v>2</v>
      </c>
      <c r="DQ13" s="8">
        <v>15000</v>
      </c>
      <c r="DR13" s="6" t="s">
        <v>28</v>
      </c>
      <c r="DS13" s="6">
        <v>8</v>
      </c>
      <c r="DU13" s="6">
        <v>10</v>
      </c>
      <c r="DV13" s="6">
        <v>72</v>
      </c>
      <c r="DW13" s="6">
        <v>129.6</v>
      </c>
      <c r="DX13" s="8">
        <v>1206</v>
      </c>
      <c r="DY13" s="7" t="s">
        <v>41</v>
      </c>
      <c r="DZ13" s="6">
        <v>10</v>
      </c>
      <c r="EA13" s="6">
        <v>2</v>
      </c>
      <c r="EB13" s="8">
        <v>3500000</v>
      </c>
      <c r="EC13" s="6" t="s">
        <v>34</v>
      </c>
      <c r="ED13" s="6">
        <v>11</v>
      </c>
      <c r="EF13" s="6">
        <v>10</v>
      </c>
      <c r="EG13" s="6">
        <v>70</v>
      </c>
      <c r="EH13" s="6">
        <v>700</v>
      </c>
      <c r="EI13" s="8">
        <v>9000000</v>
      </c>
      <c r="EJ13" s="6" t="s">
        <v>94</v>
      </c>
      <c r="EK13" s="8">
        <v>1099</v>
      </c>
      <c r="EL13" s="6">
        <v>12</v>
      </c>
      <c r="EN13" s="6">
        <v>10</v>
      </c>
      <c r="EO13" s="17" t="s">
        <v>153</v>
      </c>
      <c r="EP13" s="6">
        <v>730</v>
      </c>
      <c r="EQ13" s="8">
        <v>1700000</v>
      </c>
      <c r="ER13" s="6" t="s">
        <v>36</v>
      </c>
      <c r="ES13" s="6">
        <v>464</v>
      </c>
      <c r="ET13" s="6">
        <v>8</v>
      </c>
      <c r="EV13" s="6">
        <v>10</v>
      </c>
      <c r="EW13" s="8">
        <v>1140</v>
      </c>
      <c r="EX13" s="8">
        <v>6000000</v>
      </c>
      <c r="EY13" s="6" t="s">
        <v>44</v>
      </c>
      <c r="EZ13" s="6">
        <v>720</v>
      </c>
      <c r="FA13" s="6">
        <v>12</v>
      </c>
      <c r="FL13" s="6">
        <v>10</v>
      </c>
      <c r="FM13" s="6">
        <v>140</v>
      </c>
      <c r="FN13" s="8">
        <v>6000000</v>
      </c>
      <c r="FO13" s="7" t="s">
        <v>54</v>
      </c>
      <c r="FP13" s="6">
        <v>831</v>
      </c>
      <c r="FQ13" s="6">
        <v>14</v>
      </c>
      <c r="HK13" s="6">
        <v>10</v>
      </c>
      <c r="HL13" s="6">
        <v>147</v>
      </c>
      <c r="HM13" s="6">
        <v>176.4</v>
      </c>
      <c r="HN13" s="8">
        <v>4196</v>
      </c>
      <c r="HO13" s="6">
        <v>2</v>
      </c>
      <c r="HP13" s="8">
        <v>1900000</v>
      </c>
      <c r="HQ13" s="6" t="s">
        <v>30</v>
      </c>
      <c r="HR13" s="6">
        <v>6</v>
      </c>
      <c r="HS13" s="25">
        <f>SUM(HP13:$HP$33)</f>
        <v>62900000</v>
      </c>
      <c r="HT13">
        <f t="shared" si="0"/>
        <v>1</v>
      </c>
      <c r="HU13" s="22">
        <f>SUM(HP9:HP13)</f>
        <v>8500000</v>
      </c>
      <c r="HV13" s="23">
        <f>HU13/$HU$3</f>
        <v>0.11333333333333333</v>
      </c>
      <c r="HW13" s="6">
        <v>10</v>
      </c>
      <c r="HX13" s="8">
        <v>850000</v>
      </c>
      <c r="HY13" s="8">
        <v>1900</v>
      </c>
      <c r="HZ13" s="8">
        <v>250000</v>
      </c>
      <c r="IA13" s="6" t="s">
        <v>23</v>
      </c>
      <c r="IB13" s="6">
        <v>207</v>
      </c>
      <c r="IC13" s="6">
        <v>6</v>
      </c>
      <c r="IE13" s="6">
        <v>10</v>
      </c>
      <c r="IF13" s="6">
        <v>450</v>
      </c>
      <c r="IG13" s="6">
        <v>540</v>
      </c>
      <c r="IH13" s="8">
        <v>3400</v>
      </c>
      <c r="II13" s="7" t="s">
        <v>50</v>
      </c>
      <c r="IJ13" s="6">
        <v>2</v>
      </c>
      <c r="IK13" s="8">
        <v>210000</v>
      </c>
      <c r="IL13" s="6" t="s">
        <v>42</v>
      </c>
      <c r="IM13" s="6">
        <v>13</v>
      </c>
      <c r="IN13" s="27">
        <v>5</v>
      </c>
      <c r="IP13" s="6">
        <v>10</v>
      </c>
      <c r="IQ13" s="8">
        <v>100000</v>
      </c>
      <c r="IR13" s="6" t="s">
        <v>333</v>
      </c>
      <c r="IS13" s="6">
        <v>780</v>
      </c>
      <c r="IT13" s="6">
        <v>9</v>
      </c>
      <c r="IU13" s="7" t="s">
        <v>334</v>
      </c>
      <c r="IV13" s="8">
        <v>75000</v>
      </c>
      <c r="IW13" s="7" t="s">
        <v>23</v>
      </c>
      <c r="IX13" s="6">
        <v>207</v>
      </c>
      <c r="IY13" s="7" t="s">
        <v>335</v>
      </c>
      <c r="IZ13" s="7">
        <v>5</v>
      </c>
      <c r="JB13" s="6">
        <v>10</v>
      </c>
      <c r="JC13" s="8">
        <v>5200</v>
      </c>
      <c r="JD13" s="6">
        <v>45</v>
      </c>
      <c r="JE13" s="6">
        <v>3</v>
      </c>
      <c r="JF13" s="6">
        <v>1</v>
      </c>
      <c r="JG13" s="6">
        <v>13</v>
      </c>
      <c r="JH13" s="8">
        <v>18000000</v>
      </c>
      <c r="JI13" s="7" t="s">
        <v>115</v>
      </c>
      <c r="JJ13" s="8">
        <v>1281</v>
      </c>
      <c r="JK13" s="6">
        <v>14</v>
      </c>
      <c r="JM13" s="6">
        <v>10</v>
      </c>
      <c r="JN13" s="17" t="s">
        <v>378</v>
      </c>
      <c r="JO13" s="6">
        <v>950</v>
      </c>
      <c r="JP13" s="8">
        <v>13000000</v>
      </c>
      <c r="JQ13" s="6" t="s">
        <v>379</v>
      </c>
      <c r="JR13" s="8">
        <v>1059</v>
      </c>
      <c r="JS13" s="6">
        <v>13</v>
      </c>
      <c r="KG13" s="6">
        <v>10</v>
      </c>
      <c r="KH13" s="8">
        <v>350000</v>
      </c>
      <c r="KI13" s="8">
        <v>4300</v>
      </c>
      <c r="KJ13" s="8">
        <v>12500000</v>
      </c>
      <c r="KK13" s="6" t="s">
        <v>75</v>
      </c>
      <c r="KL13" s="8">
        <v>1138</v>
      </c>
      <c r="KM13" s="6">
        <v>15</v>
      </c>
      <c r="KO13" s="6">
        <v>10</v>
      </c>
      <c r="KP13" s="8">
        <v>100000</v>
      </c>
      <c r="KQ13" s="6" t="s">
        <v>333</v>
      </c>
      <c r="KR13" s="6">
        <v>780</v>
      </c>
      <c r="KS13" s="6">
        <v>9</v>
      </c>
      <c r="KT13" s="7" t="s">
        <v>334</v>
      </c>
      <c r="KU13" s="8">
        <v>75000</v>
      </c>
      <c r="KV13" s="7" t="s">
        <v>23</v>
      </c>
      <c r="KW13" s="6">
        <v>207</v>
      </c>
      <c r="KX13" s="7" t="s">
        <v>335</v>
      </c>
      <c r="KY13" s="7">
        <v>5</v>
      </c>
      <c r="LA13" s="40">
        <v>9</v>
      </c>
      <c r="LB13" s="40">
        <v>442</v>
      </c>
      <c r="LC13" s="40">
        <v>530.4</v>
      </c>
      <c r="LD13" s="41">
        <v>3350</v>
      </c>
      <c r="LE13" s="42" t="s">
        <v>49</v>
      </c>
      <c r="LF13" s="40">
        <v>1</v>
      </c>
      <c r="LG13" s="41">
        <v>182000</v>
      </c>
      <c r="LH13" s="40" t="s">
        <v>364</v>
      </c>
      <c r="LI13" s="40">
        <v>13</v>
      </c>
    </row>
    <row r="14" spans="1:321" ht="15" thickBot="1" x14ac:dyDescent="0.35">
      <c r="A14" s="1">
        <v>11</v>
      </c>
      <c r="B14" s="1">
        <v>204</v>
      </c>
      <c r="C14" s="1">
        <v>153</v>
      </c>
      <c r="D14" s="1">
        <v>892</v>
      </c>
      <c r="E14" s="2" t="s">
        <v>27</v>
      </c>
      <c r="F14" s="3">
        <v>2</v>
      </c>
      <c r="G14" s="4">
        <v>22000</v>
      </c>
      <c r="H14" s="1" t="s">
        <v>29</v>
      </c>
      <c r="I14" s="1">
        <v>9</v>
      </c>
      <c r="K14" s="1">
        <v>11</v>
      </c>
      <c r="L14" s="1">
        <v>70</v>
      </c>
      <c r="M14" s="1">
        <v>35</v>
      </c>
      <c r="N14" s="1">
        <v>890</v>
      </c>
      <c r="O14" s="4">
        <v>1200000</v>
      </c>
      <c r="P14" s="2" t="s">
        <v>30</v>
      </c>
      <c r="Q14" s="1">
        <v>293</v>
      </c>
      <c r="R14" s="1">
        <v>9</v>
      </c>
      <c r="T14" s="6">
        <v>11</v>
      </c>
      <c r="U14" s="6">
        <v>74</v>
      </c>
      <c r="V14" s="6">
        <v>59.2</v>
      </c>
      <c r="W14" s="8">
        <v>1060</v>
      </c>
      <c r="X14" s="8">
        <v>1000000</v>
      </c>
      <c r="Y14" s="7" t="s">
        <v>30</v>
      </c>
      <c r="Z14" s="6">
        <v>293</v>
      </c>
      <c r="AA14" s="6">
        <v>9</v>
      </c>
      <c r="AC14" s="6">
        <v>11</v>
      </c>
      <c r="AD14" s="6">
        <v>35</v>
      </c>
      <c r="AE14" s="6">
        <v>175</v>
      </c>
      <c r="AF14" s="8">
        <v>1100</v>
      </c>
      <c r="AG14" s="8">
        <v>9000000</v>
      </c>
      <c r="AH14" s="7" t="s">
        <v>74</v>
      </c>
      <c r="AI14" s="8">
        <v>1018</v>
      </c>
      <c r="AJ14" s="6">
        <v>12</v>
      </c>
      <c r="AL14" s="6">
        <v>11</v>
      </c>
      <c r="AM14" s="6">
        <v>440</v>
      </c>
      <c r="AN14" s="8">
        <v>1500</v>
      </c>
      <c r="AO14" s="8">
        <v>14000000</v>
      </c>
      <c r="AP14" s="6" t="s">
        <v>76</v>
      </c>
      <c r="AQ14" s="8">
        <v>1175</v>
      </c>
      <c r="AR14" s="6">
        <v>13</v>
      </c>
      <c r="AT14" s="6">
        <v>11</v>
      </c>
      <c r="AU14" s="6">
        <v>70</v>
      </c>
      <c r="AV14" s="6">
        <v>91</v>
      </c>
      <c r="AW14" s="8">
        <v>2240</v>
      </c>
      <c r="AX14" s="8">
        <v>10200000</v>
      </c>
      <c r="AY14" s="7" t="s">
        <v>94</v>
      </c>
      <c r="AZ14" s="8">
        <v>1099</v>
      </c>
      <c r="BA14" s="6">
        <v>12</v>
      </c>
      <c r="BK14" s="6">
        <v>11</v>
      </c>
      <c r="BL14" s="6">
        <v>130</v>
      </c>
      <c r="BM14" s="6">
        <v>78</v>
      </c>
      <c r="BN14" s="8">
        <v>1100</v>
      </c>
      <c r="BO14" s="8">
        <v>13000000</v>
      </c>
      <c r="BP14" s="7" t="s">
        <v>76</v>
      </c>
      <c r="BQ14" s="8">
        <v>1175</v>
      </c>
      <c r="BR14" s="6">
        <v>13</v>
      </c>
      <c r="DK14" s="6">
        <v>11</v>
      </c>
      <c r="DL14" s="6">
        <v>146</v>
      </c>
      <c r="DM14" s="6">
        <v>175.2</v>
      </c>
      <c r="DN14" s="8">
        <v>2176</v>
      </c>
      <c r="DO14" s="7" t="s">
        <v>27</v>
      </c>
      <c r="DP14" s="6">
        <v>2</v>
      </c>
      <c r="DQ14" s="8">
        <v>17000</v>
      </c>
      <c r="DR14" s="6" t="s">
        <v>29</v>
      </c>
      <c r="DS14" s="6">
        <v>9</v>
      </c>
      <c r="DU14" s="6">
        <v>11</v>
      </c>
      <c r="DV14" s="6">
        <v>75</v>
      </c>
      <c r="DW14" s="6">
        <v>135</v>
      </c>
      <c r="DX14" s="8">
        <v>1233</v>
      </c>
      <c r="DY14" s="7" t="s">
        <v>41</v>
      </c>
      <c r="DZ14" s="6">
        <v>11</v>
      </c>
      <c r="EA14" s="6">
        <v>2</v>
      </c>
      <c r="EB14" s="8">
        <v>4000000</v>
      </c>
      <c r="EC14" s="6" t="s">
        <v>36</v>
      </c>
      <c r="ED14" s="6">
        <v>11</v>
      </c>
      <c r="EF14" s="6">
        <v>11</v>
      </c>
      <c r="EG14" s="6">
        <v>75</v>
      </c>
      <c r="EH14" s="6">
        <v>800</v>
      </c>
      <c r="EI14" s="8">
        <v>16000000</v>
      </c>
      <c r="EJ14" s="6" t="s">
        <v>76</v>
      </c>
      <c r="EK14" s="8">
        <v>1175</v>
      </c>
      <c r="EL14" s="6">
        <v>13</v>
      </c>
      <c r="EN14" s="6">
        <v>11</v>
      </c>
      <c r="EO14" s="17" t="s">
        <v>154</v>
      </c>
      <c r="EP14" s="6">
        <v>810</v>
      </c>
      <c r="EQ14" s="8">
        <v>2600000</v>
      </c>
      <c r="ER14" s="6" t="s">
        <v>40</v>
      </c>
      <c r="ES14" s="6">
        <v>587</v>
      </c>
      <c r="ET14" s="6">
        <v>9</v>
      </c>
      <c r="EV14" s="6">
        <v>11</v>
      </c>
      <c r="EW14" s="8">
        <v>1210</v>
      </c>
      <c r="EX14" s="8">
        <v>9000000</v>
      </c>
      <c r="EY14" s="6" t="s">
        <v>73</v>
      </c>
      <c r="EZ14" s="6">
        <v>881</v>
      </c>
      <c r="FA14" s="6">
        <v>13</v>
      </c>
      <c r="HK14" s="6">
        <v>11</v>
      </c>
      <c r="HL14" s="6">
        <v>150</v>
      </c>
      <c r="HM14" s="6">
        <v>180</v>
      </c>
      <c r="HN14" s="8">
        <v>4238</v>
      </c>
      <c r="HO14" s="6">
        <v>2</v>
      </c>
      <c r="HP14" s="8">
        <v>2100000</v>
      </c>
      <c r="HQ14" s="6" t="s">
        <v>34</v>
      </c>
      <c r="HR14" s="6">
        <v>7</v>
      </c>
      <c r="HS14" s="25">
        <f>SUM(HP14:$HP$33)</f>
        <v>61000000</v>
      </c>
      <c r="HT14">
        <f t="shared" si="0"/>
        <v>2</v>
      </c>
      <c r="HW14" s="6">
        <v>11</v>
      </c>
      <c r="HX14" s="8">
        <v>1750000</v>
      </c>
      <c r="HY14" s="8">
        <v>2100</v>
      </c>
      <c r="HZ14" s="8">
        <v>500000</v>
      </c>
      <c r="IA14" s="6" t="s">
        <v>25</v>
      </c>
      <c r="IB14" s="6">
        <v>240</v>
      </c>
      <c r="IC14" s="6">
        <v>7</v>
      </c>
      <c r="IE14" s="6">
        <v>11</v>
      </c>
      <c r="IF14" s="6">
        <v>458</v>
      </c>
      <c r="IG14" s="6">
        <v>549.6</v>
      </c>
      <c r="IH14" s="8">
        <v>3450</v>
      </c>
      <c r="II14" s="7" t="s">
        <v>50</v>
      </c>
      <c r="IJ14" s="6">
        <v>2</v>
      </c>
      <c r="IK14" s="8">
        <v>220000</v>
      </c>
      <c r="IL14" s="6" t="s">
        <v>230</v>
      </c>
      <c r="IM14" s="6">
        <v>13</v>
      </c>
      <c r="IN14" s="27">
        <v>5.5</v>
      </c>
      <c r="IP14" s="6">
        <v>11</v>
      </c>
      <c r="IQ14" s="8">
        <v>150000</v>
      </c>
      <c r="IR14" s="6" t="s">
        <v>336</v>
      </c>
      <c r="IS14" s="6">
        <v>860</v>
      </c>
      <c r="IT14" s="6">
        <v>10</v>
      </c>
      <c r="IU14" s="7" t="s">
        <v>337</v>
      </c>
      <c r="IV14" s="8">
        <v>100000</v>
      </c>
      <c r="IW14" s="7" t="s">
        <v>25</v>
      </c>
      <c r="IX14" s="6">
        <v>240</v>
      </c>
      <c r="IY14" s="7" t="s">
        <v>338</v>
      </c>
      <c r="IZ14" s="7">
        <v>7</v>
      </c>
      <c r="JB14" s="6">
        <v>11</v>
      </c>
      <c r="JC14" s="8">
        <v>5400</v>
      </c>
      <c r="JD14" s="6">
        <v>50</v>
      </c>
      <c r="JE14" s="6">
        <v>3</v>
      </c>
      <c r="JF14" s="6">
        <v>1</v>
      </c>
      <c r="JG14" s="6">
        <v>13</v>
      </c>
      <c r="JH14" s="8">
        <v>20000000</v>
      </c>
      <c r="JI14" s="7" t="s">
        <v>121</v>
      </c>
      <c r="JJ14" s="8">
        <v>1314</v>
      </c>
      <c r="JK14" s="6">
        <v>15</v>
      </c>
      <c r="KO14" s="6">
        <v>11</v>
      </c>
      <c r="KP14" s="8">
        <v>150000</v>
      </c>
      <c r="KQ14" s="6" t="s">
        <v>336</v>
      </c>
      <c r="KR14" s="6">
        <v>860</v>
      </c>
      <c r="KS14" s="6">
        <v>10</v>
      </c>
      <c r="KT14" s="7" t="s">
        <v>337</v>
      </c>
      <c r="KU14" s="8">
        <v>100000</v>
      </c>
      <c r="KV14" s="7" t="s">
        <v>25</v>
      </c>
      <c r="KW14" s="6">
        <v>240</v>
      </c>
      <c r="KX14" s="7" t="s">
        <v>338</v>
      </c>
      <c r="KY14" s="7">
        <v>7</v>
      </c>
      <c r="LA14" s="40">
        <v>10</v>
      </c>
      <c r="LB14" s="40">
        <v>450</v>
      </c>
      <c r="LC14" s="40">
        <v>540</v>
      </c>
      <c r="LD14" s="41">
        <v>3400</v>
      </c>
      <c r="LE14" s="42" t="s">
        <v>50</v>
      </c>
      <c r="LF14" s="40">
        <v>2</v>
      </c>
      <c r="LG14" s="41">
        <v>192000</v>
      </c>
      <c r="LH14" s="40" t="s">
        <v>85</v>
      </c>
      <c r="LI14" s="40">
        <v>13</v>
      </c>
    </row>
    <row r="15" spans="1:321" ht="15" thickBot="1" x14ac:dyDescent="0.35">
      <c r="A15" s="1">
        <v>12</v>
      </c>
      <c r="B15" s="1">
        <v>209</v>
      </c>
      <c r="C15" s="1">
        <v>156.75</v>
      </c>
      <c r="D15" s="1">
        <v>911</v>
      </c>
      <c r="E15" s="2" t="s">
        <v>27</v>
      </c>
      <c r="F15" s="3">
        <v>2</v>
      </c>
      <c r="G15" s="4">
        <v>24000</v>
      </c>
      <c r="H15" s="1" t="s">
        <v>30</v>
      </c>
      <c r="I15" s="1">
        <v>9</v>
      </c>
      <c r="K15" s="1">
        <v>12</v>
      </c>
      <c r="L15" s="1">
        <v>75</v>
      </c>
      <c r="M15" s="1">
        <v>37.5</v>
      </c>
      <c r="N15" s="1">
        <v>970</v>
      </c>
      <c r="O15" s="4">
        <v>1800000</v>
      </c>
      <c r="P15" s="2" t="s">
        <v>72</v>
      </c>
      <c r="Q15" s="1">
        <v>360</v>
      </c>
      <c r="R15" s="1">
        <v>10</v>
      </c>
      <c r="T15" s="6">
        <v>12</v>
      </c>
      <c r="U15" s="6">
        <v>87</v>
      </c>
      <c r="V15" s="6">
        <v>69.599999999999994</v>
      </c>
      <c r="W15" s="8">
        <v>1160</v>
      </c>
      <c r="X15" s="8">
        <v>1500000</v>
      </c>
      <c r="Y15" s="7" t="s">
        <v>72</v>
      </c>
      <c r="Z15" s="6">
        <v>360</v>
      </c>
      <c r="AA15" s="6">
        <v>10</v>
      </c>
      <c r="AC15" s="6">
        <v>12</v>
      </c>
      <c r="AD15" s="6">
        <v>38</v>
      </c>
      <c r="AE15" s="6">
        <v>190</v>
      </c>
      <c r="AF15" s="8">
        <v>1200</v>
      </c>
      <c r="AG15" s="8">
        <v>10500000</v>
      </c>
      <c r="AH15" s="7" t="s">
        <v>94</v>
      </c>
      <c r="AI15" s="8">
        <v>1099</v>
      </c>
      <c r="AJ15" s="6">
        <v>12</v>
      </c>
      <c r="AL15" s="6">
        <v>12</v>
      </c>
      <c r="AM15" s="6">
        <v>480</v>
      </c>
      <c r="AN15" s="8">
        <v>1600</v>
      </c>
      <c r="AO15" s="8">
        <v>18000000</v>
      </c>
      <c r="AP15" s="6" t="s">
        <v>95</v>
      </c>
      <c r="AQ15" s="8">
        <v>1247</v>
      </c>
      <c r="AR15" s="6">
        <v>14</v>
      </c>
      <c r="AT15" s="6">
        <v>12</v>
      </c>
      <c r="AU15" s="6">
        <v>78</v>
      </c>
      <c r="AV15" s="6">
        <v>101.4</v>
      </c>
      <c r="AW15" s="8">
        <v>2480</v>
      </c>
      <c r="AX15" s="8">
        <v>14200000</v>
      </c>
      <c r="AY15" s="7" t="s">
        <v>76</v>
      </c>
      <c r="AZ15" s="8">
        <v>1175</v>
      </c>
      <c r="BA15" s="6">
        <v>13</v>
      </c>
      <c r="BK15" s="6">
        <v>12</v>
      </c>
      <c r="BL15" s="6">
        <v>140</v>
      </c>
      <c r="BM15" s="6">
        <v>84</v>
      </c>
      <c r="BN15" s="8">
        <v>1200</v>
      </c>
      <c r="BO15" s="8">
        <v>15000000</v>
      </c>
      <c r="BP15" s="7" t="s">
        <v>77</v>
      </c>
      <c r="BQ15" s="8">
        <v>1211</v>
      </c>
      <c r="BR15" s="6">
        <v>13</v>
      </c>
      <c r="DK15" s="6">
        <v>12</v>
      </c>
      <c r="DL15" s="6">
        <v>149</v>
      </c>
      <c r="DM15" s="6">
        <v>178.8</v>
      </c>
      <c r="DN15" s="8">
        <v>2230</v>
      </c>
      <c r="DO15" s="7" t="s">
        <v>27</v>
      </c>
      <c r="DP15" s="6">
        <v>2</v>
      </c>
      <c r="DQ15" s="8">
        <v>19000</v>
      </c>
      <c r="DR15" s="6" t="s">
        <v>30</v>
      </c>
      <c r="DS15" s="6">
        <v>9</v>
      </c>
      <c r="DU15" s="6">
        <v>12</v>
      </c>
      <c r="DV15" s="6">
        <v>78</v>
      </c>
      <c r="DW15" s="6">
        <v>140.4</v>
      </c>
      <c r="DX15" s="8">
        <v>1261</v>
      </c>
      <c r="DY15" s="7" t="s">
        <v>41</v>
      </c>
      <c r="DZ15" s="6">
        <v>12</v>
      </c>
      <c r="EA15" s="6">
        <v>2</v>
      </c>
      <c r="EB15" s="8">
        <v>4500000</v>
      </c>
      <c r="EC15" s="6" t="s">
        <v>38</v>
      </c>
      <c r="ED15" s="6">
        <v>11</v>
      </c>
      <c r="EN15" s="6">
        <v>12</v>
      </c>
      <c r="EO15" s="17" t="s">
        <v>155</v>
      </c>
      <c r="EP15" s="6">
        <v>900</v>
      </c>
      <c r="EQ15" s="8">
        <v>3700000</v>
      </c>
      <c r="ER15" s="6" t="s">
        <v>230</v>
      </c>
      <c r="ES15" s="6">
        <v>689</v>
      </c>
      <c r="ET15" s="6">
        <v>10</v>
      </c>
      <c r="EV15" s="6">
        <v>12</v>
      </c>
      <c r="EW15" s="8">
        <v>1280</v>
      </c>
      <c r="EX15" s="8">
        <v>12000000</v>
      </c>
      <c r="EY15" s="6" t="s">
        <v>74</v>
      </c>
      <c r="EZ15" s="8">
        <v>1018</v>
      </c>
      <c r="FA15" s="6">
        <v>14</v>
      </c>
      <c r="HK15" s="6">
        <v>12</v>
      </c>
      <c r="HL15" s="6">
        <v>154</v>
      </c>
      <c r="HM15" s="6">
        <v>184.8</v>
      </c>
      <c r="HN15" s="8">
        <v>4280</v>
      </c>
      <c r="HO15" s="6">
        <v>2</v>
      </c>
      <c r="HP15" s="8">
        <v>2200000</v>
      </c>
      <c r="HQ15" s="6" t="s">
        <v>34</v>
      </c>
      <c r="HR15" s="6">
        <v>7</v>
      </c>
      <c r="HS15" s="25">
        <f>SUM(HP15:$HP$33)</f>
        <v>58900000</v>
      </c>
      <c r="HT15">
        <f t="shared" si="0"/>
        <v>2</v>
      </c>
      <c r="HW15" s="6">
        <v>12</v>
      </c>
      <c r="HX15" s="8">
        <v>2000000</v>
      </c>
      <c r="HY15" s="8">
        <v>2500</v>
      </c>
      <c r="HZ15" s="8">
        <v>1500000</v>
      </c>
      <c r="IA15" s="6" t="s">
        <v>38</v>
      </c>
      <c r="IB15" s="6">
        <v>509</v>
      </c>
      <c r="IC15" s="6">
        <v>11</v>
      </c>
      <c r="IE15" s="6">
        <v>12</v>
      </c>
      <c r="IF15" s="6">
        <v>466</v>
      </c>
      <c r="IG15" s="6">
        <v>559.20000000000005</v>
      </c>
      <c r="IH15" s="8">
        <v>3500</v>
      </c>
      <c r="II15" s="7" t="s">
        <v>50</v>
      </c>
      <c r="IJ15" s="6">
        <v>2</v>
      </c>
      <c r="IK15" s="8">
        <v>230000</v>
      </c>
      <c r="IL15" s="6" t="s">
        <v>44</v>
      </c>
      <c r="IM15" s="6">
        <v>13</v>
      </c>
      <c r="IN15" s="27">
        <v>6</v>
      </c>
      <c r="IP15" s="6">
        <v>12</v>
      </c>
      <c r="IQ15" s="8">
        <v>200000</v>
      </c>
      <c r="IR15" s="6" t="s">
        <v>339</v>
      </c>
      <c r="IS15" s="6">
        <v>960</v>
      </c>
      <c r="IT15" s="6">
        <v>10</v>
      </c>
      <c r="IU15" s="7" t="s">
        <v>340</v>
      </c>
      <c r="IV15" s="8">
        <v>200000</v>
      </c>
      <c r="IW15" s="7" t="s">
        <v>28</v>
      </c>
      <c r="IX15" s="6">
        <v>268</v>
      </c>
      <c r="IY15" s="7" t="s">
        <v>341</v>
      </c>
      <c r="IZ15" s="6">
        <v>8</v>
      </c>
      <c r="KO15" s="6">
        <v>12</v>
      </c>
      <c r="KP15" s="8">
        <v>200000</v>
      </c>
      <c r="KQ15" s="6" t="s">
        <v>339</v>
      </c>
      <c r="KR15" s="6">
        <v>960</v>
      </c>
      <c r="KS15" s="6">
        <v>10</v>
      </c>
      <c r="KT15" s="7" t="s">
        <v>340</v>
      </c>
      <c r="KU15" s="8">
        <v>200000</v>
      </c>
      <c r="KV15" s="7" t="s">
        <v>28</v>
      </c>
      <c r="KW15" s="6">
        <v>268</v>
      </c>
      <c r="KX15" s="7" t="s">
        <v>341</v>
      </c>
      <c r="KY15" s="6">
        <v>8</v>
      </c>
      <c r="LA15" s="40">
        <v>11</v>
      </c>
      <c r="LB15" s="40">
        <v>458</v>
      </c>
      <c r="LC15" s="40">
        <v>549.6</v>
      </c>
      <c r="LD15" s="41">
        <v>3450</v>
      </c>
      <c r="LE15" s="42" t="s">
        <v>50</v>
      </c>
      <c r="LF15" s="40">
        <v>2</v>
      </c>
      <c r="LG15" s="41">
        <v>202000</v>
      </c>
      <c r="LH15" s="40" t="s">
        <v>42</v>
      </c>
      <c r="LI15" s="40">
        <v>13</v>
      </c>
    </row>
    <row r="16" spans="1:321" ht="15" thickBot="1" x14ac:dyDescent="0.35">
      <c r="A16" s="1">
        <v>13</v>
      </c>
      <c r="B16" s="1">
        <v>215</v>
      </c>
      <c r="C16" s="1">
        <v>161.25</v>
      </c>
      <c r="D16" s="1">
        <v>930</v>
      </c>
      <c r="E16" s="2" t="s">
        <v>27</v>
      </c>
      <c r="F16" s="3">
        <v>2</v>
      </c>
      <c r="G16" s="4">
        <v>26000</v>
      </c>
      <c r="H16" s="1" t="s">
        <v>31</v>
      </c>
      <c r="I16" s="1">
        <v>9</v>
      </c>
      <c r="K16" s="1">
        <v>13</v>
      </c>
      <c r="L16" s="1">
        <v>80</v>
      </c>
      <c r="M16" s="1">
        <v>40</v>
      </c>
      <c r="N16" s="4">
        <v>1050</v>
      </c>
      <c r="O16" s="4">
        <v>2400000</v>
      </c>
      <c r="P16" s="2" t="s">
        <v>36</v>
      </c>
      <c r="Q16" s="1">
        <v>464</v>
      </c>
      <c r="R16" s="1">
        <v>10</v>
      </c>
      <c r="T16" s="6">
        <v>13</v>
      </c>
      <c r="U16" s="6">
        <v>100</v>
      </c>
      <c r="V16" s="6">
        <v>80</v>
      </c>
      <c r="W16" s="8">
        <v>1260</v>
      </c>
      <c r="X16" s="8">
        <v>2000000</v>
      </c>
      <c r="Y16" s="7" t="s">
        <v>36</v>
      </c>
      <c r="Z16" s="6">
        <v>464</v>
      </c>
      <c r="AA16" s="6">
        <v>10</v>
      </c>
      <c r="AC16" s="6">
        <v>13</v>
      </c>
      <c r="AD16" s="6">
        <v>42</v>
      </c>
      <c r="AE16" s="6">
        <v>210</v>
      </c>
      <c r="AF16" s="8">
        <v>1400</v>
      </c>
      <c r="AG16" s="8">
        <v>13000000</v>
      </c>
      <c r="AH16" s="7" t="s">
        <v>76</v>
      </c>
      <c r="AI16" s="8">
        <v>1175</v>
      </c>
      <c r="AJ16" s="6">
        <v>13</v>
      </c>
      <c r="AT16" s="6">
        <v>13</v>
      </c>
      <c r="AU16" s="6">
        <v>84</v>
      </c>
      <c r="AV16" s="6">
        <v>109.2</v>
      </c>
      <c r="AW16" s="8">
        <v>2700</v>
      </c>
      <c r="AX16" s="8">
        <v>16200000</v>
      </c>
      <c r="AY16" s="7" t="s">
        <v>77</v>
      </c>
      <c r="AZ16" s="8">
        <v>1211</v>
      </c>
      <c r="BA16" s="6">
        <v>13</v>
      </c>
      <c r="BK16" s="6">
        <v>13</v>
      </c>
      <c r="BL16" s="6">
        <v>150</v>
      </c>
      <c r="BM16" s="6">
        <v>90</v>
      </c>
      <c r="BN16" s="8">
        <v>1350</v>
      </c>
      <c r="BO16" s="8">
        <v>18000000</v>
      </c>
      <c r="BP16" s="7" t="s">
        <v>95</v>
      </c>
      <c r="BQ16" s="8">
        <v>1247</v>
      </c>
      <c r="BR16" s="6">
        <v>14</v>
      </c>
      <c r="DK16" s="6">
        <v>13</v>
      </c>
      <c r="DL16" s="6">
        <v>152</v>
      </c>
      <c r="DM16" s="6">
        <v>182.4</v>
      </c>
      <c r="DN16" s="8">
        <v>2286</v>
      </c>
      <c r="DO16" s="7" t="s">
        <v>27</v>
      </c>
      <c r="DP16" s="6">
        <v>2</v>
      </c>
      <c r="DQ16" s="8">
        <v>21000</v>
      </c>
      <c r="DR16" s="6" t="s">
        <v>31</v>
      </c>
      <c r="DS16" s="6">
        <v>9</v>
      </c>
      <c r="DU16" s="6">
        <v>13</v>
      </c>
      <c r="DV16" s="6">
        <v>82</v>
      </c>
      <c r="DW16" s="6">
        <v>147.6</v>
      </c>
      <c r="DX16" s="8">
        <v>1290</v>
      </c>
      <c r="DY16" s="7" t="s">
        <v>41</v>
      </c>
      <c r="DZ16" s="6">
        <v>13</v>
      </c>
      <c r="EA16" s="6">
        <v>2</v>
      </c>
      <c r="EB16" s="8">
        <v>5000000</v>
      </c>
      <c r="EC16" s="6" t="s">
        <v>40</v>
      </c>
      <c r="ED16" s="6">
        <v>11</v>
      </c>
      <c r="EN16" s="6">
        <v>13</v>
      </c>
      <c r="EO16" s="17" t="s">
        <v>156</v>
      </c>
      <c r="EP16" s="6">
        <v>980</v>
      </c>
      <c r="EQ16" s="8">
        <v>6500000</v>
      </c>
      <c r="ER16" s="6" t="s">
        <v>52</v>
      </c>
      <c r="ES16" s="6">
        <v>804</v>
      </c>
      <c r="ET16" s="6">
        <v>11</v>
      </c>
      <c r="HK16" s="6">
        <v>13</v>
      </c>
      <c r="HL16" s="6">
        <v>157</v>
      </c>
      <c r="HM16" s="6">
        <v>188.4</v>
      </c>
      <c r="HN16" s="8">
        <v>4323</v>
      </c>
      <c r="HO16" s="6">
        <v>2</v>
      </c>
      <c r="HP16" s="8">
        <v>2300000</v>
      </c>
      <c r="HQ16" s="6" t="s">
        <v>34</v>
      </c>
      <c r="HR16" s="6">
        <v>7</v>
      </c>
      <c r="HS16" s="25">
        <f>SUM(HP16:$HP$33)</f>
        <v>56700000</v>
      </c>
      <c r="HT16">
        <f t="shared" si="0"/>
        <v>2</v>
      </c>
      <c r="HW16" s="6">
        <v>13</v>
      </c>
      <c r="HX16" s="8">
        <v>3000000</v>
      </c>
      <c r="HY16" s="8">
        <v>2900</v>
      </c>
      <c r="HZ16" s="8">
        <v>3000000</v>
      </c>
      <c r="IA16" s="6" t="s">
        <v>44</v>
      </c>
      <c r="IB16" s="6">
        <v>720</v>
      </c>
      <c r="IC16" s="6">
        <v>12</v>
      </c>
      <c r="IE16" s="6">
        <v>13</v>
      </c>
      <c r="IF16" s="6">
        <v>474</v>
      </c>
      <c r="IG16" s="6">
        <v>568.79999999999995</v>
      </c>
      <c r="IH16" s="8">
        <v>3550</v>
      </c>
      <c r="II16" s="7" t="s">
        <v>50</v>
      </c>
      <c r="IJ16" s="6">
        <v>2</v>
      </c>
      <c r="IK16" s="8">
        <v>235000</v>
      </c>
      <c r="IL16" s="6" t="s">
        <v>46</v>
      </c>
      <c r="IM16" s="6">
        <v>13</v>
      </c>
      <c r="IN16" s="27">
        <v>6.5</v>
      </c>
      <c r="IP16" s="6">
        <v>13</v>
      </c>
      <c r="IQ16" s="8">
        <v>250000</v>
      </c>
      <c r="IR16" s="6" t="s">
        <v>342</v>
      </c>
      <c r="IS16" s="8">
        <v>1080</v>
      </c>
      <c r="IT16" s="6">
        <v>11</v>
      </c>
      <c r="IU16" s="7" t="s">
        <v>343</v>
      </c>
      <c r="IV16" s="8">
        <v>400000</v>
      </c>
      <c r="IW16" s="7" t="s">
        <v>32</v>
      </c>
      <c r="IX16" s="6">
        <v>379</v>
      </c>
      <c r="IY16" s="7" t="s">
        <v>120</v>
      </c>
      <c r="IZ16" s="6">
        <v>10</v>
      </c>
      <c r="KO16" s="6">
        <v>13</v>
      </c>
      <c r="KP16" s="8">
        <v>250000</v>
      </c>
      <c r="KQ16" s="6" t="s">
        <v>342</v>
      </c>
      <c r="KR16" s="8">
        <v>1080</v>
      </c>
      <c r="KS16" s="6">
        <v>11</v>
      </c>
      <c r="KT16" s="7" t="s">
        <v>343</v>
      </c>
      <c r="KU16" s="8">
        <v>400000</v>
      </c>
      <c r="KV16" s="7" t="s">
        <v>32</v>
      </c>
      <c r="KW16" s="6">
        <v>379</v>
      </c>
      <c r="KX16" s="7" t="s">
        <v>120</v>
      </c>
      <c r="KY16" s="6">
        <v>10</v>
      </c>
      <c r="LA16" s="40">
        <v>12</v>
      </c>
      <c r="LB16" s="40">
        <v>466</v>
      </c>
      <c r="LC16" s="40">
        <v>559.20000000000005</v>
      </c>
      <c r="LD16" s="41">
        <v>3500</v>
      </c>
      <c r="LE16" s="42" t="s">
        <v>50</v>
      </c>
      <c r="LF16" s="40">
        <v>2</v>
      </c>
      <c r="LG16" s="41">
        <v>211000</v>
      </c>
      <c r="LH16" s="40" t="s">
        <v>230</v>
      </c>
      <c r="LI16" s="40">
        <v>13</v>
      </c>
    </row>
    <row r="17" spans="1:321" ht="15" thickBot="1" x14ac:dyDescent="0.35">
      <c r="A17" s="1">
        <v>14</v>
      </c>
      <c r="B17" s="1">
        <v>220</v>
      </c>
      <c r="C17" s="1">
        <v>165</v>
      </c>
      <c r="D17" s="1">
        <v>949</v>
      </c>
      <c r="E17" s="2" t="s">
        <v>27</v>
      </c>
      <c r="F17" s="3">
        <v>2</v>
      </c>
      <c r="G17" s="4">
        <v>28000</v>
      </c>
      <c r="H17" s="1" t="s">
        <v>32</v>
      </c>
      <c r="I17" s="1">
        <v>9</v>
      </c>
      <c r="K17" s="1">
        <v>14</v>
      </c>
      <c r="L17" s="1">
        <v>92</v>
      </c>
      <c r="M17" s="1">
        <v>46</v>
      </c>
      <c r="N17" s="4">
        <v>1130</v>
      </c>
      <c r="O17" s="4">
        <v>3600000</v>
      </c>
      <c r="P17" s="2" t="s">
        <v>42</v>
      </c>
      <c r="Q17" s="1">
        <v>657</v>
      </c>
      <c r="R17" s="1">
        <v>11</v>
      </c>
      <c r="T17" s="6">
        <v>14</v>
      </c>
      <c r="U17" s="6">
        <v>110</v>
      </c>
      <c r="V17" s="6">
        <v>88</v>
      </c>
      <c r="W17" s="8">
        <v>1380</v>
      </c>
      <c r="X17" s="8">
        <v>3000000</v>
      </c>
      <c r="Y17" s="7" t="s">
        <v>85</v>
      </c>
      <c r="Z17" s="6">
        <v>623</v>
      </c>
      <c r="AA17" s="6">
        <v>11</v>
      </c>
      <c r="AC17" s="6">
        <v>14</v>
      </c>
      <c r="AD17" s="6">
        <v>48</v>
      </c>
      <c r="AE17" s="6">
        <v>240</v>
      </c>
      <c r="AF17" s="8">
        <v>1600</v>
      </c>
      <c r="AG17" s="8">
        <v>17500000</v>
      </c>
      <c r="AH17" s="7" t="s">
        <v>95</v>
      </c>
      <c r="AI17" s="8">
        <v>1247</v>
      </c>
      <c r="AJ17" s="6">
        <v>14</v>
      </c>
      <c r="AT17" s="6">
        <v>14</v>
      </c>
      <c r="AU17" s="6">
        <v>90</v>
      </c>
      <c r="AV17" s="6">
        <v>117</v>
      </c>
      <c r="AW17" s="8">
        <v>2900</v>
      </c>
      <c r="AX17" s="8">
        <v>18200000</v>
      </c>
      <c r="AY17" s="7" t="s">
        <v>95</v>
      </c>
      <c r="AZ17" s="8">
        <v>1247</v>
      </c>
      <c r="BA17" s="6">
        <v>14</v>
      </c>
      <c r="DK17" s="6">
        <v>14</v>
      </c>
      <c r="DL17" s="6">
        <v>155</v>
      </c>
      <c r="DM17" s="6">
        <v>186</v>
      </c>
      <c r="DN17" s="8">
        <v>2343</v>
      </c>
      <c r="DO17" s="7" t="s">
        <v>27</v>
      </c>
      <c r="DP17" s="6">
        <v>2</v>
      </c>
      <c r="DQ17" s="8">
        <v>23000</v>
      </c>
      <c r="DR17" s="6" t="s">
        <v>32</v>
      </c>
      <c r="DS17" s="6">
        <v>9</v>
      </c>
      <c r="DU17" s="6">
        <v>14</v>
      </c>
      <c r="DV17" s="6">
        <v>86</v>
      </c>
      <c r="DW17" s="6">
        <v>154.80000000000001</v>
      </c>
      <c r="DX17" s="8">
        <v>1320</v>
      </c>
      <c r="DY17" s="7" t="s">
        <v>41</v>
      </c>
      <c r="DZ17" s="6">
        <v>14</v>
      </c>
      <c r="EA17" s="6">
        <v>2</v>
      </c>
      <c r="EB17" s="8">
        <v>5500000</v>
      </c>
      <c r="EC17" s="6" t="s">
        <v>42</v>
      </c>
      <c r="ED17" s="6">
        <v>11</v>
      </c>
      <c r="EN17" s="6">
        <v>14</v>
      </c>
      <c r="EO17" s="17" t="s">
        <v>157</v>
      </c>
      <c r="EP17" s="8">
        <v>1050</v>
      </c>
      <c r="EQ17" s="8">
        <v>8000000</v>
      </c>
      <c r="ER17" s="6" t="s">
        <v>73</v>
      </c>
      <c r="ES17" s="6">
        <v>881</v>
      </c>
      <c r="ET17" s="6">
        <v>12</v>
      </c>
      <c r="HK17" s="6">
        <v>14</v>
      </c>
      <c r="HL17" s="6">
        <v>160</v>
      </c>
      <c r="HM17" s="6">
        <v>192</v>
      </c>
      <c r="HN17" s="8">
        <v>4366</v>
      </c>
      <c r="HO17" s="6">
        <v>2</v>
      </c>
      <c r="HP17" s="8">
        <v>2400000</v>
      </c>
      <c r="HQ17" s="6" t="s">
        <v>34</v>
      </c>
      <c r="HR17" s="6">
        <v>7</v>
      </c>
      <c r="HS17" s="25">
        <f>SUM(HP17:$HP$33)</f>
        <v>54400000</v>
      </c>
      <c r="HT17">
        <f t="shared" si="0"/>
        <v>2</v>
      </c>
      <c r="HW17" s="6">
        <v>14</v>
      </c>
      <c r="HX17" s="8">
        <v>4000000</v>
      </c>
      <c r="HY17" s="8">
        <v>3300</v>
      </c>
      <c r="HZ17" s="8">
        <v>4500000</v>
      </c>
      <c r="IA17" s="6" t="s">
        <v>73</v>
      </c>
      <c r="IB17" s="6">
        <v>881</v>
      </c>
      <c r="IC17" s="6">
        <v>13</v>
      </c>
      <c r="IE17" s="6">
        <v>14</v>
      </c>
      <c r="IF17" s="6">
        <v>482</v>
      </c>
      <c r="IG17" s="6">
        <v>578.4</v>
      </c>
      <c r="IH17" s="8">
        <v>3600</v>
      </c>
      <c r="II17" s="7" t="s">
        <v>50</v>
      </c>
      <c r="IJ17" s="6">
        <v>2</v>
      </c>
      <c r="IK17" s="8">
        <v>240000</v>
      </c>
      <c r="IL17" s="6" t="s">
        <v>48</v>
      </c>
      <c r="IM17" s="6">
        <v>13</v>
      </c>
      <c r="IN17" s="27">
        <v>7</v>
      </c>
      <c r="IP17" s="6">
        <v>14</v>
      </c>
      <c r="IQ17" s="8">
        <v>300000</v>
      </c>
      <c r="IR17" s="6" t="s">
        <v>344</v>
      </c>
      <c r="IS17" s="8">
        <v>1180</v>
      </c>
      <c r="IT17" s="6">
        <v>11</v>
      </c>
      <c r="IU17" s="7" t="s">
        <v>345</v>
      </c>
      <c r="IV17" s="8">
        <v>800000</v>
      </c>
      <c r="IW17" s="7" t="s">
        <v>346</v>
      </c>
      <c r="IX17" s="6">
        <v>536</v>
      </c>
      <c r="IY17" s="7" t="s">
        <v>347</v>
      </c>
      <c r="IZ17" s="6">
        <v>11</v>
      </c>
      <c r="KO17" s="6">
        <v>14</v>
      </c>
      <c r="KP17" s="8">
        <v>300000</v>
      </c>
      <c r="KQ17" s="6" t="s">
        <v>344</v>
      </c>
      <c r="KR17" s="8">
        <v>1180</v>
      </c>
      <c r="KS17" s="6">
        <v>11</v>
      </c>
      <c r="KT17" s="7" t="s">
        <v>345</v>
      </c>
      <c r="KU17" s="8">
        <v>800000</v>
      </c>
      <c r="KV17" s="7" t="s">
        <v>346</v>
      </c>
      <c r="KW17" s="6">
        <v>536</v>
      </c>
      <c r="KX17" s="7" t="s">
        <v>347</v>
      </c>
      <c r="KY17" s="6">
        <v>11</v>
      </c>
      <c r="LA17" s="40">
        <v>13</v>
      </c>
      <c r="LB17" s="40">
        <v>474</v>
      </c>
      <c r="LC17" s="40">
        <v>568.79999999999995</v>
      </c>
      <c r="LD17" s="41">
        <v>3550</v>
      </c>
      <c r="LE17" s="42" t="s">
        <v>50</v>
      </c>
      <c r="LF17" s="40">
        <v>2</v>
      </c>
      <c r="LG17" s="41">
        <v>216000</v>
      </c>
      <c r="LH17" s="40" t="s">
        <v>44</v>
      </c>
      <c r="LI17" s="40">
        <v>13</v>
      </c>
    </row>
    <row r="18" spans="1:321" ht="15" thickBot="1" x14ac:dyDescent="0.35">
      <c r="A18" s="1">
        <v>15</v>
      </c>
      <c r="B18" s="1">
        <v>226</v>
      </c>
      <c r="C18" s="1">
        <v>169.5</v>
      </c>
      <c r="D18" s="1">
        <v>969</v>
      </c>
      <c r="E18" s="2" t="s">
        <v>33</v>
      </c>
      <c r="F18" s="3">
        <v>3</v>
      </c>
      <c r="G18" s="4">
        <v>30000</v>
      </c>
      <c r="H18" s="1" t="s">
        <v>34</v>
      </c>
      <c r="I18" s="1">
        <v>9</v>
      </c>
      <c r="K18" s="1">
        <v>15</v>
      </c>
      <c r="L18" s="1">
        <v>104</v>
      </c>
      <c r="M18" s="1">
        <v>52</v>
      </c>
      <c r="N18" s="4">
        <v>1230</v>
      </c>
      <c r="O18" s="4">
        <v>5000000</v>
      </c>
      <c r="P18" s="2" t="s">
        <v>48</v>
      </c>
      <c r="Q18" s="1">
        <v>777</v>
      </c>
      <c r="R18" s="1">
        <v>11</v>
      </c>
      <c r="T18" s="6">
        <v>15</v>
      </c>
      <c r="U18" s="6">
        <v>118</v>
      </c>
      <c r="V18" s="6">
        <v>94.4</v>
      </c>
      <c r="W18" s="8">
        <v>1500</v>
      </c>
      <c r="X18" s="8">
        <v>4500000</v>
      </c>
      <c r="Y18" s="7" t="s">
        <v>44</v>
      </c>
      <c r="Z18" s="6">
        <v>720</v>
      </c>
      <c r="AA18" s="6">
        <v>11</v>
      </c>
      <c r="DK18" s="6">
        <v>15</v>
      </c>
      <c r="DL18" s="6">
        <v>158</v>
      </c>
      <c r="DM18" s="6">
        <v>189.6</v>
      </c>
      <c r="DN18" s="8">
        <v>2402</v>
      </c>
      <c r="DO18" s="7" t="s">
        <v>33</v>
      </c>
      <c r="DP18" s="6">
        <v>3</v>
      </c>
      <c r="DQ18" s="8">
        <v>25000</v>
      </c>
      <c r="DR18" s="6" t="s">
        <v>34</v>
      </c>
      <c r="DS18" s="6">
        <v>9</v>
      </c>
      <c r="DU18" s="6">
        <v>15</v>
      </c>
      <c r="DV18" s="6">
        <v>90</v>
      </c>
      <c r="DW18" s="6">
        <v>162</v>
      </c>
      <c r="DX18" s="8">
        <v>1350</v>
      </c>
      <c r="DY18" s="7" t="s">
        <v>43</v>
      </c>
      <c r="DZ18" s="6">
        <v>15</v>
      </c>
      <c r="EA18" s="6">
        <v>3</v>
      </c>
      <c r="EB18" s="8">
        <v>6000000</v>
      </c>
      <c r="EC18" s="6" t="s">
        <v>44</v>
      </c>
      <c r="ED18" s="6">
        <v>11</v>
      </c>
      <c r="EN18" s="6">
        <v>15</v>
      </c>
      <c r="EO18" s="17" t="s">
        <v>158</v>
      </c>
      <c r="EP18" s="8">
        <v>1150</v>
      </c>
      <c r="EQ18" s="8">
        <v>10000000</v>
      </c>
      <c r="ER18" s="6" t="s">
        <v>366</v>
      </c>
      <c r="ES18" s="6">
        <v>952</v>
      </c>
      <c r="ET18" s="6">
        <v>13</v>
      </c>
      <c r="HK18" s="6">
        <v>15</v>
      </c>
      <c r="HL18" s="6">
        <v>164</v>
      </c>
      <c r="HM18" s="6">
        <v>196.8</v>
      </c>
      <c r="HN18" s="8">
        <v>4410</v>
      </c>
      <c r="HO18" s="6">
        <v>3</v>
      </c>
      <c r="HP18" s="8">
        <v>2500000</v>
      </c>
      <c r="HQ18" s="6" t="s">
        <v>34</v>
      </c>
      <c r="HR18" s="6">
        <v>7</v>
      </c>
      <c r="HS18" s="25">
        <f>SUM(HP18:$HP$33)</f>
        <v>52000000</v>
      </c>
      <c r="HT18">
        <f t="shared" si="0"/>
        <v>2</v>
      </c>
      <c r="HU18" s="22">
        <f>SUM(HP14:HP18)</f>
        <v>11500000</v>
      </c>
      <c r="HV18" s="23">
        <f>HU18/$HU$3</f>
        <v>0.15333333333333332</v>
      </c>
      <c r="HW18" s="6">
        <v>15</v>
      </c>
      <c r="HX18" s="8">
        <v>4500000</v>
      </c>
      <c r="HY18" s="8">
        <v>3700</v>
      </c>
      <c r="HZ18" s="8">
        <v>6000000</v>
      </c>
      <c r="IA18" s="6" t="s">
        <v>74</v>
      </c>
      <c r="IB18" s="8">
        <v>1018</v>
      </c>
      <c r="IC18" s="6">
        <v>14</v>
      </c>
      <c r="IE18" s="6">
        <v>15</v>
      </c>
      <c r="IF18" s="6">
        <v>490</v>
      </c>
      <c r="IG18" s="6">
        <v>588</v>
      </c>
      <c r="IH18" s="8">
        <v>3650</v>
      </c>
      <c r="II18" s="7" t="s">
        <v>51</v>
      </c>
      <c r="IJ18" s="6">
        <v>3</v>
      </c>
      <c r="IK18" s="8">
        <v>245000</v>
      </c>
      <c r="IL18" s="6" t="s">
        <v>48</v>
      </c>
      <c r="IM18" s="6">
        <v>13</v>
      </c>
      <c r="IN18" s="27">
        <v>7</v>
      </c>
      <c r="IP18" s="6">
        <v>15</v>
      </c>
      <c r="IQ18" s="8">
        <v>350000</v>
      </c>
      <c r="IR18" s="6" t="s">
        <v>348</v>
      </c>
      <c r="IS18" s="8">
        <v>1280</v>
      </c>
      <c r="IT18" s="6">
        <v>11</v>
      </c>
      <c r="IU18" s="7" t="s">
        <v>349</v>
      </c>
      <c r="IV18" s="8">
        <v>1200000</v>
      </c>
      <c r="IW18" s="7" t="s">
        <v>44</v>
      </c>
      <c r="IX18" s="6">
        <v>720</v>
      </c>
      <c r="IY18" s="7" t="s">
        <v>350</v>
      </c>
      <c r="IZ18" s="6">
        <v>12</v>
      </c>
      <c r="KO18" s="6">
        <v>15</v>
      </c>
      <c r="KP18" s="8">
        <v>350000</v>
      </c>
      <c r="KQ18" s="6" t="s">
        <v>348</v>
      </c>
      <c r="KR18" s="8">
        <v>1280</v>
      </c>
      <c r="KS18" s="6">
        <v>11</v>
      </c>
      <c r="KT18" s="7" t="s">
        <v>349</v>
      </c>
      <c r="KU18" s="8">
        <v>1200000</v>
      </c>
      <c r="KV18" s="7" t="s">
        <v>44</v>
      </c>
      <c r="KW18" s="6">
        <v>720</v>
      </c>
      <c r="KX18" s="7" t="s">
        <v>350</v>
      </c>
      <c r="KY18" s="6">
        <v>12</v>
      </c>
      <c r="LA18" s="40">
        <v>14</v>
      </c>
      <c r="LB18" s="40">
        <v>482</v>
      </c>
      <c r="LC18" s="40">
        <v>578.4</v>
      </c>
      <c r="LD18" s="41">
        <v>3600</v>
      </c>
      <c r="LE18" s="42" t="s">
        <v>50</v>
      </c>
      <c r="LF18" s="40">
        <v>2</v>
      </c>
      <c r="LG18" s="41">
        <v>222000</v>
      </c>
      <c r="LH18" s="40" t="s">
        <v>46</v>
      </c>
      <c r="LI18" s="40">
        <v>13</v>
      </c>
    </row>
    <row r="19" spans="1:321" ht="15" thickBot="1" x14ac:dyDescent="0.35">
      <c r="A19" s="1">
        <v>16</v>
      </c>
      <c r="B19" s="1">
        <v>231</v>
      </c>
      <c r="C19" s="1">
        <v>173.25</v>
      </c>
      <c r="D19" s="1">
        <v>990</v>
      </c>
      <c r="E19" s="2" t="s">
        <v>33</v>
      </c>
      <c r="F19" s="3">
        <v>3</v>
      </c>
      <c r="G19" s="4">
        <v>32000</v>
      </c>
      <c r="H19" s="1" t="s">
        <v>34</v>
      </c>
      <c r="I19" s="1">
        <v>9</v>
      </c>
      <c r="K19" s="1">
        <v>16</v>
      </c>
      <c r="L19" s="1">
        <v>116</v>
      </c>
      <c r="M19" s="1">
        <v>58</v>
      </c>
      <c r="N19" s="4">
        <v>1330</v>
      </c>
      <c r="O19" s="4">
        <v>7500000</v>
      </c>
      <c r="P19" s="2" t="s">
        <v>73</v>
      </c>
      <c r="Q19" s="1">
        <v>881</v>
      </c>
      <c r="R19" s="1">
        <v>12</v>
      </c>
      <c r="T19" s="6">
        <v>16</v>
      </c>
      <c r="U19" s="6">
        <v>124</v>
      </c>
      <c r="V19" s="6">
        <v>99.2</v>
      </c>
      <c r="W19" s="8">
        <v>1620</v>
      </c>
      <c r="X19" s="8">
        <v>7000000</v>
      </c>
      <c r="Y19" s="7" t="s">
        <v>73</v>
      </c>
      <c r="Z19" s="6">
        <v>881</v>
      </c>
      <c r="AA19" s="6">
        <v>12</v>
      </c>
      <c r="DK19" s="6">
        <v>16</v>
      </c>
      <c r="DL19" s="6">
        <v>161</v>
      </c>
      <c r="DM19" s="6">
        <v>193.2</v>
      </c>
      <c r="DN19" s="8">
        <v>2462</v>
      </c>
      <c r="DO19" s="7" t="s">
        <v>33</v>
      </c>
      <c r="DP19" s="6">
        <v>3</v>
      </c>
      <c r="DQ19" s="8">
        <v>27000</v>
      </c>
      <c r="DR19" s="6" t="s">
        <v>34</v>
      </c>
      <c r="DS19" s="6">
        <v>9</v>
      </c>
      <c r="DU19" s="6">
        <v>16</v>
      </c>
      <c r="DV19" s="6">
        <v>94</v>
      </c>
      <c r="DW19" s="6">
        <v>169.2</v>
      </c>
      <c r="DX19" s="8">
        <v>1380</v>
      </c>
      <c r="DY19" s="7" t="s">
        <v>43</v>
      </c>
      <c r="DZ19" s="6">
        <v>16</v>
      </c>
      <c r="EA19" s="6">
        <v>3</v>
      </c>
      <c r="EB19" s="8">
        <v>6500000</v>
      </c>
      <c r="EC19" s="6" t="s">
        <v>48</v>
      </c>
      <c r="ED19" s="6">
        <v>11</v>
      </c>
      <c r="EN19" s="6">
        <v>16</v>
      </c>
      <c r="EO19" s="17" t="s">
        <v>367</v>
      </c>
      <c r="EP19" s="8">
        <v>1250</v>
      </c>
      <c r="EQ19" s="8">
        <v>15000000</v>
      </c>
      <c r="ER19" s="6" t="s">
        <v>76</v>
      </c>
      <c r="ES19" s="8">
        <v>1175</v>
      </c>
      <c r="ET19" s="6">
        <v>14</v>
      </c>
      <c r="HK19" s="6">
        <v>16</v>
      </c>
      <c r="HL19" s="6">
        <v>167</v>
      </c>
      <c r="HM19" s="6">
        <v>200.4</v>
      </c>
      <c r="HN19" s="8">
        <v>4454</v>
      </c>
      <c r="HO19" s="6">
        <v>3</v>
      </c>
      <c r="HP19" s="8">
        <v>2600000</v>
      </c>
      <c r="HQ19" s="6" t="s">
        <v>38</v>
      </c>
      <c r="HR19" s="6">
        <v>7</v>
      </c>
      <c r="HS19" s="25">
        <f>SUM(HP19:$HP$33)</f>
        <v>49500000</v>
      </c>
      <c r="HT19">
        <f t="shared" si="0"/>
        <v>3</v>
      </c>
      <c r="IE19" s="6">
        <v>16</v>
      </c>
      <c r="IF19" s="6">
        <v>498</v>
      </c>
      <c r="IG19" s="6">
        <v>597.6</v>
      </c>
      <c r="IH19" s="8">
        <v>3700</v>
      </c>
      <c r="II19" s="7" t="s">
        <v>51</v>
      </c>
      <c r="IJ19" s="6">
        <v>3</v>
      </c>
      <c r="IK19" s="8">
        <v>250000</v>
      </c>
      <c r="IL19" s="6" t="s">
        <v>52</v>
      </c>
      <c r="IM19" s="6">
        <v>13</v>
      </c>
      <c r="IN19" s="27">
        <v>7.5</v>
      </c>
      <c r="LA19" s="40">
        <v>15</v>
      </c>
      <c r="LB19" s="40">
        <v>490</v>
      </c>
      <c r="LC19" s="40">
        <v>588</v>
      </c>
      <c r="LD19" s="41">
        <v>3650</v>
      </c>
      <c r="LE19" s="42" t="s">
        <v>51</v>
      </c>
      <c r="LF19" s="40">
        <v>3</v>
      </c>
      <c r="LG19" s="41">
        <v>228000</v>
      </c>
      <c r="LH19" s="40" t="s">
        <v>46</v>
      </c>
      <c r="LI19" s="40">
        <v>13</v>
      </c>
    </row>
    <row r="20" spans="1:321" ht="15" thickBot="1" x14ac:dyDescent="0.35">
      <c r="A20" s="1">
        <v>17</v>
      </c>
      <c r="B20" s="1">
        <v>237</v>
      </c>
      <c r="C20" s="1">
        <v>177.75</v>
      </c>
      <c r="D20" s="4">
        <v>1010</v>
      </c>
      <c r="E20" s="2" t="s">
        <v>33</v>
      </c>
      <c r="F20" s="3">
        <v>3</v>
      </c>
      <c r="G20" s="4">
        <v>34000</v>
      </c>
      <c r="H20" s="1" t="s">
        <v>34</v>
      </c>
      <c r="I20" s="1">
        <v>9</v>
      </c>
      <c r="K20" s="1">
        <v>17</v>
      </c>
      <c r="L20" s="1">
        <v>122</v>
      </c>
      <c r="M20" s="1">
        <v>61</v>
      </c>
      <c r="N20" s="4">
        <v>1410</v>
      </c>
      <c r="O20" s="4">
        <v>9500000</v>
      </c>
      <c r="P20" s="2" t="s">
        <v>74</v>
      </c>
      <c r="Q20" s="4">
        <v>1018</v>
      </c>
      <c r="R20" s="1">
        <v>12</v>
      </c>
      <c r="T20" s="6">
        <v>17</v>
      </c>
      <c r="U20" s="6">
        <v>130</v>
      </c>
      <c r="V20" s="6">
        <v>104</v>
      </c>
      <c r="W20" s="8">
        <v>1740</v>
      </c>
      <c r="X20" s="8">
        <v>9000000</v>
      </c>
      <c r="Y20" s="7" t="s">
        <v>74</v>
      </c>
      <c r="Z20" s="8">
        <v>1018</v>
      </c>
      <c r="AA20" s="6">
        <v>12</v>
      </c>
      <c r="DK20" s="6">
        <v>17</v>
      </c>
      <c r="DL20" s="6">
        <v>164</v>
      </c>
      <c r="DM20" s="6">
        <v>196.8</v>
      </c>
      <c r="DN20" s="8">
        <v>2523</v>
      </c>
      <c r="DO20" s="7" t="s">
        <v>33</v>
      </c>
      <c r="DP20" s="6">
        <v>3</v>
      </c>
      <c r="DQ20" s="8">
        <v>29000</v>
      </c>
      <c r="DR20" s="6" t="s">
        <v>34</v>
      </c>
      <c r="DS20" s="6">
        <v>9</v>
      </c>
      <c r="DU20" s="6">
        <v>17</v>
      </c>
      <c r="DV20" s="6">
        <v>98</v>
      </c>
      <c r="DW20" s="6">
        <v>176.4</v>
      </c>
      <c r="DX20" s="8">
        <v>1410</v>
      </c>
      <c r="DY20" s="7" t="s">
        <v>43</v>
      </c>
      <c r="DZ20" s="6">
        <v>17</v>
      </c>
      <c r="EA20" s="6">
        <v>3</v>
      </c>
      <c r="EB20" s="8">
        <v>7000000</v>
      </c>
      <c r="EC20" s="6" t="s">
        <v>48</v>
      </c>
      <c r="ED20" s="6">
        <v>11</v>
      </c>
      <c r="HK20" s="6">
        <v>17</v>
      </c>
      <c r="HL20" s="6">
        <v>170</v>
      </c>
      <c r="HM20" s="6">
        <v>204</v>
      </c>
      <c r="HN20" s="8">
        <v>4499</v>
      </c>
      <c r="HO20" s="6">
        <v>3</v>
      </c>
      <c r="HP20" s="8">
        <v>2700000</v>
      </c>
      <c r="HQ20" s="6" t="s">
        <v>38</v>
      </c>
      <c r="HR20" s="6">
        <v>7</v>
      </c>
      <c r="HS20" s="25">
        <f>SUM(HP20:$HP$33)</f>
        <v>46900000</v>
      </c>
      <c r="HT20">
        <f t="shared" si="0"/>
        <v>3</v>
      </c>
      <c r="IE20" s="6">
        <v>17</v>
      </c>
      <c r="IF20" s="6">
        <v>506</v>
      </c>
      <c r="IG20" s="6">
        <v>607.20000000000005</v>
      </c>
      <c r="IH20" s="8">
        <v>3750</v>
      </c>
      <c r="II20" s="7" t="s">
        <v>51</v>
      </c>
      <c r="IJ20" s="6">
        <v>3</v>
      </c>
      <c r="IK20" s="8">
        <v>255000</v>
      </c>
      <c r="IL20" s="6" t="s">
        <v>52</v>
      </c>
      <c r="IM20" s="6">
        <v>13</v>
      </c>
      <c r="IN20" s="27">
        <v>7.5</v>
      </c>
      <c r="LA20" s="40">
        <v>16</v>
      </c>
      <c r="LB20" s="40">
        <v>498</v>
      </c>
      <c r="LC20" s="40">
        <v>597.6</v>
      </c>
      <c r="LD20" s="41">
        <v>3700</v>
      </c>
      <c r="LE20" s="42" t="s">
        <v>51</v>
      </c>
      <c r="LF20" s="40">
        <v>3</v>
      </c>
      <c r="LG20" s="41">
        <v>234000</v>
      </c>
      <c r="LH20" s="40" t="s">
        <v>405</v>
      </c>
      <c r="LI20" s="40">
        <v>13</v>
      </c>
    </row>
    <row r="21" spans="1:321" ht="15" thickBot="1" x14ac:dyDescent="0.35">
      <c r="A21" s="1">
        <v>18</v>
      </c>
      <c r="B21" s="1">
        <v>243</v>
      </c>
      <c r="C21" s="1">
        <v>182.25</v>
      </c>
      <c r="D21" s="4">
        <v>1032</v>
      </c>
      <c r="E21" s="2" t="s">
        <v>33</v>
      </c>
      <c r="F21" s="3">
        <v>3</v>
      </c>
      <c r="G21" s="4">
        <v>36000</v>
      </c>
      <c r="H21" s="1" t="s">
        <v>34</v>
      </c>
      <c r="I21" s="1">
        <v>9</v>
      </c>
      <c r="K21" s="1">
        <v>18</v>
      </c>
      <c r="L21" s="1">
        <v>128</v>
      </c>
      <c r="M21" s="1">
        <v>64</v>
      </c>
      <c r="N21" s="4">
        <v>1510</v>
      </c>
      <c r="O21" s="4">
        <v>11500000</v>
      </c>
      <c r="P21" s="2" t="s">
        <v>75</v>
      </c>
      <c r="Q21" s="4">
        <v>1138</v>
      </c>
      <c r="R21" s="1">
        <v>13</v>
      </c>
      <c r="T21" s="6">
        <v>18</v>
      </c>
      <c r="U21" s="6">
        <v>139</v>
      </c>
      <c r="V21" s="6">
        <v>111.2</v>
      </c>
      <c r="W21" s="8">
        <v>1870</v>
      </c>
      <c r="X21" s="8">
        <v>11000000</v>
      </c>
      <c r="Y21" s="7" t="s">
        <v>75</v>
      </c>
      <c r="Z21" s="8">
        <v>1138</v>
      </c>
      <c r="AA21" s="6">
        <v>13</v>
      </c>
      <c r="DK21" s="6">
        <v>18</v>
      </c>
      <c r="DL21" s="6">
        <v>168</v>
      </c>
      <c r="DM21" s="6">
        <v>201.6</v>
      </c>
      <c r="DN21" s="8">
        <v>2586</v>
      </c>
      <c r="DO21" s="7" t="s">
        <v>33</v>
      </c>
      <c r="DP21" s="6">
        <v>3</v>
      </c>
      <c r="DQ21" s="8">
        <v>31000</v>
      </c>
      <c r="DR21" s="6" t="s">
        <v>34</v>
      </c>
      <c r="DS21" s="6">
        <v>9</v>
      </c>
      <c r="DU21" s="6">
        <v>18</v>
      </c>
      <c r="DV21" s="6">
        <v>102</v>
      </c>
      <c r="DW21" s="6">
        <v>183.6</v>
      </c>
      <c r="DX21" s="8">
        <v>1440</v>
      </c>
      <c r="DY21" s="7" t="s">
        <v>43</v>
      </c>
      <c r="DZ21" s="6">
        <v>18</v>
      </c>
      <c r="EA21" s="6">
        <v>3</v>
      </c>
      <c r="EB21" s="8">
        <v>7500000</v>
      </c>
      <c r="EC21" s="6" t="s">
        <v>48</v>
      </c>
      <c r="ED21" s="6">
        <v>11</v>
      </c>
      <c r="HK21" s="6">
        <v>18</v>
      </c>
      <c r="HL21" s="6">
        <v>174</v>
      </c>
      <c r="HM21" s="6">
        <v>208.8</v>
      </c>
      <c r="HN21" s="8">
        <v>4544</v>
      </c>
      <c r="HO21" s="6">
        <v>3</v>
      </c>
      <c r="HP21" s="8">
        <v>2800000</v>
      </c>
      <c r="HQ21" s="6" t="s">
        <v>38</v>
      </c>
      <c r="HR21" s="6">
        <v>7</v>
      </c>
      <c r="HS21" s="25">
        <f>SUM(HP21:$HP$33)</f>
        <v>44200000</v>
      </c>
      <c r="HT21">
        <f t="shared" si="0"/>
        <v>3</v>
      </c>
      <c r="IE21" s="6">
        <v>18</v>
      </c>
      <c r="IF21" s="6">
        <v>514</v>
      </c>
      <c r="IG21" s="6">
        <v>616.79999999999995</v>
      </c>
      <c r="IH21" s="8">
        <v>3800</v>
      </c>
      <c r="II21" s="7" t="s">
        <v>51</v>
      </c>
      <c r="IJ21" s="6">
        <v>3</v>
      </c>
      <c r="IK21" s="8">
        <v>260000</v>
      </c>
      <c r="IL21" s="6" t="s">
        <v>52</v>
      </c>
      <c r="IM21" s="6">
        <v>13</v>
      </c>
      <c r="IN21" s="27">
        <v>7.5</v>
      </c>
      <c r="LA21" s="40">
        <v>17</v>
      </c>
      <c r="LB21" s="40">
        <v>506</v>
      </c>
      <c r="LC21" s="40">
        <v>607.20000000000005</v>
      </c>
      <c r="LD21" s="41">
        <v>3750</v>
      </c>
      <c r="LE21" s="42" t="s">
        <v>51</v>
      </c>
      <c r="LF21" s="40">
        <v>3</v>
      </c>
      <c r="LG21" s="41">
        <v>239000</v>
      </c>
      <c r="LH21" s="40" t="s">
        <v>405</v>
      </c>
      <c r="LI21" s="40">
        <v>13</v>
      </c>
    </row>
    <row r="22" spans="1:321" ht="15" thickBot="1" x14ac:dyDescent="0.35">
      <c r="A22" s="1">
        <v>19</v>
      </c>
      <c r="B22" s="1">
        <v>249</v>
      </c>
      <c r="C22" s="1">
        <v>186.75</v>
      </c>
      <c r="D22" s="4">
        <v>1053</v>
      </c>
      <c r="E22" s="2" t="s">
        <v>33</v>
      </c>
      <c r="F22" s="3">
        <v>3</v>
      </c>
      <c r="G22" s="4">
        <v>38000</v>
      </c>
      <c r="H22" s="1" t="s">
        <v>34</v>
      </c>
      <c r="I22" s="1">
        <v>9</v>
      </c>
      <c r="K22" s="1">
        <v>19</v>
      </c>
      <c r="L22" s="1">
        <v>134</v>
      </c>
      <c r="M22" s="1">
        <v>67</v>
      </c>
      <c r="N22" s="4">
        <v>1600</v>
      </c>
      <c r="O22" s="4">
        <v>13000000</v>
      </c>
      <c r="P22" s="2" t="s">
        <v>76</v>
      </c>
      <c r="Q22" s="4">
        <v>1175</v>
      </c>
      <c r="R22" s="1">
        <v>13</v>
      </c>
      <c r="T22" s="6">
        <v>19</v>
      </c>
      <c r="U22" s="6">
        <v>146</v>
      </c>
      <c r="V22" s="6">
        <v>116.8</v>
      </c>
      <c r="W22" s="8">
        <v>2000</v>
      </c>
      <c r="X22" s="8">
        <v>13000000</v>
      </c>
      <c r="Y22" s="7" t="s">
        <v>76</v>
      </c>
      <c r="Z22" s="8">
        <v>1175</v>
      </c>
      <c r="AA22" s="6">
        <v>13</v>
      </c>
      <c r="DK22" s="6">
        <v>19</v>
      </c>
      <c r="DL22" s="6">
        <v>171</v>
      </c>
      <c r="DM22" s="6">
        <v>205.2</v>
      </c>
      <c r="DN22" s="8">
        <v>2651</v>
      </c>
      <c r="DO22" s="7" t="s">
        <v>33</v>
      </c>
      <c r="DP22" s="6">
        <v>3</v>
      </c>
      <c r="DQ22" s="8">
        <v>33000</v>
      </c>
      <c r="DR22" s="6" t="s">
        <v>34</v>
      </c>
      <c r="DS22" s="6">
        <v>9</v>
      </c>
      <c r="DU22" s="6">
        <v>19</v>
      </c>
      <c r="DV22" s="6">
        <v>106</v>
      </c>
      <c r="DW22" s="6">
        <v>190.8</v>
      </c>
      <c r="DX22" s="8">
        <v>1470</v>
      </c>
      <c r="DY22" s="7" t="s">
        <v>43</v>
      </c>
      <c r="DZ22" s="6">
        <v>19</v>
      </c>
      <c r="EA22" s="6">
        <v>3</v>
      </c>
      <c r="EB22" s="8">
        <v>8000000</v>
      </c>
      <c r="EC22" s="6" t="s">
        <v>48</v>
      </c>
      <c r="ED22" s="6">
        <v>11</v>
      </c>
      <c r="HK22" s="6">
        <v>19</v>
      </c>
      <c r="HL22" s="6">
        <v>177</v>
      </c>
      <c r="HM22" s="6">
        <v>212.4</v>
      </c>
      <c r="HN22" s="8">
        <v>4589</v>
      </c>
      <c r="HO22" s="6">
        <v>3</v>
      </c>
      <c r="HP22" s="8">
        <v>2900000</v>
      </c>
      <c r="HQ22" s="6" t="s">
        <v>38</v>
      </c>
      <c r="HR22" s="6">
        <v>7</v>
      </c>
      <c r="HS22" s="25">
        <f>SUM(HP22:$HP$33)</f>
        <v>41400000</v>
      </c>
      <c r="HT22">
        <f t="shared" si="0"/>
        <v>3</v>
      </c>
      <c r="IE22" s="6">
        <v>19</v>
      </c>
      <c r="IF22" s="6">
        <v>522</v>
      </c>
      <c r="IG22" s="6">
        <v>626.4</v>
      </c>
      <c r="IH22" s="8">
        <v>3850</v>
      </c>
      <c r="II22" s="7" t="s">
        <v>51</v>
      </c>
      <c r="IJ22" s="6">
        <v>3</v>
      </c>
      <c r="IK22" s="8">
        <v>265000</v>
      </c>
      <c r="IL22" s="6" t="s">
        <v>52</v>
      </c>
      <c r="IM22" s="6">
        <v>13</v>
      </c>
      <c r="IN22" s="27">
        <v>7.5</v>
      </c>
      <c r="LA22" s="40">
        <v>18</v>
      </c>
      <c r="LB22" s="40">
        <v>514</v>
      </c>
      <c r="LC22" s="40">
        <v>616.79999999999995</v>
      </c>
      <c r="LD22" s="41">
        <v>3800</v>
      </c>
      <c r="LE22" s="42" t="s">
        <v>51</v>
      </c>
      <c r="LF22" s="40">
        <v>3</v>
      </c>
      <c r="LG22" s="41">
        <v>245000</v>
      </c>
      <c r="LH22" s="40" t="s">
        <v>405</v>
      </c>
      <c r="LI22" s="40">
        <v>13</v>
      </c>
    </row>
    <row r="23" spans="1:321" ht="15" thickBot="1" x14ac:dyDescent="0.35">
      <c r="A23" s="1">
        <v>20</v>
      </c>
      <c r="B23" s="1">
        <v>255</v>
      </c>
      <c r="C23" s="1">
        <v>191.25</v>
      </c>
      <c r="D23" s="4">
        <v>1076</v>
      </c>
      <c r="E23" s="2" t="s">
        <v>35</v>
      </c>
      <c r="F23" s="3">
        <v>4</v>
      </c>
      <c r="G23" s="4">
        <v>40000</v>
      </c>
      <c r="H23" s="1" t="s">
        <v>36</v>
      </c>
      <c r="I23" s="1">
        <v>9</v>
      </c>
      <c r="K23" s="1">
        <v>20</v>
      </c>
      <c r="L23" s="1">
        <v>140</v>
      </c>
      <c r="M23" s="1">
        <v>70</v>
      </c>
      <c r="N23" s="4">
        <v>1700</v>
      </c>
      <c r="O23" s="4">
        <v>17500000</v>
      </c>
      <c r="P23" s="2" t="s">
        <v>77</v>
      </c>
      <c r="Q23" s="4">
        <v>1211</v>
      </c>
      <c r="R23" s="1">
        <v>14</v>
      </c>
      <c r="T23" s="6">
        <v>20</v>
      </c>
      <c r="U23" s="6">
        <v>154</v>
      </c>
      <c r="V23" s="6">
        <v>123.2</v>
      </c>
      <c r="W23" s="8">
        <v>2150</v>
      </c>
      <c r="X23" s="8">
        <v>17500000</v>
      </c>
      <c r="Y23" s="7" t="s">
        <v>77</v>
      </c>
      <c r="Z23" s="8">
        <v>1211</v>
      </c>
      <c r="AA23" s="6">
        <v>14</v>
      </c>
      <c r="DK23" s="6">
        <v>20</v>
      </c>
      <c r="DL23" s="6">
        <v>174</v>
      </c>
      <c r="DM23" s="6">
        <v>208.8</v>
      </c>
      <c r="DN23" s="8">
        <v>2717</v>
      </c>
      <c r="DO23" s="7" t="s">
        <v>35</v>
      </c>
      <c r="DP23" s="6">
        <v>4</v>
      </c>
      <c r="DQ23" s="8">
        <v>35000</v>
      </c>
      <c r="DR23" s="6" t="s">
        <v>36</v>
      </c>
      <c r="DS23" s="6">
        <v>9</v>
      </c>
      <c r="DU23" s="6">
        <v>20</v>
      </c>
      <c r="DV23" s="6">
        <v>110</v>
      </c>
      <c r="DW23" s="6">
        <v>198</v>
      </c>
      <c r="DX23" s="8">
        <v>1500</v>
      </c>
      <c r="DY23" s="7" t="s">
        <v>45</v>
      </c>
      <c r="DZ23" s="6">
        <v>20</v>
      </c>
      <c r="EA23" s="6">
        <v>4</v>
      </c>
      <c r="EB23" s="8">
        <v>9000000</v>
      </c>
      <c r="EC23" s="6" t="s">
        <v>48</v>
      </c>
      <c r="ED23" s="6">
        <v>11</v>
      </c>
      <c r="HK23" s="6">
        <v>20</v>
      </c>
      <c r="HL23" s="6">
        <v>180</v>
      </c>
      <c r="HM23" s="6">
        <v>216</v>
      </c>
      <c r="HN23" s="8">
        <v>4635</v>
      </c>
      <c r="HO23" s="6">
        <v>4</v>
      </c>
      <c r="HP23" s="8">
        <v>3000000</v>
      </c>
      <c r="HQ23" s="6" t="s">
        <v>38</v>
      </c>
      <c r="HR23" s="6">
        <v>7</v>
      </c>
      <c r="HS23" s="25">
        <f>SUM(HP23:$HP$33)</f>
        <v>38500000</v>
      </c>
      <c r="HT23">
        <f t="shared" si="0"/>
        <v>3</v>
      </c>
      <c r="HU23" s="22">
        <f>SUM(HP19:HP23)</f>
        <v>14000000</v>
      </c>
      <c r="HV23" s="23">
        <f>HU23/$HU$3</f>
        <v>0.18666666666666668</v>
      </c>
      <c r="IE23" s="6">
        <v>20</v>
      </c>
      <c r="IF23" s="6">
        <v>530</v>
      </c>
      <c r="IG23" s="6">
        <v>636</v>
      </c>
      <c r="IH23" s="8">
        <v>3900</v>
      </c>
      <c r="II23" s="7" t="s">
        <v>53</v>
      </c>
      <c r="IJ23" s="6">
        <v>4</v>
      </c>
      <c r="IK23" s="8">
        <v>270000</v>
      </c>
      <c r="IL23" s="6" t="s">
        <v>52</v>
      </c>
      <c r="IM23" s="6">
        <v>13</v>
      </c>
      <c r="IN23" s="27">
        <v>7.5</v>
      </c>
      <c r="LA23" s="40">
        <v>19</v>
      </c>
      <c r="LB23" s="40">
        <v>522</v>
      </c>
      <c r="LC23" s="40">
        <v>626.4</v>
      </c>
      <c r="LD23" s="41">
        <v>3850</v>
      </c>
      <c r="LE23" s="42" t="s">
        <v>51</v>
      </c>
      <c r="LF23" s="40">
        <v>3</v>
      </c>
      <c r="LG23" s="41">
        <v>251000</v>
      </c>
      <c r="LH23" s="40" t="s">
        <v>405</v>
      </c>
      <c r="LI23" s="40">
        <v>13</v>
      </c>
    </row>
    <row r="24" spans="1:321" ht="15" thickBot="1" x14ac:dyDescent="0.35">
      <c r="A24" s="1">
        <v>21</v>
      </c>
      <c r="B24" s="1">
        <v>262</v>
      </c>
      <c r="C24" s="1">
        <v>196.5</v>
      </c>
      <c r="D24" s="4">
        <v>1098</v>
      </c>
      <c r="E24" s="2" t="s">
        <v>35</v>
      </c>
      <c r="F24" s="3">
        <v>4</v>
      </c>
      <c r="G24" s="4">
        <v>42000</v>
      </c>
      <c r="H24" s="1" t="s">
        <v>36</v>
      </c>
      <c r="I24" s="1">
        <v>9</v>
      </c>
      <c r="DK24" s="6">
        <v>21</v>
      </c>
      <c r="DL24" s="6">
        <v>178</v>
      </c>
      <c r="DM24" s="6">
        <v>213.6</v>
      </c>
      <c r="DN24" s="8">
        <v>2785</v>
      </c>
      <c r="DO24" s="7" t="s">
        <v>35</v>
      </c>
      <c r="DP24" s="6">
        <v>4</v>
      </c>
      <c r="DQ24" s="8">
        <v>37000</v>
      </c>
      <c r="DR24" s="6" t="s">
        <v>36</v>
      </c>
      <c r="DS24" s="6">
        <v>9</v>
      </c>
      <c r="DU24" s="6">
        <v>21</v>
      </c>
      <c r="DV24" s="6">
        <v>115</v>
      </c>
      <c r="DW24" s="6">
        <v>207</v>
      </c>
      <c r="DX24" s="8">
        <v>1530</v>
      </c>
      <c r="DY24" s="7" t="s">
        <v>45</v>
      </c>
      <c r="DZ24" s="6">
        <v>21</v>
      </c>
      <c r="EA24" s="6">
        <v>4</v>
      </c>
      <c r="EB24" s="8">
        <v>10000000</v>
      </c>
      <c r="EC24" s="6" t="s">
        <v>48</v>
      </c>
      <c r="ED24" s="6">
        <v>12</v>
      </c>
      <c r="HK24" s="6">
        <v>21</v>
      </c>
      <c r="HL24" s="6">
        <v>186</v>
      </c>
      <c r="HM24" s="6">
        <v>223.2</v>
      </c>
      <c r="HN24" s="8">
        <v>4681</v>
      </c>
      <c r="HO24" s="6">
        <v>4</v>
      </c>
      <c r="HP24" s="8">
        <v>3100000</v>
      </c>
      <c r="HQ24" s="6" t="s">
        <v>38</v>
      </c>
      <c r="HR24" s="6">
        <v>8</v>
      </c>
      <c r="HS24" s="25">
        <f>SUM(HP24:$HP$33)</f>
        <v>35500000</v>
      </c>
      <c r="HT24">
        <f t="shared" si="0"/>
        <v>3</v>
      </c>
      <c r="IE24" s="6">
        <v>21</v>
      </c>
      <c r="IF24" s="6">
        <v>535</v>
      </c>
      <c r="IG24" s="6">
        <v>642</v>
      </c>
      <c r="IH24" s="8">
        <v>3940</v>
      </c>
      <c r="II24" s="7" t="s">
        <v>53</v>
      </c>
      <c r="IJ24" s="6">
        <v>4</v>
      </c>
      <c r="IK24" s="8">
        <v>275000</v>
      </c>
      <c r="IL24" s="6" t="s">
        <v>54</v>
      </c>
      <c r="IM24" s="6">
        <v>13</v>
      </c>
      <c r="IN24" s="27">
        <v>8</v>
      </c>
      <c r="LA24" s="40">
        <v>20</v>
      </c>
      <c r="LB24" s="40">
        <v>530</v>
      </c>
      <c r="LC24" s="40">
        <v>636</v>
      </c>
      <c r="LD24" s="41">
        <v>3900</v>
      </c>
      <c r="LE24" s="42" t="s">
        <v>53</v>
      </c>
      <c r="LF24" s="40">
        <v>4</v>
      </c>
      <c r="LG24" s="41">
        <v>257000</v>
      </c>
      <c r="LH24" s="40" t="s">
        <v>405</v>
      </c>
      <c r="LI24" s="40">
        <v>13</v>
      </c>
    </row>
    <row r="25" spans="1:321" ht="21" thickBot="1" x14ac:dyDescent="0.35">
      <c r="A25" s="1">
        <v>22</v>
      </c>
      <c r="B25" s="1">
        <v>268</v>
      </c>
      <c r="C25" s="1">
        <v>201</v>
      </c>
      <c r="D25" s="4">
        <v>1121</v>
      </c>
      <c r="E25" s="2" t="s">
        <v>35</v>
      </c>
      <c r="F25" s="3">
        <v>4</v>
      </c>
      <c r="G25" s="4">
        <v>44000</v>
      </c>
      <c r="H25" s="1" t="s">
        <v>36</v>
      </c>
      <c r="I25" s="1">
        <v>9</v>
      </c>
      <c r="T25" s="9" t="s">
        <v>86</v>
      </c>
      <c r="U25" s="9" t="s">
        <v>87</v>
      </c>
      <c r="V25" s="9" t="s">
        <v>88</v>
      </c>
      <c r="W25" s="9" t="s">
        <v>89</v>
      </c>
      <c r="DK25" s="6">
        <v>22</v>
      </c>
      <c r="DL25" s="6">
        <v>181</v>
      </c>
      <c r="DM25" s="6">
        <v>217.2</v>
      </c>
      <c r="DN25" s="8">
        <v>2855</v>
      </c>
      <c r="DO25" s="7" t="s">
        <v>35</v>
      </c>
      <c r="DP25" s="6">
        <v>4</v>
      </c>
      <c r="DQ25" s="8">
        <v>39000</v>
      </c>
      <c r="DR25" s="6" t="s">
        <v>36</v>
      </c>
      <c r="DS25" s="6">
        <v>9</v>
      </c>
      <c r="DU25" s="6">
        <v>22</v>
      </c>
      <c r="DV25" s="6">
        <v>120</v>
      </c>
      <c r="DW25" s="6">
        <v>216</v>
      </c>
      <c r="DX25" s="8">
        <v>1561</v>
      </c>
      <c r="DY25" s="7" t="s">
        <v>45</v>
      </c>
      <c r="DZ25" s="6">
        <v>22</v>
      </c>
      <c r="EA25" s="6">
        <v>4</v>
      </c>
      <c r="EB25" s="8">
        <v>10100000</v>
      </c>
      <c r="EC25" s="6" t="s">
        <v>48</v>
      </c>
      <c r="ED25" s="6">
        <v>12</v>
      </c>
      <c r="HK25" s="6">
        <v>22</v>
      </c>
      <c r="HL25" s="6">
        <v>192</v>
      </c>
      <c r="HM25" s="6">
        <v>230.4</v>
      </c>
      <c r="HN25" s="8">
        <v>4728</v>
      </c>
      <c r="HO25" s="6">
        <v>4</v>
      </c>
      <c r="HP25" s="8">
        <v>3200000</v>
      </c>
      <c r="HQ25" s="6" t="s">
        <v>38</v>
      </c>
      <c r="HR25" s="6">
        <v>8</v>
      </c>
      <c r="HS25" s="25">
        <f>SUM(HP25:$HP$33)</f>
        <v>32400000</v>
      </c>
      <c r="HT25">
        <f t="shared" si="0"/>
        <v>3</v>
      </c>
      <c r="IE25" s="6">
        <v>22</v>
      </c>
      <c r="IF25" s="6">
        <v>540</v>
      </c>
      <c r="IG25" s="6">
        <v>648</v>
      </c>
      <c r="IH25" s="8">
        <v>3980</v>
      </c>
      <c r="II25" s="7" t="s">
        <v>53</v>
      </c>
      <c r="IJ25" s="6">
        <v>4</v>
      </c>
      <c r="IK25" s="8">
        <v>280000</v>
      </c>
      <c r="IL25" s="6" t="s">
        <v>54</v>
      </c>
      <c r="IM25" s="6">
        <v>13</v>
      </c>
      <c r="IN25" s="27">
        <v>8</v>
      </c>
      <c r="LA25" s="40">
        <v>21</v>
      </c>
      <c r="LB25" s="40">
        <v>535</v>
      </c>
      <c r="LC25" s="40">
        <v>642</v>
      </c>
      <c r="LD25" s="41">
        <v>3940</v>
      </c>
      <c r="LE25" s="42" t="s">
        <v>53</v>
      </c>
      <c r="LF25" s="40">
        <v>4</v>
      </c>
      <c r="LG25" s="41">
        <v>262000</v>
      </c>
      <c r="LH25" s="40" t="s">
        <v>406</v>
      </c>
      <c r="LI25" s="40">
        <v>13</v>
      </c>
    </row>
    <row r="26" spans="1:321" ht="21" thickBot="1" x14ac:dyDescent="0.35">
      <c r="A26" s="1">
        <v>23</v>
      </c>
      <c r="B26" s="1">
        <v>275</v>
      </c>
      <c r="C26" s="1">
        <v>206.25</v>
      </c>
      <c r="D26" s="4">
        <v>1145</v>
      </c>
      <c r="E26" s="2" t="s">
        <v>35</v>
      </c>
      <c r="F26" s="3">
        <v>4</v>
      </c>
      <c r="G26" s="4">
        <v>46000</v>
      </c>
      <c r="H26" s="1" t="s">
        <v>36</v>
      </c>
      <c r="I26" s="1">
        <v>9</v>
      </c>
      <c r="T26" s="6">
        <v>9</v>
      </c>
      <c r="U26" s="6" t="s">
        <v>90</v>
      </c>
      <c r="V26" s="6" t="s">
        <v>91</v>
      </c>
      <c r="W26" s="6" t="s">
        <v>92</v>
      </c>
      <c r="DK26" s="6">
        <v>23</v>
      </c>
      <c r="DL26" s="6">
        <v>185</v>
      </c>
      <c r="DM26" s="6">
        <v>222</v>
      </c>
      <c r="DN26" s="8">
        <v>2926</v>
      </c>
      <c r="DO26" s="7" t="s">
        <v>35</v>
      </c>
      <c r="DP26" s="6">
        <v>4</v>
      </c>
      <c r="DQ26" s="8">
        <v>41000</v>
      </c>
      <c r="DR26" s="6" t="s">
        <v>36</v>
      </c>
      <c r="DS26" s="6">
        <v>9</v>
      </c>
      <c r="DU26" s="6">
        <v>23</v>
      </c>
      <c r="DV26" s="6">
        <v>125</v>
      </c>
      <c r="DW26" s="6">
        <v>225</v>
      </c>
      <c r="DX26" s="8">
        <v>1593</v>
      </c>
      <c r="DY26" s="7" t="s">
        <v>45</v>
      </c>
      <c r="DZ26" s="6">
        <v>23</v>
      </c>
      <c r="EA26" s="6">
        <v>4</v>
      </c>
      <c r="EB26" s="8">
        <v>10200000</v>
      </c>
      <c r="EC26" s="6" t="s">
        <v>48</v>
      </c>
      <c r="ED26" s="6">
        <v>12</v>
      </c>
      <c r="HK26" s="6">
        <v>23</v>
      </c>
      <c r="HL26" s="6">
        <v>198</v>
      </c>
      <c r="HM26" s="6">
        <v>237.6</v>
      </c>
      <c r="HN26" s="8">
        <v>4775</v>
      </c>
      <c r="HO26" s="6">
        <v>4</v>
      </c>
      <c r="HP26" s="8">
        <v>3300000</v>
      </c>
      <c r="HQ26" s="6" t="s">
        <v>38</v>
      </c>
      <c r="HR26" s="6">
        <v>8</v>
      </c>
      <c r="HS26" s="25">
        <f>SUM(HP26:$HP$33)</f>
        <v>29200000</v>
      </c>
      <c r="HT26">
        <f t="shared" si="0"/>
        <v>3</v>
      </c>
      <c r="IE26" s="6">
        <v>23</v>
      </c>
      <c r="IF26" s="6">
        <v>545</v>
      </c>
      <c r="IG26" s="6">
        <v>654</v>
      </c>
      <c r="IH26" s="8">
        <v>4020</v>
      </c>
      <c r="II26" s="7" t="s">
        <v>53</v>
      </c>
      <c r="IJ26" s="6">
        <v>4</v>
      </c>
      <c r="IK26" s="8">
        <v>285000</v>
      </c>
      <c r="IL26" s="6" t="s">
        <v>54</v>
      </c>
      <c r="IM26" s="6">
        <v>13</v>
      </c>
      <c r="IN26" s="27">
        <v>8</v>
      </c>
      <c r="LA26" s="40">
        <v>22</v>
      </c>
      <c r="LB26" s="40">
        <v>540</v>
      </c>
      <c r="LC26" s="40">
        <v>648</v>
      </c>
      <c r="LD26" s="41">
        <v>3980</v>
      </c>
      <c r="LE26" s="42" t="s">
        <v>53</v>
      </c>
      <c r="LF26" s="40">
        <v>4</v>
      </c>
      <c r="LG26" s="41">
        <v>267000</v>
      </c>
      <c r="LH26" s="40" t="s">
        <v>406</v>
      </c>
      <c r="LI26" s="40">
        <v>13</v>
      </c>
    </row>
    <row r="27" spans="1:321" ht="15" thickBot="1" x14ac:dyDescent="0.35">
      <c r="A27" s="1">
        <v>24</v>
      </c>
      <c r="B27" s="1">
        <v>282</v>
      </c>
      <c r="C27" s="1">
        <v>211.5</v>
      </c>
      <c r="D27" s="4">
        <v>1169</v>
      </c>
      <c r="E27" s="2" t="s">
        <v>35</v>
      </c>
      <c r="F27" s="3">
        <v>4</v>
      </c>
      <c r="G27" s="4">
        <v>48000</v>
      </c>
      <c r="H27" s="1" t="s">
        <v>36</v>
      </c>
      <c r="I27" s="1">
        <v>9</v>
      </c>
      <c r="DK27" s="6">
        <v>24</v>
      </c>
      <c r="DL27" s="6">
        <v>189</v>
      </c>
      <c r="DM27" s="6">
        <v>226.8</v>
      </c>
      <c r="DN27" s="8">
        <v>2999</v>
      </c>
      <c r="DO27" s="7" t="s">
        <v>35</v>
      </c>
      <c r="DP27" s="6">
        <v>4</v>
      </c>
      <c r="DQ27" s="8">
        <v>43000</v>
      </c>
      <c r="DR27" s="6" t="s">
        <v>36</v>
      </c>
      <c r="DS27" s="6">
        <v>9</v>
      </c>
      <c r="DU27" s="6">
        <v>24</v>
      </c>
      <c r="DV27" s="6">
        <v>130</v>
      </c>
      <c r="DW27" s="6">
        <v>234</v>
      </c>
      <c r="DX27" s="8">
        <v>1625</v>
      </c>
      <c r="DY27" s="7" t="s">
        <v>45</v>
      </c>
      <c r="DZ27" s="6">
        <v>24</v>
      </c>
      <c r="EA27" s="6">
        <v>4</v>
      </c>
      <c r="EB27" s="8">
        <v>10300000</v>
      </c>
      <c r="EC27" s="6" t="s">
        <v>48</v>
      </c>
      <c r="ED27" s="6">
        <v>12</v>
      </c>
      <c r="HK27" s="6">
        <v>24</v>
      </c>
      <c r="HL27" s="6">
        <v>204</v>
      </c>
      <c r="HM27" s="6">
        <v>244.8</v>
      </c>
      <c r="HN27" s="8">
        <v>4823</v>
      </c>
      <c r="HO27" s="6">
        <v>4</v>
      </c>
      <c r="HP27" s="8">
        <v>3400000</v>
      </c>
      <c r="HQ27" s="6" t="s">
        <v>38</v>
      </c>
      <c r="HR27" s="6">
        <v>8</v>
      </c>
      <c r="HS27" s="25">
        <f>SUM(HP27:$HP$33)</f>
        <v>25900000</v>
      </c>
      <c r="HT27">
        <f t="shared" si="0"/>
        <v>3</v>
      </c>
      <c r="IE27" s="6">
        <v>24</v>
      </c>
      <c r="IF27" s="6">
        <v>550</v>
      </c>
      <c r="IG27" s="6">
        <v>660</v>
      </c>
      <c r="IH27" s="8">
        <v>4060</v>
      </c>
      <c r="II27" s="7" t="s">
        <v>53</v>
      </c>
      <c r="IJ27" s="6">
        <v>4</v>
      </c>
      <c r="IK27" s="8">
        <v>290000</v>
      </c>
      <c r="IL27" s="6" t="s">
        <v>54</v>
      </c>
      <c r="IM27" s="6">
        <v>13</v>
      </c>
      <c r="IN27" s="27">
        <v>8</v>
      </c>
      <c r="LA27" s="40">
        <v>23</v>
      </c>
      <c r="LB27" s="40">
        <v>545</v>
      </c>
      <c r="LC27" s="40">
        <v>654</v>
      </c>
      <c r="LD27" s="41">
        <v>4020</v>
      </c>
      <c r="LE27" s="42" t="s">
        <v>53</v>
      </c>
      <c r="LF27" s="40">
        <v>4</v>
      </c>
      <c r="LG27" s="41">
        <v>272000</v>
      </c>
      <c r="LH27" s="40" t="s">
        <v>406</v>
      </c>
      <c r="LI27" s="40">
        <v>13</v>
      </c>
    </row>
    <row r="28" spans="1:321" ht="15" thickBot="1" x14ac:dyDescent="0.35">
      <c r="A28" s="1">
        <v>25</v>
      </c>
      <c r="B28" s="1">
        <v>289</v>
      </c>
      <c r="C28" s="1">
        <v>216.75</v>
      </c>
      <c r="D28" s="4">
        <v>1193</v>
      </c>
      <c r="E28" s="2" t="s">
        <v>37</v>
      </c>
      <c r="F28" s="3">
        <v>5</v>
      </c>
      <c r="G28" s="4">
        <v>50000</v>
      </c>
      <c r="H28" s="1" t="s">
        <v>38</v>
      </c>
      <c r="I28" s="1">
        <v>9</v>
      </c>
      <c r="DK28" s="6">
        <v>25</v>
      </c>
      <c r="DL28" s="6">
        <v>193</v>
      </c>
      <c r="DM28" s="6">
        <v>231.6</v>
      </c>
      <c r="DN28" s="8">
        <v>3074</v>
      </c>
      <c r="DO28" s="7" t="s">
        <v>37</v>
      </c>
      <c r="DP28" s="6">
        <v>5</v>
      </c>
      <c r="DQ28" s="8">
        <v>45000</v>
      </c>
      <c r="DR28" s="6" t="s">
        <v>38</v>
      </c>
      <c r="DS28" s="6">
        <v>9</v>
      </c>
      <c r="DU28" s="6">
        <v>25</v>
      </c>
      <c r="DV28" s="6">
        <v>136</v>
      </c>
      <c r="DW28" s="6">
        <v>244.8</v>
      </c>
      <c r="DX28" s="8">
        <v>1658</v>
      </c>
      <c r="DY28" s="7" t="s">
        <v>47</v>
      </c>
      <c r="DZ28" s="6">
        <v>25</v>
      </c>
      <c r="EA28" s="6">
        <v>5</v>
      </c>
      <c r="EB28" s="8">
        <v>10400000</v>
      </c>
      <c r="EC28" s="6" t="s">
        <v>48</v>
      </c>
      <c r="ED28" s="6">
        <v>12</v>
      </c>
      <c r="HK28" s="6">
        <v>25</v>
      </c>
      <c r="HL28" s="6">
        <v>210</v>
      </c>
      <c r="HM28" s="6">
        <v>252</v>
      </c>
      <c r="HN28" s="8">
        <v>4871</v>
      </c>
      <c r="HO28" s="6">
        <v>5</v>
      </c>
      <c r="HP28" s="8">
        <v>3500000</v>
      </c>
      <c r="HQ28" s="6" t="s">
        <v>38</v>
      </c>
      <c r="HR28" s="6">
        <v>8</v>
      </c>
      <c r="HS28" s="25">
        <f>SUM(HP28:$HP$33)</f>
        <v>22500000</v>
      </c>
      <c r="HT28">
        <f t="shared" si="0"/>
        <v>3</v>
      </c>
      <c r="HU28" s="22">
        <f>SUM(HP24:HP28)</f>
        <v>16500000</v>
      </c>
      <c r="HV28" s="23">
        <f>HU28/$HU$3</f>
        <v>0.22</v>
      </c>
      <c r="IE28" s="6">
        <v>25</v>
      </c>
      <c r="IF28" s="6">
        <v>555</v>
      </c>
      <c r="IG28" s="6">
        <v>666</v>
      </c>
      <c r="IH28" s="8">
        <v>4100</v>
      </c>
      <c r="II28" s="7" t="s">
        <v>55</v>
      </c>
      <c r="IJ28" s="6">
        <v>5</v>
      </c>
      <c r="IK28" s="8">
        <v>295000</v>
      </c>
      <c r="IL28" s="6" t="s">
        <v>54</v>
      </c>
      <c r="IM28" s="6">
        <v>13</v>
      </c>
      <c r="IN28" s="27">
        <v>8</v>
      </c>
      <c r="LA28" s="40">
        <v>24</v>
      </c>
      <c r="LB28" s="40">
        <v>550</v>
      </c>
      <c r="LC28" s="40">
        <v>660</v>
      </c>
      <c r="LD28" s="41">
        <v>4060</v>
      </c>
      <c r="LE28" s="42" t="s">
        <v>53</v>
      </c>
      <c r="LF28" s="40">
        <v>4</v>
      </c>
      <c r="LG28" s="41">
        <v>277000</v>
      </c>
      <c r="LH28" s="40" t="s">
        <v>406</v>
      </c>
      <c r="LI28" s="40">
        <v>13</v>
      </c>
    </row>
    <row r="29" spans="1:321" ht="15" thickBot="1" x14ac:dyDescent="0.35">
      <c r="A29" s="1">
        <v>26</v>
      </c>
      <c r="B29" s="1">
        <v>296</v>
      </c>
      <c r="C29" s="1">
        <v>222</v>
      </c>
      <c r="D29" s="4">
        <v>1218</v>
      </c>
      <c r="E29" s="2" t="s">
        <v>37</v>
      </c>
      <c r="F29" s="3">
        <v>5</v>
      </c>
      <c r="G29" s="4">
        <v>52000</v>
      </c>
      <c r="H29" s="1" t="s">
        <v>38</v>
      </c>
      <c r="I29" s="1">
        <v>9</v>
      </c>
      <c r="DK29" s="6">
        <v>26</v>
      </c>
      <c r="DL29" s="6">
        <v>196</v>
      </c>
      <c r="DM29" s="6">
        <v>235.2</v>
      </c>
      <c r="DN29" s="8">
        <v>3151</v>
      </c>
      <c r="DO29" s="7" t="s">
        <v>37</v>
      </c>
      <c r="DP29" s="6">
        <v>5</v>
      </c>
      <c r="DQ29" s="8">
        <v>47000</v>
      </c>
      <c r="DR29" s="6" t="s">
        <v>38</v>
      </c>
      <c r="DS29" s="6">
        <v>9</v>
      </c>
      <c r="DU29" s="6">
        <v>26</v>
      </c>
      <c r="DV29" s="6">
        <v>142</v>
      </c>
      <c r="DW29" s="6">
        <v>255.6</v>
      </c>
      <c r="DX29" s="8">
        <v>1692</v>
      </c>
      <c r="DY29" s="7" t="s">
        <v>47</v>
      </c>
      <c r="DZ29" s="6">
        <v>26</v>
      </c>
      <c r="EA29" s="6">
        <v>5</v>
      </c>
      <c r="EB29" s="8">
        <v>10500000</v>
      </c>
      <c r="EC29" s="6" t="s">
        <v>48</v>
      </c>
      <c r="ED29" s="6">
        <v>12</v>
      </c>
      <c r="HK29" s="6">
        <v>26</v>
      </c>
      <c r="HL29" s="6">
        <v>218</v>
      </c>
      <c r="HM29" s="6">
        <v>261.60000000000002</v>
      </c>
      <c r="HN29" s="8">
        <v>4920</v>
      </c>
      <c r="HO29" s="6">
        <v>5</v>
      </c>
      <c r="HP29" s="8">
        <v>3600000</v>
      </c>
      <c r="HQ29" s="6" t="s">
        <v>40</v>
      </c>
      <c r="HR29" s="6">
        <v>9</v>
      </c>
      <c r="HS29" s="25">
        <f>SUM(HP29:$HP$33)</f>
        <v>19000000</v>
      </c>
      <c r="HT29">
        <f t="shared" si="0"/>
        <v>4</v>
      </c>
      <c r="IE29" s="6">
        <v>26</v>
      </c>
      <c r="IF29" s="6">
        <v>560</v>
      </c>
      <c r="IG29" s="6">
        <v>672</v>
      </c>
      <c r="IH29" s="8">
        <v>4140</v>
      </c>
      <c r="II29" s="7" t="s">
        <v>55</v>
      </c>
      <c r="IJ29" s="6">
        <v>5</v>
      </c>
      <c r="IK29" s="8">
        <v>300000</v>
      </c>
      <c r="IL29" s="6" t="s">
        <v>54</v>
      </c>
      <c r="IM29" s="6">
        <v>14</v>
      </c>
      <c r="IN29" s="27">
        <v>8</v>
      </c>
      <c r="LA29" s="40">
        <v>25</v>
      </c>
      <c r="LB29" s="40">
        <v>555</v>
      </c>
      <c r="LC29" s="40">
        <v>666</v>
      </c>
      <c r="LD29" s="41">
        <v>4100</v>
      </c>
      <c r="LE29" s="42" t="s">
        <v>55</v>
      </c>
      <c r="LF29" s="40">
        <v>5</v>
      </c>
      <c r="LG29" s="41">
        <v>282000</v>
      </c>
      <c r="LH29" s="40" t="s">
        <v>406</v>
      </c>
      <c r="LI29" s="40">
        <v>13</v>
      </c>
    </row>
    <row r="30" spans="1:321" ht="15" thickBot="1" x14ac:dyDescent="0.35">
      <c r="A30" s="1">
        <v>27</v>
      </c>
      <c r="B30" s="1">
        <v>304</v>
      </c>
      <c r="C30" s="1">
        <v>228</v>
      </c>
      <c r="D30" s="4">
        <v>1244</v>
      </c>
      <c r="E30" s="2" t="s">
        <v>37</v>
      </c>
      <c r="F30" s="3">
        <v>5</v>
      </c>
      <c r="G30" s="4">
        <v>54000</v>
      </c>
      <c r="H30" s="1" t="s">
        <v>38</v>
      </c>
      <c r="I30" s="1">
        <v>9</v>
      </c>
      <c r="DK30" s="6">
        <v>27</v>
      </c>
      <c r="DL30" s="6">
        <v>200</v>
      </c>
      <c r="DM30" s="6">
        <v>240</v>
      </c>
      <c r="DN30" s="8">
        <v>3230</v>
      </c>
      <c r="DO30" s="7" t="s">
        <v>37</v>
      </c>
      <c r="DP30" s="6">
        <v>5</v>
      </c>
      <c r="DQ30" s="8">
        <v>49000</v>
      </c>
      <c r="DR30" s="6" t="s">
        <v>38</v>
      </c>
      <c r="DS30" s="6">
        <v>9</v>
      </c>
      <c r="DU30" s="6">
        <v>27</v>
      </c>
      <c r="DV30" s="6">
        <v>148</v>
      </c>
      <c r="DW30" s="6">
        <v>266.39999999999998</v>
      </c>
      <c r="DX30" s="8">
        <v>1726</v>
      </c>
      <c r="DY30" s="7" t="s">
        <v>47</v>
      </c>
      <c r="DZ30" s="6">
        <v>27</v>
      </c>
      <c r="EA30" s="6">
        <v>5</v>
      </c>
      <c r="EB30" s="8">
        <v>10600000</v>
      </c>
      <c r="EC30" s="6" t="s">
        <v>48</v>
      </c>
      <c r="ED30" s="6">
        <v>12</v>
      </c>
      <c r="HK30" s="6">
        <v>27</v>
      </c>
      <c r="HL30" s="6">
        <v>226</v>
      </c>
      <c r="HM30" s="6">
        <v>271.2</v>
      </c>
      <c r="HN30" s="8">
        <v>4970</v>
      </c>
      <c r="HO30" s="6">
        <v>5</v>
      </c>
      <c r="HP30" s="8">
        <v>3700000</v>
      </c>
      <c r="HQ30" s="6" t="s">
        <v>40</v>
      </c>
      <c r="HR30" s="6">
        <v>9</v>
      </c>
      <c r="HS30" s="25">
        <f>SUM(HP30:$HP$33)</f>
        <v>15400000</v>
      </c>
      <c r="HT30">
        <f t="shared" si="0"/>
        <v>4</v>
      </c>
      <c r="IE30" s="6">
        <v>27</v>
      </c>
      <c r="IF30" s="6">
        <v>565</v>
      </c>
      <c r="IG30" s="6">
        <v>678</v>
      </c>
      <c r="IH30" s="8">
        <v>4180</v>
      </c>
      <c r="II30" s="7" t="s">
        <v>55</v>
      </c>
      <c r="IJ30" s="6">
        <v>5</v>
      </c>
      <c r="IK30" s="8">
        <v>305000</v>
      </c>
      <c r="IL30" s="6" t="s">
        <v>54</v>
      </c>
      <c r="IM30" s="6">
        <v>14</v>
      </c>
      <c r="IN30" s="27">
        <v>8</v>
      </c>
      <c r="LA30" s="40">
        <v>26</v>
      </c>
      <c r="LB30" s="40">
        <v>560</v>
      </c>
      <c r="LC30" s="40">
        <v>672</v>
      </c>
      <c r="LD30" s="41">
        <v>4140</v>
      </c>
      <c r="LE30" s="42" t="s">
        <v>55</v>
      </c>
      <c r="LF30" s="40">
        <v>5</v>
      </c>
      <c r="LG30" s="41">
        <v>295000</v>
      </c>
      <c r="LH30" s="40" t="s">
        <v>54</v>
      </c>
      <c r="LI30" s="40">
        <v>14</v>
      </c>
    </row>
    <row r="31" spans="1:321" ht="15" thickBot="1" x14ac:dyDescent="0.35">
      <c r="A31" s="1">
        <v>28</v>
      </c>
      <c r="B31" s="1">
        <v>311</v>
      </c>
      <c r="C31" s="1">
        <v>233.25</v>
      </c>
      <c r="D31" s="4">
        <v>1270</v>
      </c>
      <c r="E31" s="2" t="s">
        <v>37</v>
      </c>
      <c r="F31" s="3">
        <v>5</v>
      </c>
      <c r="G31" s="4">
        <v>56000</v>
      </c>
      <c r="H31" s="1" t="s">
        <v>38</v>
      </c>
      <c r="I31" s="1">
        <v>9</v>
      </c>
      <c r="DK31" s="6">
        <v>28</v>
      </c>
      <c r="DL31" s="6">
        <v>204</v>
      </c>
      <c r="DM31" s="6">
        <v>244.8</v>
      </c>
      <c r="DN31" s="8">
        <v>3311</v>
      </c>
      <c r="DO31" s="7" t="s">
        <v>37</v>
      </c>
      <c r="DP31" s="6">
        <v>5</v>
      </c>
      <c r="DQ31" s="8">
        <v>51000</v>
      </c>
      <c r="DR31" s="6" t="s">
        <v>38</v>
      </c>
      <c r="DS31" s="6">
        <v>9</v>
      </c>
      <c r="DU31" s="6">
        <v>28</v>
      </c>
      <c r="DV31" s="6">
        <v>154</v>
      </c>
      <c r="DW31" s="6">
        <v>277.2</v>
      </c>
      <c r="DX31" s="8">
        <v>1761</v>
      </c>
      <c r="DY31" s="7" t="s">
        <v>47</v>
      </c>
      <c r="DZ31" s="6">
        <v>28</v>
      </c>
      <c r="EA31" s="6">
        <v>5</v>
      </c>
      <c r="EB31" s="8">
        <v>10700000</v>
      </c>
      <c r="EC31" s="6" t="s">
        <v>48</v>
      </c>
      <c r="ED31" s="6">
        <v>12</v>
      </c>
      <c r="HK31" s="6">
        <v>28</v>
      </c>
      <c r="HL31" s="6">
        <v>234</v>
      </c>
      <c r="HM31" s="6">
        <v>280.8</v>
      </c>
      <c r="HN31" s="8">
        <v>5020</v>
      </c>
      <c r="HO31" s="6">
        <v>5</v>
      </c>
      <c r="HP31" s="8">
        <v>3800000</v>
      </c>
      <c r="HQ31" s="6" t="s">
        <v>40</v>
      </c>
      <c r="HR31" s="6">
        <v>9</v>
      </c>
      <c r="HS31" s="25">
        <f>SUM(HP31:$HP$33)</f>
        <v>11700000</v>
      </c>
      <c r="HT31">
        <f t="shared" si="0"/>
        <v>4</v>
      </c>
      <c r="IE31" s="6">
        <v>28</v>
      </c>
      <c r="IF31" s="6">
        <v>570</v>
      </c>
      <c r="IG31" s="6">
        <v>684</v>
      </c>
      <c r="IH31" s="8">
        <v>4220</v>
      </c>
      <c r="II31" s="7" t="s">
        <v>55</v>
      </c>
      <c r="IJ31" s="6">
        <v>5</v>
      </c>
      <c r="IK31" s="8">
        <v>310000</v>
      </c>
      <c r="IL31" s="6" t="s">
        <v>54</v>
      </c>
      <c r="IM31" s="6">
        <v>14</v>
      </c>
      <c r="IN31" s="27">
        <v>8</v>
      </c>
      <c r="LA31" s="40">
        <v>27</v>
      </c>
      <c r="LB31" s="40">
        <v>565</v>
      </c>
      <c r="LC31" s="40">
        <v>678</v>
      </c>
      <c r="LD31" s="41">
        <v>4180</v>
      </c>
      <c r="LE31" s="42" t="s">
        <v>55</v>
      </c>
      <c r="LF31" s="40">
        <v>5</v>
      </c>
      <c r="LG31" s="41">
        <v>300000</v>
      </c>
      <c r="LH31" s="40" t="s">
        <v>54</v>
      </c>
      <c r="LI31" s="40">
        <v>14</v>
      </c>
    </row>
    <row r="32" spans="1:321" ht="15" thickBot="1" x14ac:dyDescent="0.35">
      <c r="A32" s="1">
        <v>29</v>
      </c>
      <c r="B32" s="1">
        <v>319</v>
      </c>
      <c r="C32" s="1">
        <v>239.25</v>
      </c>
      <c r="D32" s="4">
        <v>1297</v>
      </c>
      <c r="E32" s="2" t="s">
        <v>37</v>
      </c>
      <c r="F32" s="3">
        <v>5</v>
      </c>
      <c r="G32" s="4">
        <v>58000</v>
      </c>
      <c r="H32" s="1" t="s">
        <v>38</v>
      </c>
      <c r="I32" s="1">
        <v>9</v>
      </c>
      <c r="DK32" s="6">
        <v>29</v>
      </c>
      <c r="DL32" s="6">
        <v>208</v>
      </c>
      <c r="DM32" s="6">
        <v>249.6</v>
      </c>
      <c r="DN32" s="8">
        <v>3394</v>
      </c>
      <c r="DO32" s="7" t="s">
        <v>37</v>
      </c>
      <c r="DP32" s="6">
        <v>5</v>
      </c>
      <c r="DQ32" s="8">
        <v>53000</v>
      </c>
      <c r="DR32" s="6" t="s">
        <v>38</v>
      </c>
      <c r="DS32" s="6">
        <v>9</v>
      </c>
      <c r="DU32" s="6">
        <v>29</v>
      </c>
      <c r="DV32" s="6">
        <v>161</v>
      </c>
      <c r="DW32" s="6">
        <v>289.8</v>
      </c>
      <c r="DX32" s="8">
        <v>1797</v>
      </c>
      <c r="DY32" s="7" t="s">
        <v>47</v>
      </c>
      <c r="DZ32" s="6">
        <v>29</v>
      </c>
      <c r="EA32" s="6">
        <v>5</v>
      </c>
      <c r="EB32" s="8">
        <v>10800000</v>
      </c>
      <c r="EC32" s="6" t="s">
        <v>48</v>
      </c>
      <c r="ED32" s="6">
        <v>12</v>
      </c>
      <c r="HK32" s="6">
        <v>29</v>
      </c>
      <c r="HL32" s="6">
        <v>242</v>
      </c>
      <c r="HM32" s="6">
        <v>290.39999999999998</v>
      </c>
      <c r="HN32" s="8">
        <v>5071</v>
      </c>
      <c r="HO32" s="6">
        <v>5</v>
      </c>
      <c r="HP32" s="8">
        <v>3900000</v>
      </c>
      <c r="HQ32" s="6" t="s">
        <v>40</v>
      </c>
      <c r="HR32" s="6">
        <v>9</v>
      </c>
      <c r="HS32" s="25">
        <f>SUM(HP32:$HP$33)</f>
        <v>7900000</v>
      </c>
      <c r="HT32">
        <f t="shared" si="0"/>
        <v>4</v>
      </c>
      <c r="IE32" s="6">
        <v>29</v>
      </c>
      <c r="IF32" s="6">
        <v>575</v>
      </c>
      <c r="IG32" s="6">
        <v>690</v>
      </c>
      <c r="IH32" s="8">
        <v>4260</v>
      </c>
      <c r="II32" s="7" t="s">
        <v>55</v>
      </c>
      <c r="IJ32" s="6">
        <v>5</v>
      </c>
      <c r="IK32" s="8">
        <v>315000</v>
      </c>
      <c r="IL32" s="6" t="s">
        <v>54</v>
      </c>
      <c r="IM32" s="6">
        <v>14</v>
      </c>
      <c r="IN32" s="27">
        <v>8</v>
      </c>
      <c r="LA32" s="40">
        <v>28</v>
      </c>
      <c r="LB32" s="40">
        <v>570</v>
      </c>
      <c r="LC32" s="40">
        <v>684</v>
      </c>
      <c r="LD32" s="41">
        <v>4220</v>
      </c>
      <c r="LE32" s="42" t="s">
        <v>55</v>
      </c>
      <c r="LF32" s="40">
        <v>5</v>
      </c>
      <c r="LG32" s="41">
        <v>305000</v>
      </c>
      <c r="LH32" s="40" t="s">
        <v>54</v>
      </c>
      <c r="LI32" s="40">
        <v>14</v>
      </c>
    </row>
    <row r="33" spans="1:321" ht="15" thickBot="1" x14ac:dyDescent="0.35">
      <c r="A33" s="1">
        <v>30</v>
      </c>
      <c r="B33" s="1">
        <v>327</v>
      </c>
      <c r="C33" s="1">
        <v>245.25</v>
      </c>
      <c r="D33" s="4">
        <v>1324</v>
      </c>
      <c r="E33" s="2" t="s">
        <v>39</v>
      </c>
      <c r="F33" s="3">
        <v>6</v>
      </c>
      <c r="G33" s="4">
        <v>60000</v>
      </c>
      <c r="H33" s="1" t="s">
        <v>40</v>
      </c>
      <c r="I33" s="1">
        <v>9</v>
      </c>
      <c r="DK33" s="6">
        <v>30</v>
      </c>
      <c r="DL33" s="6">
        <v>213</v>
      </c>
      <c r="DM33" s="6">
        <v>255.6</v>
      </c>
      <c r="DN33" s="8">
        <v>3478</v>
      </c>
      <c r="DO33" s="7" t="s">
        <v>39</v>
      </c>
      <c r="DP33" s="6">
        <v>6</v>
      </c>
      <c r="DQ33" s="8">
        <v>55000</v>
      </c>
      <c r="DR33" s="6" t="s">
        <v>40</v>
      </c>
      <c r="DS33" s="6">
        <v>9</v>
      </c>
      <c r="DU33" s="6">
        <v>30</v>
      </c>
      <c r="DV33" s="6">
        <v>168</v>
      </c>
      <c r="DW33" s="6">
        <v>302.39999999999998</v>
      </c>
      <c r="DX33" s="8">
        <v>1833</v>
      </c>
      <c r="DY33" s="7" t="s">
        <v>49</v>
      </c>
      <c r="DZ33" s="6">
        <v>30</v>
      </c>
      <c r="EA33" s="6">
        <v>6</v>
      </c>
      <c r="EB33" s="8">
        <v>10900000</v>
      </c>
      <c r="EC33" s="6" t="s">
        <v>48</v>
      </c>
      <c r="ED33" s="6">
        <v>12</v>
      </c>
      <c r="HK33" s="6">
        <v>30</v>
      </c>
      <c r="HL33" s="6">
        <v>250</v>
      </c>
      <c r="HM33" s="6">
        <v>300</v>
      </c>
      <c r="HN33" s="8">
        <v>5122</v>
      </c>
      <c r="HO33" s="6">
        <v>6</v>
      </c>
      <c r="HP33" s="8">
        <v>4000000</v>
      </c>
      <c r="HQ33" s="6" t="s">
        <v>40</v>
      </c>
      <c r="HR33" s="6">
        <v>9</v>
      </c>
      <c r="HS33" s="25">
        <f>SUM(HP33:$HP$33)</f>
        <v>4000000</v>
      </c>
      <c r="HT33">
        <f t="shared" si="0"/>
        <v>4</v>
      </c>
      <c r="HU33" s="22">
        <f>SUM(HP29:HP33)</f>
        <v>19000000</v>
      </c>
      <c r="HV33" s="23">
        <f>HU33/$HU$3</f>
        <v>0.25333333333333335</v>
      </c>
      <c r="IE33" s="6">
        <v>30</v>
      </c>
      <c r="IF33" s="6">
        <v>580</v>
      </c>
      <c r="IG33" s="6">
        <v>696</v>
      </c>
      <c r="IH33" s="8">
        <v>4300</v>
      </c>
      <c r="II33" s="7" t="s">
        <v>56</v>
      </c>
      <c r="IJ33" s="6">
        <v>6</v>
      </c>
      <c r="IK33" s="8">
        <v>320000</v>
      </c>
      <c r="IL33" s="6" t="s">
        <v>54</v>
      </c>
      <c r="IM33" s="6">
        <v>14</v>
      </c>
      <c r="IN33" s="27">
        <v>8</v>
      </c>
      <c r="LA33" s="40">
        <v>29</v>
      </c>
      <c r="LB33" s="40">
        <v>575</v>
      </c>
      <c r="LC33" s="40">
        <v>690</v>
      </c>
      <c r="LD33" s="41">
        <v>4260</v>
      </c>
      <c r="LE33" s="42" t="s">
        <v>55</v>
      </c>
      <c r="LF33" s="40">
        <v>5</v>
      </c>
      <c r="LG33" s="41">
        <v>310000</v>
      </c>
      <c r="LH33" s="40" t="s">
        <v>54</v>
      </c>
      <c r="LI33" s="40">
        <v>14</v>
      </c>
    </row>
    <row r="34" spans="1:321" ht="15" thickBot="1" x14ac:dyDescent="0.35">
      <c r="A34" s="1">
        <v>31</v>
      </c>
      <c r="B34" s="1">
        <v>335</v>
      </c>
      <c r="C34" s="1">
        <v>251.25</v>
      </c>
      <c r="D34" s="4">
        <v>1352</v>
      </c>
      <c r="E34" s="2" t="s">
        <v>39</v>
      </c>
      <c r="F34" s="3">
        <v>6</v>
      </c>
      <c r="G34" s="4">
        <v>63000</v>
      </c>
      <c r="H34" s="1" t="s">
        <v>40</v>
      </c>
      <c r="I34" s="1">
        <v>10</v>
      </c>
      <c r="DK34" s="6">
        <v>31</v>
      </c>
      <c r="DL34" s="6">
        <v>217</v>
      </c>
      <c r="DM34" s="6">
        <v>260.39999999999998</v>
      </c>
      <c r="DN34" s="8">
        <v>3565</v>
      </c>
      <c r="DO34" s="7" t="s">
        <v>39</v>
      </c>
      <c r="DP34" s="6">
        <v>6</v>
      </c>
      <c r="DQ34" s="8">
        <v>57000</v>
      </c>
      <c r="DR34" s="6" t="s">
        <v>40</v>
      </c>
      <c r="DS34" s="6">
        <v>10</v>
      </c>
      <c r="DU34" s="6">
        <v>31</v>
      </c>
      <c r="DV34" s="6">
        <v>175</v>
      </c>
      <c r="DW34" s="6">
        <v>315</v>
      </c>
      <c r="DX34" s="8">
        <v>1870</v>
      </c>
      <c r="DY34" s="7" t="s">
        <v>49</v>
      </c>
      <c r="DZ34" s="6">
        <v>31</v>
      </c>
      <c r="EA34" s="6">
        <v>6</v>
      </c>
      <c r="EB34" s="8">
        <v>11000000</v>
      </c>
      <c r="EC34" s="6" t="s">
        <v>48</v>
      </c>
      <c r="ED34" s="6">
        <v>12</v>
      </c>
      <c r="LA34" s="40">
        <v>30</v>
      </c>
      <c r="LB34" s="40">
        <v>580</v>
      </c>
      <c r="LC34" s="40">
        <v>696</v>
      </c>
      <c r="LD34" s="41">
        <v>4300</v>
      </c>
      <c r="LE34" s="42" t="s">
        <v>56</v>
      </c>
      <c r="LF34" s="40">
        <v>6</v>
      </c>
      <c r="LG34" s="41">
        <v>315000</v>
      </c>
      <c r="LH34" s="40" t="s">
        <v>54</v>
      </c>
      <c r="LI34" s="40">
        <v>14</v>
      </c>
    </row>
    <row r="35" spans="1:321" ht="15" thickBot="1" x14ac:dyDescent="0.35">
      <c r="A35" s="1">
        <v>32</v>
      </c>
      <c r="B35" s="1">
        <v>344</v>
      </c>
      <c r="C35" s="1">
        <v>258</v>
      </c>
      <c r="D35" s="4">
        <v>1380</v>
      </c>
      <c r="E35" s="2" t="s">
        <v>39</v>
      </c>
      <c r="F35" s="3">
        <v>6</v>
      </c>
      <c r="G35" s="4">
        <v>66000</v>
      </c>
      <c r="H35" s="1" t="s">
        <v>40</v>
      </c>
      <c r="I35" s="1">
        <v>10</v>
      </c>
      <c r="DK35" s="6">
        <v>32</v>
      </c>
      <c r="DL35" s="6">
        <v>221</v>
      </c>
      <c r="DM35" s="6">
        <v>265.2</v>
      </c>
      <c r="DN35" s="8">
        <v>3655</v>
      </c>
      <c r="DO35" s="7" t="s">
        <v>39</v>
      </c>
      <c r="DP35" s="6">
        <v>6</v>
      </c>
      <c r="DQ35" s="8">
        <v>59000</v>
      </c>
      <c r="DR35" s="6" t="s">
        <v>40</v>
      </c>
      <c r="DS35" s="6">
        <v>10</v>
      </c>
      <c r="DU35" s="6">
        <v>32</v>
      </c>
      <c r="DV35" s="6">
        <v>182</v>
      </c>
      <c r="DW35" s="6">
        <v>327.60000000000002</v>
      </c>
      <c r="DX35" s="8">
        <v>1908</v>
      </c>
      <c r="DY35" s="7" t="s">
        <v>49</v>
      </c>
      <c r="DZ35" s="6">
        <v>32</v>
      </c>
      <c r="EA35" s="6">
        <v>6</v>
      </c>
      <c r="EB35" s="8">
        <v>11100000</v>
      </c>
      <c r="EC35" s="6" t="s">
        <v>48</v>
      </c>
      <c r="ED35" s="6">
        <v>12</v>
      </c>
      <c r="IN35">
        <f>SUM(IN7:IN33)</f>
        <v>172.5</v>
      </c>
      <c r="LA35" s="40">
        <v>31</v>
      </c>
      <c r="LB35" s="40">
        <v>584</v>
      </c>
      <c r="LC35" s="40">
        <v>700.8</v>
      </c>
      <c r="LD35" s="41">
        <v>4330</v>
      </c>
      <c r="LE35" s="42" t="s">
        <v>56</v>
      </c>
      <c r="LF35" s="40">
        <v>6</v>
      </c>
      <c r="LG35" s="41">
        <v>325000</v>
      </c>
      <c r="LH35" s="40" t="s">
        <v>54</v>
      </c>
      <c r="LI35" s="40">
        <v>15</v>
      </c>
    </row>
    <row r="36" spans="1:321" ht="15" thickBot="1" x14ac:dyDescent="0.35">
      <c r="A36" s="1">
        <v>33</v>
      </c>
      <c r="B36" s="1">
        <v>352</v>
      </c>
      <c r="C36" s="1">
        <v>264</v>
      </c>
      <c r="D36" s="4">
        <v>1409</v>
      </c>
      <c r="E36" s="2" t="s">
        <v>39</v>
      </c>
      <c r="F36" s="3">
        <v>6</v>
      </c>
      <c r="G36" s="4">
        <v>69000</v>
      </c>
      <c r="H36" s="1" t="s">
        <v>40</v>
      </c>
      <c r="I36" s="1">
        <v>10</v>
      </c>
      <c r="DK36" s="6">
        <v>33</v>
      </c>
      <c r="DL36" s="6">
        <v>226</v>
      </c>
      <c r="DM36" s="6">
        <v>271.2</v>
      </c>
      <c r="DN36" s="8">
        <v>3746</v>
      </c>
      <c r="DO36" s="7" t="s">
        <v>39</v>
      </c>
      <c r="DP36" s="6">
        <v>6</v>
      </c>
      <c r="DQ36" s="8">
        <v>61000</v>
      </c>
      <c r="DR36" s="6" t="s">
        <v>40</v>
      </c>
      <c r="DS36" s="6">
        <v>10</v>
      </c>
      <c r="DU36" s="6">
        <v>33</v>
      </c>
      <c r="DV36" s="6">
        <v>190</v>
      </c>
      <c r="DW36" s="6">
        <v>342</v>
      </c>
      <c r="DX36" s="8">
        <v>1947</v>
      </c>
      <c r="DY36" s="7" t="s">
        <v>49</v>
      </c>
      <c r="DZ36" s="6">
        <v>33</v>
      </c>
      <c r="EA36" s="6">
        <v>6</v>
      </c>
      <c r="EB36" s="8">
        <v>11200000</v>
      </c>
      <c r="EC36" s="6" t="s">
        <v>48</v>
      </c>
      <c r="ED36" s="6">
        <v>12</v>
      </c>
      <c r="IN36">
        <f>IN35/30</f>
        <v>5.75</v>
      </c>
      <c r="LA36" s="40">
        <v>32</v>
      </c>
      <c r="LB36" s="40">
        <v>588</v>
      </c>
      <c r="LC36" s="40">
        <v>705.6</v>
      </c>
      <c r="LD36" s="41">
        <v>4360</v>
      </c>
      <c r="LE36" s="42" t="s">
        <v>56</v>
      </c>
      <c r="LF36" s="40">
        <v>6</v>
      </c>
      <c r="LG36" s="41">
        <v>330000</v>
      </c>
      <c r="LH36" s="40" t="s">
        <v>54</v>
      </c>
      <c r="LI36" s="40">
        <v>15</v>
      </c>
    </row>
    <row r="37" spans="1:321" ht="15" thickBot="1" x14ac:dyDescent="0.35">
      <c r="A37" s="1">
        <v>34</v>
      </c>
      <c r="B37" s="1">
        <v>361</v>
      </c>
      <c r="C37" s="1">
        <v>270.75</v>
      </c>
      <c r="D37" s="4">
        <v>1439</v>
      </c>
      <c r="E37" s="2" t="s">
        <v>39</v>
      </c>
      <c r="F37" s="3">
        <v>6</v>
      </c>
      <c r="G37" s="4">
        <v>72000</v>
      </c>
      <c r="H37" s="1" t="s">
        <v>40</v>
      </c>
      <c r="I37" s="1">
        <v>10</v>
      </c>
      <c r="DK37" s="6">
        <v>34</v>
      </c>
      <c r="DL37" s="6">
        <v>230</v>
      </c>
      <c r="DM37" s="6">
        <v>276</v>
      </c>
      <c r="DN37" s="8">
        <v>3840</v>
      </c>
      <c r="DO37" s="7" t="s">
        <v>39</v>
      </c>
      <c r="DP37" s="6">
        <v>6</v>
      </c>
      <c r="DQ37" s="8">
        <v>63000</v>
      </c>
      <c r="DR37" s="6" t="s">
        <v>40</v>
      </c>
      <c r="DS37" s="6">
        <v>10</v>
      </c>
      <c r="DU37" s="6">
        <v>34</v>
      </c>
      <c r="DV37" s="6">
        <v>198</v>
      </c>
      <c r="DW37" s="6">
        <v>356.4</v>
      </c>
      <c r="DX37" s="8">
        <v>1986</v>
      </c>
      <c r="DY37" s="7" t="s">
        <v>49</v>
      </c>
      <c r="DZ37" s="6">
        <v>34</v>
      </c>
      <c r="EA37" s="6">
        <v>6</v>
      </c>
      <c r="EB37" s="8">
        <v>11300000</v>
      </c>
      <c r="EC37" s="6" t="s">
        <v>48</v>
      </c>
      <c r="ED37" s="6">
        <v>12</v>
      </c>
      <c r="LA37" s="40">
        <v>33</v>
      </c>
      <c r="LB37" s="40">
        <v>592</v>
      </c>
      <c r="LC37" s="40">
        <v>710.4</v>
      </c>
      <c r="LD37" s="41">
        <v>4390</v>
      </c>
      <c r="LE37" s="42" t="s">
        <v>56</v>
      </c>
      <c r="LF37" s="40">
        <v>6</v>
      </c>
      <c r="LG37" s="41">
        <v>335000</v>
      </c>
      <c r="LH37" s="40" t="s">
        <v>54</v>
      </c>
      <c r="LI37" s="40">
        <v>15</v>
      </c>
    </row>
    <row r="38" spans="1:321" ht="15" thickBot="1" x14ac:dyDescent="0.35">
      <c r="A38" s="1">
        <v>35</v>
      </c>
      <c r="B38" s="1">
        <v>370</v>
      </c>
      <c r="C38" s="1">
        <v>277.5</v>
      </c>
      <c r="D38" s="4">
        <v>1469</v>
      </c>
      <c r="E38" s="2" t="s">
        <v>41</v>
      </c>
      <c r="F38" s="3">
        <v>7</v>
      </c>
      <c r="G38" s="4">
        <v>75000</v>
      </c>
      <c r="H38" s="1" t="s">
        <v>42</v>
      </c>
      <c r="I38" s="1">
        <v>10</v>
      </c>
      <c r="DK38" s="6">
        <v>35</v>
      </c>
      <c r="DL38" s="6">
        <v>235</v>
      </c>
      <c r="DM38" s="6">
        <v>282</v>
      </c>
      <c r="DN38" s="8">
        <v>3936</v>
      </c>
      <c r="DO38" s="7" t="s">
        <v>41</v>
      </c>
      <c r="DP38" s="6">
        <v>7</v>
      </c>
      <c r="DQ38" s="8">
        <v>65000</v>
      </c>
      <c r="DR38" s="6" t="s">
        <v>42</v>
      </c>
      <c r="DS38" s="6">
        <v>10</v>
      </c>
      <c r="DU38" s="6">
        <v>35</v>
      </c>
      <c r="DV38" s="6">
        <v>206</v>
      </c>
      <c r="DW38" s="6">
        <v>370.8</v>
      </c>
      <c r="DX38" s="8">
        <v>2026</v>
      </c>
      <c r="DY38" s="7" t="s">
        <v>50</v>
      </c>
      <c r="DZ38" s="6">
        <v>35</v>
      </c>
      <c r="EA38" s="6">
        <v>7</v>
      </c>
      <c r="EB38" s="8">
        <v>11400000</v>
      </c>
      <c r="EC38" s="6" t="s">
        <v>48</v>
      </c>
      <c r="ED38" s="6">
        <v>12</v>
      </c>
      <c r="LA38" s="40">
        <v>34</v>
      </c>
      <c r="LB38" s="40">
        <v>596</v>
      </c>
      <c r="LC38" s="40">
        <v>715.2</v>
      </c>
      <c r="LD38" s="41">
        <v>4420</v>
      </c>
      <c r="LE38" s="42" t="s">
        <v>56</v>
      </c>
      <c r="LF38" s="40">
        <v>6</v>
      </c>
      <c r="LG38" s="41">
        <v>340000</v>
      </c>
      <c r="LH38" s="40" t="s">
        <v>54</v>
      </c>
      <c r="LI38" s="40">
        <v>15</v>
      </c>
    </row>
    <row r="39" spans="1:321" ht="15" thickBot="1" x14ac:dyDescent="0.35">
      <c r="A39" s="1">
        <v>36</v>
      </c>
      <c r="B39" s="1">
        <v>379</v>
      </c>
      <c r="C39" s="1">
        <v>284.25</v>
      </c>
      <c r="D39" s="4">
        <v>1500</v>
      </c>
      <c r="E39" s="2" t="s">
        <v>41</v>
      </c>
      <c r="F39" s="3">
        <v>7</v>
      </c>
      <c r="G39" s="4">
        <v>78000</v>
      </c>
      <c r="H39" s="1" t="s">
        <v>42</v>
      </c>
      <c r="I39" s="1">
        <v>10</v>
      </c>
      <c r="DK39" s="6">
        <v>36</v>
      </c>
      <c r="DL39" s="6">
        <v>239</v>
      </c>
      <c r="DM39" s="6">
        <v>286.8</v>
      </c>
      <c r="DN39" s="8">
        <v>4034</v>
      </c>
      <c r="DO39" s="7" t="s">
        <v>41</v>
      </c>
      <c r="DP39" s="6">
        <v>7</v>
      </c>
      <c r="DQ39" s="8">
        <v>68000</v>
      </c>
      <c r="DR39" s="6" t="s">
        <v>42</v>
      </c>
      <c r="DS39" s="6">
        <v>10</v>
      </c>
      <c r="DU39" s="6">
        <v>36</v>
      </c>
      <c r="DV39" s="6">
        <v>215</v>
      </c>
      <c r="DW39" s="6">
        <v>387</v>
      </c>
      <c r="DX39" s="8">
        <v>2067</v>
      </c>
      <c r="DY39" s="7" t="s">
        <v>50</v>
      </c>
      <c r="DZ39" s="6">
        <v>36</v>
      </c>
      <c r="EA39" s="6">
        <v>7</v>
      </c>
      <c r="EB39" s="8">
        <v>11500000</v>
      </c>
      <c r="EC39" s="6" t="s">
        <v>48</v>
      </c>
      <c r="ED39" s="6">
        <v>12</v>
      </c>
      <c r="LA39" s="40">
        <v>35</v>
      </c>
      <c r="LB39" s="40">
        <v>600</v>
      </c>
      <c r="LC39" s="40">
        <v>720</v>
      </c>
      <c r="LD39" s="41">
        <v>4450</v>
      </c>
      <c r="LE39" s="42" t="s">
        <v>407</v>
      </c>
      <c r="LF39" s="40">
        <v>7</v>
      </c>
      <c r="LG39" s="41">
        <v>345000</v>
      </c>
      <c r="LH39" s="40" t="s">
        <v>54</v>
      </c>
      <c r="LI39" s="40">
        <v>15</v>
      </c>
    </row>
    <row r="40" spans="1:321" ht="15" thickBot="1" x14ac:dyDescent="0.35">
      <c r="A40" s="1">
        <v>37</v>
      </c>
      <c r="B40" s="1">
        <v>389</v>
      </c>
      <c r="C40" s="1">
        <v>291.75</v>
      </c>
      <c r="D40" s="4">
        <v>1532</v>
      </c>
      <c r="E40" s="2" t="s">
        <v>41</v>
      </c>
      <c r="F40" s="3">
        <v>7</v>
      </c>
      <c r="G40" s="4">
        <v>81000</v>
      </c>
      <c r="H40" s="1" t="s">
        <v>42</v>
      </c>
      <c r="I40" s="1">
        <v>10</v>
      </c>
      <c r="DK40" s="6">
        <v>37</v>
      </c>
      <c r="DL40" s="6">
        <v>244</v>
      </c>
      <c r="DM40" s="6">
        <v>292.8</v>
      </c>
      <c r="DN40" s="8">
        <v>4135</v>
      </c>
      <c r="DO40" s="7" t="s">
        <v>41</v>
      </c>
      <c r="DP40" s="6">
        <v>7</v>
      </c>
      <c r="DQ40" s="8">
        <v>71000</v>
      </c>
      <c r="DR40" s="6" t="s">
        <v>42</v>
      </c>
      <c r="DS40" s="6">
        <v>10</v>
      </c>
      <c r="DU40" s="6">
        <v>37</v>
      </c>
      <c r="DV40" s="6">
        <v>224</v>
      </c>
      <c r="DW40" s="6">
        <v>403.2</v>
      </c>
      <c r="DX40" s="8">
        <v>2109</v>
      </c>
      <c r="DY40" s="7" t="s">
        <v>50</v>
      </c>
      <c r="DZ40" s="6">
        <v>37</v>
      </c>
      <c r="EA40" s="6">
        <v>7</v>
      </c>
      <c r="EB40" s="8">
        <v>11600000</v>
      </c>
      <c r="EC40" s="6" t="s">
        <v>48</v>
      </c>
      <c r="ED40" s="6">
        <v>12</v>
      </c>
      <c r="LA40" s="40">
        <v>36</v>
      </c>
      <c r="LB40" s="40">
        <v>604</v>
      </c>
      <c r="LC40" s="40">
        <v>724.8</v>
      </c>
      <c r="LD40" s="41">
        <v>4480</v>
      </c>
      <c r="LE40" s="42" t="s">
        <v>407</v>
      </c>
      <c r="LF40" s="40">
        <v>7</v>
      </c>
      <c r="LG40" s="41">
        <v>347000</v>
      </c>
      <c r="LH40" s="40" t="s">
        <v>54</v>
      </c>
      <c r="LI40" s="40">
        <v>15</v>
      </c>
    </row>
    <row r="41" spans="1:321" ht="15" thickBot="1" x14ac:dyDescent="0.35">
      <c r="A41" s="1">
        <v>38</v>
      </c>
      <c r="B41" s="1">
        <v>398</v>
      </c>
      <c r="C41" s="1">
        <v>298.5</v>
      </c>
      <c r="D41" s="4">
        <v>1564</v>
      </c>
      <c r="E41" s="2" t="s">
        <v>41</v>
      </c>
      <c r="F41" s="3">
        <v>7</v>
      </c>
      <c r="G41" s="4">
        <v>84000</v>
      </c>
      <c r="H41" s="1" t="s">
        <v>42</v>
      </c>
      <c r="I41" s="1">
        <v>10</v>
      </c>
      <c r="DK41" s="6">
        <v>38</v>
      </c>
      <c r="DL41" s="6">
        <v>249</v>
      </c>
      <c r="DM41" s="6">
        <v>298.8</v>
      </c>
      <c r="DN41" s="8">
        <v>4238</v>
      </c>
      <c r="DO41" s="7" t="s">
        <v>41</v>
      </c>
      <c r="DP41" s="6">
        <v>7</v>
      </c>
      <c r="DQ41" s="8">
        <v>74000</v>
      </c>
      <c r="DR41" s="6" t="s">
        <v>42</v>
      </c>
      <c r="DS41" s="6">
        <v>10</v>
      </c>
      <c r="DU41" s="6">
        <v>38</v>
      </c>
      <c r="DV41" s="6">
        <v>233</v>
      </c>
      <c r="DW41" s="6">
        <v>419.4</v>
      </c>
      <c r="DX41" s="8">
        <v>2152</v>
      </c>
      <c r="DY41" s="7" t="s">
        <v>50</v>
      </c>
      <c r="DZ41" s="6">
        <v>38</v>
      </c>
      <c r="EA41" s="6">
        <v>7</v>
      </c>
      <c r="EB41" s="8">
        <v>11700000</v>
      </c>
      <c r="EC41" s="6" t="s">
        <v>48</v>
      </c>
      <c r="ED41" s="6">
        <v>12</v>
      </c>
      <c r="LA41" s="40">
        <v>37</v>
      </c>
      <c r="LB41" s="40">
        <v>608</v>
      </c>
      <c r="LC41" s="40">
        <v>729.6</v>
      </c>
      <c r="LD41" s="41">
        <v>4510</v>
      </c>
      <c r="LE41" s="42" t="s">
        <v>407</v>
      </c>
      <c r="LF41" s="40">
        <v>7</v>
      </c>
      <c r="LG41" s="41">
        <v>349000</v>
      </c>
      <c r="LH41" s="40" t="s">
        <v>54</v>
      </c>
      <c r="LI41" s="40">
        <v>15</v>
      </c>
    </row>
    <row r="42" spans="1:321" ht="15" thickBot="1" x14ac:dyDescent="0.35">
      <c r="A42" s="1">
        <v>39</v>
      </c>
      <c r="B42" s="1">
        <v>408</v>
      </c>
      <c r="C42" s="1">
        <v>306</v>
      </c>
      <c r="D42" s="4">
        <v>1597</v>
      </c>
      <c r="E42" s="2" t="s">
        <v>41</v>
      </c>
      <c r="F42" s="3">
        <v>7</v>
      </c>
      <c r="G42" s="4">
        <v>87000</v>
      </c>
      <c r="H42" s="1" t="s">
        <v>42</v>
      </c>
      <c r="I42" s="1">
        <v>10</v>
      </c>
      <c r="DK42" s="6">
        <v>39</v>
      </c>
      <c r="DL42" s="6">
        <v>254</v>
      </c>
      <c r="DM42" s="6">
        <v>304.8</v>
      </c>
      <c r="DN42" s="8">
        <v>4344</v>
      </c>
      <c r="DO42" s="7" t="s">
        <v>41</v>
      </c>
      <c r="DP42" s="6">
        <v>7</v>
      </c>
      <c r="DQ42" s="8">
        <v>77000</v>
      </c>
      <c r="DR42" s="6" t="s">
        <v>42</v>
      </c>
      <c r="DS42" s="6">
        <v>10</v>
      </c>
      <c r="DU42" s="6">
        <v>39</v>
      </c>
      <c r="DV42" s="6">
        <v>243</v>
      </c>
      <c r="DW42" s="6">
        <v>437.4</v>
      </c>
      <c r="DX42" s="8">
        <v>2196</v>
      </c>
      <c r="DY42" s="7" t="s">
        <v>50</v>
      </c>
      <c r="DZ42" s="6">
        <v>39</v>
      </c>
      <c r="EA42" s="6">
        <v>7</v>
      </c>
      <c r="EB42" s="8">
        <v>11800000</v>
      </c>
      <c r="EC42" s="6" t="s">
        <v>48</v>
      </c>
      <c r="ED42" s="6">
        <v>12</v>
      </c>
      <c r="LA42" s="40">
        <v>38</v>
      </c>
      <c r="LB42" s="40">
        <v>612</v>
      </c>
      <c r="LC42" s="40">
        <v>734.4</v>
      </c>
      <c r="LD42" s="41">
        <v>4540</v>
      </c>
      <c r="LE42" s="42" t="s">
        <v>407</v>
      </c>
      <c r="LF42" s="40">
        <v>7</v>
      </c>
      <c r="LG42" s="41">
        <v>351000</v>
      </c>
      <c r="LH42" s="40" t="s">
        <v>54</v>
      </c>
      <c r="LI42" s="40">
        <v>15</v>
      </c>
    </row>
    <row r="43" spans="1:321" ht="15" thickBot="1" x14ac:dyDescent="0.35">
      <c r="A43" s="1">
        <v>40</v>
      </c>
      <c r="B43" s="1">
        <v>419</v>
      </c>
      <c r="C43" s="1">
        <v>314.25</v>
      </c>
      <c r="D43" s="4">
        <v>1630</v>
      </c>
      <c r="E43" s="2" t="s">
        <v>43</v>
      </c>
      <c r="F43" s="3">
        <v>8</v>
      </c>
      <c r="G43" s="4">
        <v>90000</v>
      </c>
      <c r="H43" s="1" t="s">
        <v>44</v>
      </c>
      <c r="I43" s="1">
        <v>10</v>
      </c>
      <c r="DK43" s="6">
        <v>40</v>
      </c>
      <c r="DL43" s="6">
        <v>259</v>
      </c>
      <c r="DM43" s="6">
        <v>310.8</v>
      </c>
      <c r="DN43" s="8">
        <v>4453</v>
      </c>
      <c r="DO43" s="7" t="s">
        <v>43</v>
      </c>
      <c r="DP43" s="6">
        <v>8</v>
      </c>
      <c r="DQ43" s="8">
        <v>80000</v>
      </c>
      <c r="DR43" s="6" t="s">
        <v>44</v>
      </c>
      <c r="DS43" s="6">
        <v>10</v>
      </c>
      <c r="DU43" s="6">
        <v>40</v>
      </c>
      <c r="DV43" s="6">
        <v>253</v>
      </c>
      <c r="DW43" s="6">
        <v>455.4</v>
      </c>
      <c r="DX43" s="8">
        <v>2240</v>
      </c>
      <c r="DY43" s="7" t="s">
        <v>51</v>
      </c>
      <c r="DZ43" s="6">
        <v>40</v>
      </c>
      <c r="EA43" s="6">
        <v>8</v>
      </c>
      <c r="EB43" s="8">
        <v>11900000</v>
      </c>
      <c r="EC43" s="6" t="s">
        <v>48</v>
      </c>
      <c r="ED43" s="6">
        <v>12</v>
      </c>
      <c r="LA43" s="40">
        <v>39</v>
      </c>
      <c r="LB43" s="40">
        <v>616</v>
      </c>
      <c r="LC43" s="40">
        <v>739.2</v>
      </c>
      <c r="LD43" s="41">
        <v>4570</v>
      </c>
      <c r="LE43" s="42" t="s">
        <v>407</v>
      </c>
      <c r="LF43" s="40">
        <v>7</v>
      </c>
      <c r="LG43" s="41">
        <v>353000</v>
      </c>
      <c r="LH43" s="40" t="s">
        <v>54</v>
      </c>
      <c r="LI43" s="40">
        <v>15</v>
      </c>
    </row>
    <row r="44" spans="1:321" ht="15" thickBot="1" x14ac:dyDescent="0.35">
      <c r="A44" s="1">
        <v>41</v>
      </c>
      <c r="B44" s="1">
        <v>429</v>
      </c>
      <c r="C44" s="1">
        <v>321.75</v>
      </c>
      <c r="D44" s="4">
        <v>1664</v>
      </c>
      <c r="E44" s="2" t="s">
        <v>43</v>
      </c>
      <c r="F44" s="3">
        <v>8</v>
      </c>
      <c r="G44" s="4">
        <v>96000</v>
      </c>
      <c r="H44" s="1" t="s">
        <v>44</v>
      </c>
      <c r="I44" s="1">
        <v>11</v>
      </c>
      <c r="DK44" s="6">
        <v>41</v>
      </c>
      <c r="DL44" s="6">
        <v>275</v>
      </c>
      <c r="DM44" s="6">
        <v>330</v>
      </c>
      <c r="DN44" s="8">
        <v>4564</v>
      </c>
      <c r="DO44" s="7" t="s">
        <v>43</v>
      </c>
      <c r="DP44" s="6">
        <v>8</v>
      </c>
      <c r="DQ44" s="8">
        <v>86000</v>
      </c>
      <c r="DR44" s="6" t="s">
        <v>44</v>
      </c>
      <c r="DS44" s="6">
        <v>11</v>
      </c>
      <c r="DU44" s="6">
        <v>41</v>
      </c>
      <c r="DV44" s="6">
        <v>260</v>
      </c>
      <c r="DW44" s="6">
        <v>468</v>
      </c>
      <c r="DX44" s="8">
        <v>2260</v>
      </c>
      <c r="DY44" s="7" t="s">
        <v>51</v>
      </c>
      <c r="DZ44" s="6">
        <v>40</v>
      </c>
      <c r="EA44" s="6">
        <v>8</v>
      </c>
      <c r="EB44" s="8">
        <v>12000000</v>
      </c>
      <c r="EC44" s="6" t="s">
        <v>52</v>
      </c>
      <c r="ED44" s="6">
        <v>13</v>
      </c>
      <c r="LA44" s="40">
        <v>40</v>
      </c>
      <c r="LB44" s="40">
        <v>620</v>
      </c>
      <c r="LC44" s="40">
        <v>744</v>
      </c>
      <c r="LD44" s="41">
        <v>4600</v>
      </c>
      <c r="LE44" s="42" t="s">
        <v>408</v>
      </c>
      <c r="LF44" s="40">
        <v>8</v>
      </c>
      <c r="LG44" s="41">
        <v>355000</v>
      </c>
      <c r="LH44" s="40" t="s">
        <v>54</v>
      </c>
      <c r="LI44" s="40">
        <v>15</v>
      </c>
    </row>
    <row r="45" spans="1:321" ht="15" thickBot="1" x14ac:dyDescent="0.35">
      <c r="A45" s="1">
        <v>42</v>
      </c>
      <c r="B45" s="1">
        <v>440</v>
      </c>
      <c r="C45" s="1">
        <v>330</v>
      </c>
      <c r="D45" s="4">
        <v>1699</v>
      </c>
      <c r="E45" s="2" t="s">
        <v>43</v>
      </c>
      <c r="F45" s="3">
        <v>8</v>
      </c>
      <c r="G45" s="4">
        <v>102000</v>
      </c>
      <c r="H45" s="1" t="s">
        <v>44</v>
      </c>
      <c r="I45" s="1">
        <v>11</v>
      </c>
      <c r="DK45" s="6">
        <v>42</v>
      </c>
      <c r="DL45" s="6">
        <v>281</v>
      </c>
      <c r="DM45" s="6">
        <v>337.2</v>
      </c>
      <c r="DN45" s="8">
        <v>4678</v>
      </c>
      <c r="DO45" s="7" t="s">
        <v>43</v>
      </c>
      <c r="DP45" s="6">
        <v>8</v>
      </c>
      <c r="DQ45" s="8">
        <v>92000</v>
      </c>
      <c r="DR45" s="6" t="s">
        <v>44</v>
      </c>
      <c r="DS45" s="6">
        <v>11</v>
      </c>
      <c r="DU45" s="6">
        <v>42</v>
      </c>
      <c r="DV45" s="6">
        <v>266</v>
      </c>
      <c r="DW45" s="6">
        <v>478.8</v>
      </c>
      <c r="DX45" s="8">
        <v>2280</v>
      </c>
      <c r="DY45" s="7" t="s">
        <v>51</v>
      </c>
      <c r="DZ45" s="6">
        <v>40</v>
      </c>
      <c r="EA45" s="6">
        <v>8</v>
      </c>
      <c r="EB45" s="8">
        <v>12500000</v>
      </c>
      <c r="EC45" s="6" t="s">
        <v>52</v>
      </c>
      <c r="ED45" s="6">
        <v>13</v>
      </c>
    </row>
    <row r="46" spans="1:321" ht="15" thickBot="1" x14ac:dyDescent="0.35">
      <c r="A46" s="1">
        <v>43</v>
      </c>
      <c r="B46" s="1">
        <v>451</v>
      </c>
      <c r="C46" s="1">
        <v>338.25</v>
      </c>
      <c r="D46" s="4">
        <v>1735</v>
      </c>
      <c r="E46" s="2" t="s">
        <v>43</v>
      </c>
      <c r="F46" s="3">
        <v>8</v>
      </c>
      <c r="G46" s="4">
        <v>108000</v>
      </c>
      <c r="H46" s="1" t="s">
        <v>44</v>
      </c>
      <c r="I46" s="1">
        <v>11</v>
      </c>
      <c r="DK46" s="6">
        <v>43</v>
      </c>
      <c r="DL46" s="6">
        <v>287</v>
      </c>
      <c r="DM46" s="6">
        <v>344.4</v>
      </c>
      <c r="DN46" s="8">
        <v>4795</v>
      </c>
      <c r="DO46" s="7" t="s">
        <v>43</v>
      </c>
      <c r="DP46" s="6">
        <v>8</v>
      </c>
      <c r="DQ46" s="8">
        <v>98000</v>
      </c>
      <c r="DR46" s="6" t="s">
        <v>44</v>
      </c>
      <c r="DS46" s="6">
        <v>11</v>
      </c>
      <c r="DU46" s="6">
        <v>43</v>
      </c>
      <c r="DV46" s="6">
        <v>271</v>
      </c>
      <c r="DW46" s="6">
        <v>487.8</v>
      </c>
      <c r="DX46" s="8">
        <v>2300</v>
      </c>
      <c r="DY46" s="7" t="s">
        <v>51</v>
      </c>
      <c r="DZ46" s="6">
        <v>40</v>
      </c>
      <c r="EA46" s="6">
        <v>8</v>
      </c>
      <c r="EB46" s="8">
        <v>13000000</v>
      </c>
      <c r="EC46" s="6" t="s">
        <v>52</v>
      </c>
      <c r="ED46" s="6">
        <v>13</v>
      </c>
    </row>
    <row r="47" spans="1:321" ht="15" thickBot="1" x14ac:dyDescent="0.35">
      <c r="A47" s="1">
        <v>44</v>
      </c>
      <c r="B47" s="1">
        <v>462</v>
      </c>
      <c r="C47" s="1">
        <v>346.5</v>
      </c>
      <c r="D47" s="4">
        <v>1771</v>
      </c>
      <c r="E47" s="2" t="s">
        <v>43</v>
      </c>
      <c r="F47" s="3">
        <v>8</v>
      </c>
      <c r="G47" s="4">
        <v>114000</v>
      </c>
      <c r="H47" s="1" t="s">
        <v>44</v>
      </c>
      <c r="I47" s="1">
        <v>11</v>
      </c>
      <c r="DK47" s="6">
        <v>44</v>
      </c>
      <c r="DL47" s="6">
        <v>293</v>
      </c>
      <c r="DM47" s="6">
        <v>351.6</v>
      </c>
      <c r="DN47" s="8">
        <v>4915</v>
      </c>
      <c r="DO47" s="7" t="s">
        <v>43</v>
      </c>
      <c r="DP47" s="6">
        <v>8</v>
      </c>
      <c r="DQ47" s="8">
        <v>104000</v>
      </c>
      <c r="DR47" s="6" t="s">
        <v>44</v>
      </c>
      <c r="DS47" s="6">
        <v>11</v>
      </c>
      <c r="DU47" s="6">
        <v>44</v>
      </c>
      <c r="DV47" s="6">
        <v>275</v>
      </c>
      <c r="DW47" s="6">
        <v>495</v>
      </c>
      <c r="DX47" s="8">
        <v>2320</v>
      </c>
      <c r="DY47" s="7" t="s">
        <v>51</v>
      </c>
      <c r="DZ47" s="6">
        <v>40</v>
      </c>
      <c r="EA47" s="6">
        <v>8</v>
      </c>
      <c r="EB47" s="8">
        <v>13500000</v>
      </c>
      <c r="EC47" s="6" t="s">
        <v>52</v>
      </c>
      <c r="ED47" s="6">
        <v>13</v>
      </c>
    </row>
    <row r="48" spans="1:321" ht="15" thickBot="1" x14ac:dyDescent="0.35">
      <c r="A48" s="1">
        <v>45</v>
      </c>
      <c r="B48" s="1">
        <v>474</v>
      </c>
      <c r="C48" s="1">
        <v>355.5</v>
      </c>
      <c r="D48" s="4">
        <v>1809</v>
      </c>
      <c r="E48" s="2" t="s">
        <v>45</v>
      </c>
      <c r="F48" s="3">
        <v>9</v>
      </c>
      <c r="G48" s="4">
        <v>120000</v>
      </c>
      <c r="H48" s="1" t="s">
        <v>46</v>
      </c>
      <c r="I48" s="1">
        <v>11</v>
      </c>
      <c r="DK48" s="6">
        <v>45</v>
      </c>
      <c r="DL48" s="6">
        <v>299</v>
      </c>
      <c r="DM48" s="6">
        <v>358.8</v>
      </c>
      <c r="DN48" s="8">
        <v>5038</v>
      </c>
      <c r="DO48" s="7" t="s">
        <v>45</v>
      </c>
      <c r="DP48" s="6">
        <v>9</v>
      </c>
      <c r="DQ48" s="8">
        <v>110000</v>
      </c>
      <c r="DR48" s="6" t="s">
        <v>46</v>
      </c>
      <c r="DS48" s="6">
        <v>11</v>
      </c>
      <c r="DU48" s="6">
        <v>45</v>
      </c>
      <c r="DV48" s="6">
        <v>279</v>
      </c>
      <c r="DW48" s="6">
        <v>502.2</v>
      </c>
      <c r="DX48" s="8">
        <v>2340</v>
      </c>
      <c r="DY48" s="7" t="s">
        <v>53</v>
      </c>
      <c r="DZ48" s="6">
        <v>40</v>
      </c>
      <c r="EA48" s="6">
        <v>9</v>
      </c>
      <c r="EB48" s="8">
        <v>14000000</v>
      </c>
      <c r="EC48" s="6" t="s">
        <v>52</v>
      </c>
      <c r="ED48" s="6">
        <v>13</v>
      </c>
    </row>
    <row r="49" spans="1:134" ht="15" thickBot="1" x14ac:dyDescent="0.35">
      <c r="A49" s="1">
        <v>46</v>
      </c>
      <c r="B49" s="1">
        <v>486</v>
      </c>
      <c r="C49" s="1">
        <v>364.5</v>
      </c>
      <c r="D49" s="4">
        <v>1847</v>
      </c>
      <c r="E49" s="2" t="s">
        <v>45</v>
      </c>
      <c r="F49" s="3">
        <v>9</v>
      </c>
      <c r="G49" s="4">
        <v>126000</v>
      </c>
      <c r="H49" s="1" t="s">
        <v>46</v>
      </c>
      <c r="I49" s="1">
        <v>11</v>
      </c>
      <c r="DK49" s="6">
        <v>46</v>
      </c>
      <c r="DL49" s="6">
        <v>305</v>
      </c>
      <c r="DM49" s="6">
        <v>366</v>
      </c>
      <c r="DN49" s="8">
        <v>5164</v>
      </c>
      <c r="DO49" s="7" t="s">
        <v>45</v>
      </c>
      <c r="DP49" s="6">
        <v>9</v>
      </c>
      <c r="DQ49" s="8">
        <v>116000</v>
      </c>
      <c r="DR49" s="6" t="s">
        <v>46</v>
      </c>
      <c r="DS49" s="6">
        <v>11</v>
      </c>
      <c r="DU49" s="6">
        <v>46</v>
      </c>
      <c r="DV49" s="6">
        <v>283</v>
      </c>
      <c r="DW49" s="6">
        <v>509.4</v>
      </c>
      <c r="DX49" s="8">
        <v>2360</v>
      </c>
      <c r="DY49" s="7" t="s">
        <v>53</v>
      </c>
      <c r="DZ49" s="6">
        <v>40</v>
      </c>
      <c r="EA49" s="6">
        <v>9</v>
      </c>
      <c r="EB49" s="8">
        <v>14500000</v>
      </c>
      <c r="EC49" s="6" t="s">
        <v>54</v>
      </c>
      <c r="ED49" s="6">
        <v>13</v>
      </c>
    </row>
    <row r="50" spans="1:134" ht="15" thickBot="1" x14ac:dyDescent="0.35">
      <c r="A50" s="1">
        <v>47</v>
      </c>
      <c r="B50" s="1">
        <v>498</v>
      </c>
      <c r="C50" s="1">
        <v>373.5</v>
      </c>
      <c r="D50" s="4">
        <v>1885</v>
      </c>
      <c r="E50" s="2" t="s">
        <v>45</v>
      </c>
      <c r="F50" s="3">
        <v>9</v>
      </c>
      <c r="G50" s="4">
        <v>132000</v>
      </c>
      <c r="H50" s="1" t="s">
        <v>46</v>
      </c>
      <c r="I50" s="1">
        <v>11</v>
      </c>
      <c r="DK50" s="6">
        <v>47</v>
      </c>
      <c r="DL50" s="6">
        <v>312</v>
      </c>
      <c r="DM50" s="6">
        <v>374.4</v>
      </c>
      <c r="DN50" s="8">
        <v>5293</v>
      </c>
      <c r="DO50" s="7" t="s">
        <v>45</v>
      </c>
      <c r="DP50" s="6">
        <v>9</v>
      </c>
      <c r="DQ50" s="8">
        <v>122000</v>
      </c>
      <c r="DR50" s="6" t="s">
        <v>46</v>
      </c>
      <c r="DS50" s="6">
        <v>11</v>
      </c>
      <c r="DU50" s="6">
        <v>47</v>
      </c>
      <c r="DV50" s="6">
        <v>287</v>
      </c>
      <c r="DW50" s="6">
        <v>516.6</v>
      </c>
      <c r="DX50" s="8">
        <v>2380</v>
      </c>
      <c r="DY50" s="7" t="s">
        <v>53</v>
      </c>
      <c r="DZ50" s="6">
        <v>40</v>
      </c>
      <c r="EA50" s="6">
        <v>9</v>
      </c>
      <c r="EB50" s="8">
        <v>15000000</v>
      </c>
      <c r="EC50" s="6" t="s">
        <v>54</v>
      </c>
      <c r="ED50" s="6">
        <v>13</v>
      </c>
    </row>
    <row r="51" spans="1:134" ht="15" thickBot="1" x14ac:dyDescent="0.35">
      <c r="A51" s="1">
        <v>48</v>
      </c>
      <c r="B51" s="1">
        <v>510</v>
      </c>
      <c r="C51" s="1">
        <v>382.5</v>
      </c>
      <c r="D51" s="4">
        <v>1925</v>
      </c>
      <c r="E51" s="2" t="s">
        <v>45</v>
      </c>
      <c r="F51" s="3">
        <v>9</v>
      </c>
      <c r="G51" s="4">
        <v>138000</v>
      </c>
      <c r="H51" s="1" t="s">
        <v>46</v>
      </c>
      <c r="I51" s="1">
        <v>11</v>
      </c>
      <c r="DK51" s="6">
        <v>48</v>
      </c>
      <c r="DL51" s="6">
        <v>318</v>
      </c>
      <c r="DM51" s="6">
        <v>381.6</v>
      </c>
      <c r="DN51" s="8">
        <v>5425</v>
      </c>
      <c r="DO51" s="7" t="s">
        <v>45</v>
      </c>
      <c r="DP51" s="6">
        <v>9</v>
      </c>
      <c r="DQ51" s="8">
        <v>128000</v>
      </c>
      <c r="DR51" s="6" t="s">
        <v>46</v>
      </c>
      <c r="DS51" s="6">
        <v>11</v>
      </c>
      <c r="DU51" s="6">
        <v>48</v>
      </c>
      <c r="DV51" s="6">
        <v>291</v>
      </c>
      <c r="DW51" s="6">
        <v>523.79999999999995</v>
      </c>
      <c r="DX51" s="8">
        <v>2400</v>
      </c>
      <c r="DY51" s="7" t="s">
        <v>53</v>
      </c>
      <c r="DZ51" s="6">
        <v>40</v>
      </c>
      <c r="EA51" s="6">
        <v>9</v>
      </c>
      <c r="EB51" s="8">
        <v>15500000</v>
      </c>
      <c r="EC51" s="6" t="s">
        <v>54</v>
      </c>
      <c r="ED51" s="6">
        <v>13</v>
      </c>
    </row>
    <row r="52" spans="1:134" ht="15" thickBot="1" x14ac:dyDescent="0.35">
      <c r="A52" s="1">
        <v>49</v>
      </c>
      <c r="B52" s="1">
        <v>523</v>
      </c>
      <c r="C52" s="1">
        <v>392.25</v>
      </c>
      <c r="D52" s="4">
        <v>1965</v>
      </c>
      <c r="E52" s="2" t="s">
        <v>45</v>
      </c>
      <c r="F52" s="3">
        <v>9</v>
      </c>
      <c r="G52" s="4">
        <v>144000</v>
      </c>
      <c r="H52" s="1" t="s">
        <v>46</v>
      </c>
      <c r="I52" s="1">
        <v>11</v>
      </c>
      <c r="DK52" s="6">
        <v>49</v>
      </c>
      <c r="DL52" s="6">
        <v>325</v>
      </c>
      <c r="DM52" s="6">
        <v>390</v>
      </c>
      <c r="DN52" s="8">
        <v>5561</v>
      </c>
      <c r="DO52" s="7" t="s">
        <v>45</v>
      </c>
      <c r="DP52" s="6">
        <v>9</v>
      </c>
      <c r="DQ52" s="8">
        <v>134000</v>
      </c>
      <c r="DR52" s="6" t="s">
        <v>46</v>
      </c>
      <c r="DS52" s="6">
        <v>11</v>
      </c>
      <c r="DU52" s="6">
        <v>49</v>
      </c>
      <c r="DV52" s="6">
        <v>295</v>
      </c>
      <c r="DW52" s="6">
        <v>531</v>
      </c>
      <c r="DX52" s="8">
        <v>2420</v>
      </c>
      <c r="DY52" s="7" t="s">
        <v>53</v>
      </c>
      <c r="DZ52" s="6">
        <v>40</v>
      </c>
      <c r="EA52" s="6">
        <v>9</v>
      </c>
      <c r="EB52" s="8">
        <v>16000000</v>
      </c>
      <c r="EC52" s="6" t="s">
        <v>54</v>
      </c>
      <c r="ED52" s="6">
        <v>13</v>
      </c>
    </row>
    <row r="53" spans="1:134" ht="15" thickBot="1" x14ac:dyDescent="0.35">
      <c r="A53" s="1">
        <v>50</v>
      </c>
      <c r="B53" s="1">
        <v>536</v>
      </c>
      <c r="C53" s="1">
        <v>402</v>
      </c>
      <c r="D53" s="4">
        <v>2007</v>
      </c>
      <c r="E53" s="2" t="s">
        <v>47</v>
      </c>
      <c r="F53" s="3">
        <v>10</v>
      </c>
      <c r="G53" s="4">
        <v>150000</v>
      </c>
      <c r="H53" s="1" t="s">
        <v>46</v>
      </c>
      <c r="I53" s="1">
        <v>11</v>
      </c>
      <c r="DK53" s="6">
        <v>50</v>
      </c>
      <c r="DL53" s="6">
        <v>332</v>
      </c>
      <c r="DM53" s="6">
        <v>398.4</v>
      </c>
      <c r="DN53" s="8">
        <v>5700</v>
      </c>
      <c r="DO53" s="7" t="s">
        <v>47</v>
      </c>
      <c r="DP53" s="6">
        <v>10</v>
      </c>
      <c r="DQ53" s="8">
        <v>140000</v>
      </c>
      <c r="DR53" s="6" t="s">
        <v>46</v>
      </c>
      <c r="DS53" s="6">
        <v>11</v>
      </c>
      <c r="DU53" s="6">
        <v>50</v>
      </c>
      <c r="DV53" s="6">
        <v>299</v>
      </c>
      <c r="DW53" s="6">
        <v>538.20000000000005</v>
      </c>
      <c r="DX53" s="8">
        <v>2440</v>
      </c>
      <c r="DY53" s="7" t="s">
        <v>55</v>
      </c>
      <c r="DZ53" s="6">
        <v>40</v>
      </c>
      <c r="EA53" s="6">
        <v>10</v>
      </c>
      <c r="EB53" s="8">
        <v>16500000</v>
      </c>
      <c r="EC53" s="6" t="s">
        <v>54</v>
      </c>
      <c r="ED53" s="6">
        <v>13</v>
      </c>
    </row>
    <row r="54" spans="1:134" ht="15" thickBot="1" x14ac:dyDescent="0.35">
      <c r="A54" s="1">
        <v>51</v>
      </c>
      <c r="B54" s="1">
        <v>547</v>
      </c>
      <c r="C54" s="1">
        <v>410.25</v>
      </c>
      <c r="D54" s="4">
        <v>2058</v>
      </c>
      <c r="E54" s="2" t="s">
        <v>47</v>
      </c>
      <c r="F54" s="3">
        <v>10</v>
      </c>
      <c r="G54" s="4">
        <v>156000</v>
      </c>
      <c r="H54" s="1" t="s">
        <v>48</v>
      </c>
      <c r="I54" s="1">
        <v>12</v>
      </c>
      <c r="DK54" s="6">
        <v>51</v>
      </c>
      <c r="DL54" s="6">
        <v>339</v>
      </c>
      <c r="DM54" s="6">
        <v>406.8</v>
      </c>
      <c r="DN54" s="8">
        <v>5843</v>
      </c>
      <c r="DO54" s="7" t="s">
        <v>47</v>
      </c>
      <c r="DP54" s="6">
        <v>10</v>
      </c>
      <c r="DQ54" s="8">
        <v>146000</v>
      </c>
      <c r="DR54" s="6" t="s">
        <v>48</v>
      </c>
      <c r="DS54" s="6">
        <v>12</v>
      </c>
      <c r="DU54" s="6">
        <v>51</v>
      </c>
      <c r="DV54" s="6">
        <v>303</v>
      </c>
      <c r="DW54" s="6">
        <v>545.4</v>
      </c>
      <c r="DX54" s="8">
        <v>2460</v>
      </c>
      <c r="DY54" s="7" t="s">
        <v>55</v>
      </c>
      <c r="DZ54" s="6">
        <v>40</v>
      </c>
      <c r="EA54" s="6">
        <v>10</v>
      </c>
      <c r="EB54" s="8">
        <v>17000000</v>
      </c>
      <c r="EC54" s="6" t="s">
        <v>54</v>
      </c>
      <c r="ED54" s="6">
        <v>14</v>
      </c>
    </row>
    <row r="55" spans="1:134" ht="15" thickBot="1" x14ac:dyDescent="0.35">
      <c r="A55" s="1">
        <v>52</v>
      </c>
      <c r="B55" s="1">
        <v>558</v>
      </c>
      <c r="C55" s="1">
        <v>418.5</v>
      </c>
      <c r="D55" s="4">
        <v>2110</v>
      </c>
      <c r="E55" s="2" t="s">
        <v>47</v>
      </c>
      <c r="F55" s="3">
        <v>10</v>
      </c>
      <c r="G55" s="4">
        <v>162000</v>
      </c>
      <c r="H55" s="1" t="s">
        <v>48</v>
      </c>
      <c r="I55" s="1">
        <v>12</v>
      </c>
      <c r="DK55" s="6">
        <v>52</v>
      </c>
      <c r="DL55" s="6">
        <v>346</v>
      </c>
      <c r="DM55" s="6">
        <v>415.2</v>
      </c>
      <c r="DN55" s="8">
        <v>5990</v>
      </c>
      <c r="DO55" s="7" t="s">
        <v>47</v>
      </c>
      <c r="DP55" s="6">
        <v>10</v>
      </c>
      <c r="DQ55" s="8">
        <v>152000</v>
      </c>
      <c r="DR55" s="6" t="s">
        <v>48</v>
      </c>
      <c r="DS55" s="6">
        <v>12</v>
      </c>
      <c r="DU55" s="6">
        <v>52</v>
      </c>
      <c r="DV55" s="6">
        <v>307</v>
      </c>
      <c r="DW55" s="6">
        <v>552.6</v>
      </c>
      <c r="DX55" s="8">
        <v>2480</v>
      </c>
      <c r="DY55" s="7" t="s">
        <v>55</v>
      </c>
      <c r="DZ55" s="6">
        <v>40</v>
      </c>
      <c r="EA55" s="6">
        <v>10</v>
      </c>
      <c r="EB55" s="8">
        <v>17500000</v>
      </c>
      <c r="EC55" s="6" t="s">
        <v>54</v>
      </c>
      <c r="ED55" s="6">
        <v>14</v>
      </c>
    </row>
    <row r="56" spans="1:134" ht="15" thickBot="1" x14ac:dyDescent="0.35">
      <c r="A56" s="1">
        <v>53</v>
      </c>
      <c r="B56" s="1">
        <v>570</v>
      </c>
      <c r="C56" s="1">
        <v>427.5</v>
      </c>
      <c r="D56" s="4">
        <v>2163</v>
      </c>
      <c r="E56" s="2" t="s">
        <v>47</v>
      </c>
      <c r="F56" s="3">
        <v>10</v>
      </c>
      <c r="G56" s="4">
        <v>168000</v>
      </c>
      <c r="H56" s="1" t="s">
        <v>48</v>
      </c>
      <c r="I56" s="1">
        <v>12</v>
      </c>
      <c r="DK56" s="6">
        <v>53</v>
      </c>
      <c r="DL56" s="6">
        <v>353</v>
      </c>
      <c r="DM56" s="6">
        <v>423.6</v>
      </c>
      <c r="DN56" s="8">
        <v>6140</v>
      </c>
      <c r="DO56" s="7" t="s">
        <v>47</v>
      </c>
      <c r="DP56" s="6">
        <v>10</v>
      </c>
      <c r="DQ56" s="8">
        <v>158000</v>
      </c>
      <c r="DR56" s="6" t="s">
        <v>48</v>
      </c>
      <c r="DS56" s="6">
        <v>12</v>
      </c>
      <c r="DU56" s="6">
        <v>53</v>
      </c>
      <c r="DV56" s="6">
        <v>311</v>
      </c>
      <c r="DW56" s="6">
        <v>559.79999999999995</v>
      </c>
      <c r="DX56" s="8">
        <v>2500</v>
      </c>
      <c r="DY56" s="7" t="s">
        <v>55</v>
      </c>
      <c r="DZ56" s="6">
        <v>40</v>
      </c>
      <c r="EA56" s="6">
        <v>10</v>
      </c>
      <c r="EB56" s="8">
        <v>18000000</v>
      </c>
      <c r="EC56" s="6" t="s">
        <v>54</v>
      </c>
      <c r="ED56" s="6">
        <v>14</v>
      </c>
    </row>
    <row r="57" spans="1:134" ht="15" thickBot="1" x14ac:dyDescent="0.35">
      <c r="A57" s="1">
        <v>54</v>
      </c>
      <c r="B57" s="1">
        <v>582</v>
      </c>
      <c r="C57" s="1">
        <v>436.5</v>
      </c>
      <c r="D57" s="4">
        <v>2218</v>
      </c>
      <c r="E57" s="2" t="s">
        <v>47</v>
      </c>
      <c r="F57" s="3">
        <v>10</v>
      </c>
      <c r="G57" s="4">
        <v>174000</v>
      </c>
      <c r="H57" s="1" t="s">
        <v>48</v>
      </c>
      <c r="I57" s="1">
        <v>12</v>
      </c>
      <c r="DK57" s="6">
        <v>54</v>
      </c>
      <c r="DL57" s="6">
        <v>361</v>
      </c>
      <c r="DM57" s="6">
        <v>433.2</v>
      </c>
      <c r="DN57" s="8">
        <v>6294</v>
      </c>
      <c r="DO57" s="7" t="s">
        <v>47</v>
      </c>
      <c r="DP57" s="6">
        <v>10</v>
      </c>
      <c r="DQ57" s="8">
        <v>164000</v>
      </c>
      <c r="DR57" s="6" t="s">
        <v>48</v>
      </c>
      <c r="DS57" s="6">
        <v>12</v>
      </c>
      <c r="DU57" s="6">
        <v>54</v>
      </c>
      <c r="DV57" s="6">
        <v>315</v>
      </c>
      <c r="DW57" s="6">
        <v>567</v>
      </c>
      <c r="DX57" s="8">
        <v>2520</v>
      </c>
      <c r="DY57" s="7" t="s">
        <v>55</v>
      </c>
      <c r="DZ57" s="6">
        <v>40</v>
      </c>
      <c r="EA57" s="6">
        <v>10</v>
      </c>
      <c r="EB57" s="8">
        <v>18500000</v>
      </c>
      <c r="EC57" s="6" t="s">
        <v>54</v>
      </c>
      <c r="ED57" s="6">
        <v>14</v>
      </c>
    </row>
    <row r="58" spans="1:134" ht="15" thickBot="1" x14ac:dyDescent="0.35">
      <c r="A58" s="1">
        <v>55</v>
      </c>
      <c r="B58" s="1">
        <v>594</v>
      </c>
      <c r="C58" s="1">
        <v>445.5</v>
      </c>
      <c r="D58" s="4">
        <v>2274</v>
      </c>
      <c r="E58" s="2" t="s">
        <v>49</v>
      </c>
      <c r="F58" s="3">
        <v>11</v>
      </c>
      <c r="G58" s="4">
        <v>180000</v>
      </c>
      <c r="H58" s="1" t="s">
        <v>48</v>
      </c>
      <c r="I58" s="1">
        <v>12</v>
      </c>
      <c r="DK58" s="6">
        <v>55</v>
      </c>
      <c r="DL58" s="6">
        <v>369</v>
      </c>
      <c r="DM58" s="6">
        <v>442.8</v>
      </c>
      <c r="DN58" s="8">
        <v>6452</v>
      </c>
      <c r="DO58" s="7" t="s">
        <v>49</v>
      </c>
      <c r="DP58" s="6">
        <v>11</v>
      </c>
      <c r="DQ58" s="8">
        <v>170000</v>
      </c>
      <c r="DR58" s="6" t="s">
        <v>48</v>
      </c>
      <c r="DS58" s="6">
        <v>12</v>
      </c>
      <c r="DU58" s="6">
        <v>55</v>
      </c>
      <c r="DV58" s="6">
        <v>319</v>
      </c>
      <c r="DW58" s="6">
        <v>574.20000000000005</v>
      </c>
      <c r="DX58" s="8">
        <v>2540</v>
      </c>
      <c r="DY58" s="7" t="s">
        <v>56</v>
      </c>
      <c r="DZ58" s="6">
        <v>40</v>
      </c>
      <c r="EA58" s="6">
        <v>11</v>
      </c>
      <c r="EB58" s="8">
        <v>19000000</v>
      </c>
      <c r="EC58" s="6" t="s">
        <v>54</v>
      </c>
      <c r="ED58" s="6">
        <v>14</v>
      </c>
    </row>
    <row r="59" spans="1:134" ht="15" thickBot="1" x14ac:dyDescent="0.35">
      <c r="A59" s="1">
        <v>56</v>
      </c>
      <c r="B59" s="1">
        <v>606</v>
      </c>
      <c r="C59" s="1">
        <v>454.5</v>
      </c>
      <c r="D59" s="4">
        <v>2331</v>
      </c>
      <c r="E59" s="2" t="s">
        <v>49</v>
      </c>
      <c r="F59" s="3">
        <v>11</v>
      </c>
      <c r="G59" s="4">
        <v>187000</v>
      </c>
      <c r="H59" s="1" t="s">
        <v>48</v>
      </c>
      <c r="I59" s="1">
        <v>12</v>
      </c>
      <c r="DK59" s="6">
        <v>56</v>
      </c>
      <c r="DL59" s="6">
        <v>377</v>
      </c>
      <c r="DM59" s="6">
        <v>452.4</v>
      </c>
      <c r="DN59" s="8">
        <v>6614</v>
      </c>
      <c r="DO59" s="7" t="s">
        <v>49</v>
      </c>
      <c r="DP59" s="6">
        <v>11</v>
      </c>
      <c r="DQ59" s="8">
        <v>178000</v>
      </c>
      <c r="DR59" s="6" t="s">
        <v>48</v>
      </c>
      <c r="DS59" s="6">
        <v>12</v>
      </c>
    </row>
    <row r="60" spans="1:134" ht="15" thickBot="1" x14ac:dyDescent="0.35">
      <c r="A60" s="1">
        <v>57</v>
      </c>
      <c r="B60" s="1">
        <v>619</v>
      </c>
      <c r="C60" s="1">
        <v>464.25</v>
      </c>
      <c r="D60" s="4">
        <v>2390</v>
      </c>
      <c r="E60" s="2" t="s">
        <v>49</v>
      </c>
      <c r="F60" s="3">
        <v>11</v>
      </c>
      <c r="G60" s="4">
        <v>194000</v>
      </c>
      <c r="H60" s="1" t="s">
        <v>48</v>
      </c>
      <c r="I60" s="1">
        <v>12</v>
      </c>
      <c r="DK60" s="6">
        <v>57</v>
      </c>
      <c r="DL60" s="6">
        <v>385</v>
      </c>
      <c r="DM60" s="6">
        <v>462</v>
      </c>
      <c r="DN60" s="8">
        <v>6780</v>
      </c>
      <c r="DO60" s="7" t="s">
        <v>49</v>
      </c>
      <c r="DP60" s="6">
        <v>11</v>
      </c>
      <c r="DQ60" s="8">
        <v>186000</v>
      </c>
      <c r="DR60" s="6" t="s">
        <v>48</v>
      </c>
      <c r="DS60" s="6">
        <v>12</v>
      </c>
    </row>
    <row r="61" spans="1:134" ht="15" thickBot="1" x14ac:dyDescent="0.35">
      <c r="A61" s="1">
        <v>58</v>
      </c>
      <c r="B61" s="1">
        <v>632</v>
      </c>
      <c r="C61" s="1">
        <v>474</v>
      </c>
      <c r="D61" s="4">
        <v>2450</v>
      </c>
      <c r="E61" s="2" t="s">
        <v>49</v>
      </c>
      <c r="F61" s="3">
        <v>11</v>
      </c>
      <c r="G61" s="4">
        <v>201000</v>
      </c>
      <c r="H61" s="1" t="s">
        <v>48</v>
      </c>
      <c r="I61" s="1">
        <v>12</v>
      </c>
      <c r="DK61" s="6">
        <v>58</v>
      </c>
      <c r="DL61" s="6">
        <v>393</v>
      </c>
      <c r="DM61" s="6">
        <v>471.6</v>
      </c>
      <c r="DN61" s="8">
        <v>6950</v>
      </c>
      <c r="DO61" s="7" t="s">
        <v>49</v>
      </c>
      <c r="DP61" s="6">
        <v>11</v>
      </c>
      <c r="DQ61" s="8">
        <v>194000</v>
      </c>
      <c r="DR61" s="6" t="s">
        <v>48</v>
      </c>
      <c r="DS61" s="6">
        <v>12</v>
      </c>
    </row>
    <row r="62" spans="1:134" ht="15" thickBot="1" x14ac:dyDescent="0.35">
      <c r="A62" s="1">
        <v>59</v>
      </c>
      <c r="B62" s="1">
        <v>645</v>
      </c>
      <c r="C62" s="1">
        <v>483.75</v>
      </c>
      <c r="D62" s="4">
        <v>2512</v>
      </c>
      <c r="E62" s="2" t="s">
        <v>49</v>
      </c>
      <c r="F62" s="3">
        <v>11</v>
      </c>
      <c r="G62" s="4">
        <v>208000</v>
      </c>
      <c r="H62" s="1" t="s">
        <v>48</v>
      </c>
      <c r="I62" s="1">
        <v>12</v>
      </c>
      <c r="DK62" s="6">
        <v>59</v>
      </c>
      <c r="DL62" s="6">
        <v>401</v>
      </c>
      <c r="DM62" s="6">
        <v>481.2</v>
      </c>
      <c r="DN62" s="8">
        <v>7124</v>
      </c>
      <c r="DO62" s="7" t="s">
        <v>49</v>
      </c>
      <c r="DP62" s="6">
        <v>11</v>
      </c>
      <c r="DQ62" s="8">
        <v>202000</v>
      </c>
      <c r="DR62" s="6" t="s">
        <v>48</v>
      </c>
      <c r="DS62" s="6">
        <v>12</v>
      </c>
    </row>
    <row r="63" spans="1:134" ht="15" thickBot="1" x14ac:dyDescent="0.35">
      <c r="A63" s="1">
        <v>60</v>
      </c>
      <c r="B63" s="1">
        <v>658</v>
      </c>
      <c r="C63" s="1">
        <v>493.5</v>
      </c>
      <c r="D63" s="4">
        <v>2575</v>
      </c>
      <c r="E63" s="2" t="s">
        <v>50</v>
      </c>
      <c r="F63" s="3">
        <v>12</v>
      </c>
      <c r="G63" s="4">
        <v>215000</v>
      </c>
      <c r="H63" s="1" t="s">
        <v>48</v>
      </c>
      <c r="I63" s="1">
        <v>12</v>
      </c>
      <c r="DK63" s="6">
        <v>60</v>
      </c>
      <c r="DL63" s="6">
        <v>410</v>
      </c>
      <c r="DM63" s="6">
        <v>492</v>
      </c>
      <c r="DN63" s="8">
        <v>7303</v>
      </c>
      <c r="DO63" s="7" t="s">
        <v>50</v>
      </c>
      <c r="DP63" s="6">
        <v>12</v>
      </c>
      <c r="DQ63" s="8">
        <v>210000</v>
      </c>
      <c r="DR63" s="6" t="s">
        <v>48</v>
      </c>
      <c r="DS63" s="6">
        <v>12</v>
      </c>
    </row>
    <row r="64" spans="1:134" ht="15" thickBot="1" x14ac:dyDescent="0.35">
      <c r="A64" s="1">
        <v>61</v>
      </c>
      <c r="B64" s="1">
        <v>671</v>
      </c>
      <c r="C64" s="1">
        <v>503.25</v>
      </c>
      <c r="D64" s="4">
        <v>2639</v>
      </c>
      <c r="E64" s="2" t="s">
        <v>50</v>
      </c>
      <c r="F64" s="3">
        <v>12</v>
      </c>
      <c r="G64" s="4">
        <v>220000</v>
      </c>
      <c r="H64" s="1" t="s">
        <v>48</v>
      </c>
      <c r="I64" s="1">
        <v>12</v>
      </c>
      <c r="DK64" s="6">
        <v>61</v>
      </c>
      <c r="DL64" s="6">
        <v>418</v>
      </c>
      <c r="DM64" s="6">
        <v>501.6</v>
      </c>
      <c r="DN64" s="8">
        <v>7486</v>
      </c>
      <c r="DO64" s="7" t="s">
        <v>50</v>
      </c>
      <c r="DP64" s="6">
        <v>12</v>
      </c>
      <c r="DQ64" s="8">
        <v>217000</v>
      </c>
      <c r="DR64" s="6" t="s">
        <v>48</v>
      </c>
      <c r="DS64" s="6">
        <v>12</v>
      </c>
    </row>
    <row r="65" spans="1:123" ht="15" thickBot="1" x14ac:dyDescent="0.35">
      <c r="A65" s="1">
        <v>62</v>
      </c>
      <c r="B65" s="1">
        <v>684</v>
      </c>
      <c r="C65" s="1">
        <v>513</v>
      </c>
      <c r="D65" s="4">
        <v>2705</v>
      </c>
      <c r="E65" s="2" t="s">
        <v>50</v>
      </c>
      <c r="F65" s="3">
        <v>12</v>
      </c>
      <c r="G65" s="4">
        <v>225000</v>
      </c>
      <c r="H65" s="1" t="s">
        <v>48</v>
      </c>
      <c r="I65" s="1">
        <v>12</v>
      </c>
      <c r="DK65" s="6">
        <v>62</v>
      </c>
      <c r="DL65" s="6">
        <v>426</v>
      </c>
      <c r="DM65" s="6">
        <v>511.2</v>
      </c>
      <c r="DN65" s="8">
        <v>7673</v>
      </c>
      <c r="DO65" s="7" t="s">
        <v>50</v>
      </c>
      <c r="DP65" s="6">
        <v>12</v>
      </c>
      <c r="DQ65" s="8">
        <v>224000</v>
      </c>
      <c r="DR65" s="6" t="s">
        <v>48</v>
      </c>
      <c r="DS65" s="6">
        <v>12</v>
      </c>
    </row>
    <row r="66" spans="1:123" ht="15" thickBot="1" x14ac:dyDescent="0.35">
      <c r="A66" s="1">
        <v>63</v>
      </c>
      <c r="B66" s="1">
        <v>698</v>
      </c>
      <c r="C66" s="1">
        <v>523.5</v>
      </c>
      <c r="D66" s="4">
        <v>2773</v>
      </c>
      <c r="E66" s="2" t="s">
        <v>50</v>
      </c>
      <c r="F66" s="3">
        <v>12</v>
      </c>
      <c r="G66" s="4">
        <v>230000</v>
      </c>
      <c r="H66" s="1" t="s">
        <v>48</v>
      </c>
      <c r="I66" s="1">
        <v>12</v>
      </c>
      <c r="DK66" s="6">
        <v>63</v>
      </c>
      <c r="DL66" s="6">
        <v>435</v>
      </c>
      <c r="DM66" s="6">
        <v>522</v>
      </c>
      <c r="DN66" s="8">
        <v>7865</v>
      </c>
      <c r="DO66" s="7" t="s">
        <v>50</v>
      </c>
      <c r="DP66" s="6">
        <v>12</v>
      </c>
      <c r="DQ66" s="8">
        <v>230000</v>
      </c>
      <c r="DR66" s="6" t="s">
        <v>48</v>
      </c>
      <c r="DS66" s="6">
        <v>12</v>
      </c>
    </row>
    <row r="67" spans="1:123" ht="15" thickBot="1" x14ac:dyDescent="0.35">
      <c r="A67" s="1">
        <v>64</v>
      </c>
      <c r="B67" s="1">
        <v>712</v>
      </c>
      <c r="C67" s="1">
        <v>534</v>
      </c>
      <c r="D67" s="4">
        <v>2842</v>
      </c>
      <c r="E67" s="2" t="s">
        <v>50</v>
      </c>
      <c r="F67" s="3">
        <v>12</v>
      </c>
      <c r="G67" s="4">
        <v>235000</v>
      </c>
      <c r="H67" s="1" t="s">
        <v>48</v>
      </c>
      <c r="I67" s="1">
        <v>12</v>
      </c>
      <c r="DK67" s="6">
        <v>64</v>
      </c>
      <c r="DL67" s="6">
        <v>444</v>
      </c>
      <c r="DM67" s="6">
        <v>532.79999999999995</v>
      </c>
      <c r="DN67" s="8">
        <v>8062</v>
      </c>
      <c r="DO67" s="7" t="s">
        <v>50</v>
      </c>
      <c r="DP67" s="6">
        <v>12</v>
      </c>
      <c r="DQ67" s="8">
        <v>235000</v>
      </c>
      <c r="DR67" s="6" t="s">
        <v>48</v>
      </c>
      <c r="DS67" s="6">
        <v>12</v>
      </c>
    </row>
    <row r="68" spans="1:123" ht="15" thickBot="1" x14ac:dyDescent="0.35">
      <c r="A68" s="1">
        <v>65</v>
      </c>
      <c r="B68" s="1">
        <v>726</v>
      </c>
      <c r="C68" s="1">
        <v>544.5</v>
      </c>
      <c r="D68" s="4">
        <v>2913</v>
      </c>
      <c r="E68" s="2" t="s">
        <v>51</v>
      </c>
      <c r="F68" s="3">
        <v>13</v>
      </c>
      <c r="G68" s="4">
        <v>240000</v>
      </c>
      <c r="H68" s="1" t="s">
        <v>48</v>
      </c>
      <c r="I68" s="1">
        <v>12</v>
      </c>
      <c r="DK68" s="6">
        <v>65</v>
      </c>
      <c r="DL68" s="6">
        <v>453</v>
      </c>
      <c r="DM68" s="6">
        <v>543.6</v>
      </c>
      <c r="DN68" s="8">
        <v>8264</v>
      </c>
      <c r="DO68" s="7" t="s">
        <v>51</v>
      </c>
      <c r="DP68" s="6">
        <v>13</v>
      </c>
      <c r="DQ68" s="8">
        <v>240000</v>
      </c>
      <c r="DR68" s="6" t="s">
        <v>48</v>
      </c>
      <c r="DS68" s="6">
        <v>12</v>
      </c>
    </row>
    <row r="69" spans="1:123" ht="15" thickBot="1" x14ac:dyDescent="0.35">
      <c r="A69" s="1">
        <v>66</v>
      </c>
      <c r="B69" s="1">
        <v>739</v>
      </c>
      <c r="C69" s="1">
        <v>554.25</v>
      </c>
      <c r="D69" s="4">
        <v>2980</v>
      </c>
      <c r="E69" s="2" t="s">
        <v>51</v>
      </c>
      <c r="F69" s="3">
        <v>13</v>
      </c>
      <c r="G69" s="4">
        <v>250000</v>
      </c>
      <c r="H69" s="1" t="s">
        <v>52</v>
      </c>
      <c r="I69" s="1">
        <v>13</v>
      </c>
      <c r="DK69" s="6">
        <v>66</v>
      </c>
      <c r="DL69" s="6">
        <v>462</v>
      </c>
      <c r="DM69" s="6">
        <v>554.4</v>
      </c>
      <c r="DN69" s="8">
        <v>8470</v>
      </c>
      <c r="DO69" s="7" t="s">
        <v>51</v>
      </c>
      <c r="DP69" s="10">
        <v>13</v>
      </c>
      <c r="DQ69" s="8">
        <v>250000</v>
      </c>
      <c r="DR69" s="6" t="s">
        <v>52</v>
      </c>
      <c r="DS69" s="6">
        <v>13</v>
      </c>
    </row>
    <row r="70" spans="1:123" ht="15" thickBot="1" x14ac:dyDescent="0.35">
      <c r="A70" s="1">
        <v>67</v>
      </c>
      <c r="B70" s="1">
        <v>751</v>
      </c>
      <c r="C70" s="1">
        <v>563.25</v>
      </c>
      <c r="D70" s="4">
        <v>3040</v>
      </c>
      <c r="E70" s="2" t="s">
        <v>51</v>
      </c>
      <c r="F70" s="3">
        <v>13</v>
      </c>
      <c r="G70" s="4">
        <v>260000</v>
      </c>
      <c r="H70" s="1" t="s">
        <v>52</v>
      </c>
      <c r="I70" s="1">
        <v>13</v>
      </c>
      <c r="DK70" s="6">
        <v>67</v>
      </c>
      <c r="DL70" s="6">
        <v>471</v>
      </c>
      <c r="DM70" s="6">
        <v>565.20000000000005</v>
      </c>
      <c r="DN70" s="8">
        <v>8680</v>
      </c>
      <c r="DO70" s="7" t="s">
        <v>51</v>
      </c>
      <c r="DP70" s="10">
        <v>13</v>
      </c>
      <c r="DQ70" s="8">
        <v>260000</v>
      </c>
      <c r="DR70" s="6" t="s">
        <v>52</v>
      </c>
      <c r="DS70" s="6">
        <v>13</v>
      </c>
    </row>
    <row r="71" spans="1:123" ht="15" thickBot="1" x14ac:dyDescent="0.35">
      <c r="A71" s="1">
        <v>68</v>
      </c>
      <c r="B71" s="1">
        <v>762</v>
      </c>
      <c r="C71" s="1">
        <v>571.5</v>
      </c>
      <c r="D71" s="4">
        <v>3095</v>
      </c>
      <c r="E71" s="2" t="s">
        <v>51</v>
      </c>
      <c r="F71" s="3">
        <v>13</v>
      </c>
      <c r="G71" s="4">
        <v>270000</v>
      </c>
      <c r="H71" s="1" t="s">
        <v>52</v>
      </c>
      <c r="I71" s="1">
        <v>13</v>
      </c>
      <c r="DK71" s="6">
        <v>68</v>
      </c>
      <c r="DL71" s="6">
        <v>480</v>
      </c>
      <c r="DM71" s="6">
        <v>576</v>
      </c>
      <c r="DN71" s="8">
        <v>8890</v>
      </c>
      <c r="DO71" s="7" t="s">
        <v>51</v>
      </c>
      <c r="DP71" s="10">
        <v>13</v>
      </c>
      <c r="DQ71" s="8">
        <v>270000</v>
      </c>
      <c r="DR71" s="6" t="s">
        <v>52</v>
      </c>
      <c r="DS71" s="6">
        <v>13</v>
      </c>
    </row>
    <row r="72" spans="1:123" ht="15" thickBot="1" x14ac:dyDescent="0.35">
      <c r="A72" s="1">
        <v>69</v>
      </c>
      <c r="B72" s="1">
        <v>772</v>
      </c>
      <c r="C72" s="1">
        <v>579</v>
      </c>
      <c r="D72" s="4">
        <v>3145</v>
      </c>
      <c r="E72" s="2" t="s">
        <v>51</v>
      </c>
      <c r="F72" s="3">
        <v>13</v>
      </c>
      <c r="G72" s="4">
        <v>280000</v>
      </c>
      <c r="H72" s="1" t="s">
        <v>52</v>
      </c>
      <c r="I72" s="1">
        <v>13</v>
      </c>
      <c r="DK72" s="6">
        <v>69</v>
      </c>
      <c r="DL72" s="6">
        <v>490</v>
      </c>
      <c r="DM72" s="6">
        <v>588</v>
      </c>
      <c r="DN72" s="8">
        <v>9100</v>
      </c>
      <c r="DO72" s="7" t="s">
        <v>51</v>
      </c>
      <c r="DP72" s="10">
        <v>13</v>
      </c>
      <c r="DQ72" s="8">
        <v>280000</v>
      </c>
      <c r="DR72" s="6" t="s">
        <v>52</v>
      </c>
      <c r="DS72" s="6">
        <v>13</v>
      </c>
    </row>
    <row r="73" spans="1:123" ht="15" thickBot="1" x14ac:dyDescent="0.35">
      <c r="A73" s="1">
        <v>70</v>
      </c>
      <c r="B73" s="1">
        <v>781</v>
      </c>
      <c r="C73" s="1">
        <v>585.75</v>
      </c>
      <c r="D73" s="4">
        <v>3190</v>
      </c>
      <c r="E73" s="2" t="s">
        <v>53</v>
      </c>
      <c r="F73" s="3">
        <v>14</v>
      </c>
      <c r="G73" s="4">
        <v>290000</v>
      </c>
      <c r="H73" s="1" t="s">
        <v>54</v>
      </c>
      <c r="I73" s="1">
        <v>13</v>
      </c>
      <c r="DK73" s="6">
        <v>70</v>
      </c>
      <c r="DL73" s="6">
        <v>500</v>
      </c>
      <c r="DM73" s="6">
        <v>600</v>
      </c>
      <c r="DN73" s="8">
        <v>9300</v>
      </c>
      <c r="DO73" s="7" t="s">
        <v>53</v>
      </c>
      <c r="DP73" s="10">
        <v>14</v>
      </c>
      <c r="DQ73" s="8">
        <v>290000</v>
      </c>
      <c r="DR73" s="6" t="s">
        <v>54</v>
      </c>
      <c r="DS73" s="6">
        <v>13</v>
      </c>
    </row>
    <row r="74" spans="1:123" ht="15" thickBot="1" x14ac:dyDescent="0.35">
      <c r="A74" s="1">
        <v>71</v>
      </c>
      <c r="B74" s="1">
        <v>789</v>
      </c>
      <c r="C74" s="1">
        <v>591.75</v>
      </c>
      <c r="D74" s="4">
        <v>3230</v>
      </c>
      <c r="E74" s="2" t="s">
        <v>53</v>
      </c>
      <c r="F74" s="1">
        <v>14</v>
      </c>
      <c r="G74" s="4">
        <v>292000</v>
      </c>
      <c r="H74" s="1" t="s">
        <v>54</v>
      </c>
      <c r="I74" s="1">
        <v>13</v>
      </c>
      <c r="DK74" s="6">
        <v>71</v>
      </c>
      <c r="DL74" s="6">
        <v>510</v>
      </c>
      <c r="DM74" s="6">
        <v>612</v>
      </c>
      <c r="DN74" s="8">
        <v>9500</v>
      </c>
      <c r="DO74" s="7" t="s">
        <v>53</v>
      </c>
      <c r="DP74" s="6">
        <v>14</v>
      </c>
      <c r="DQ74" s="8">
        <v>292000</v>
      </c>
      <c r="DR74" s="6" t="s">
        <v>54</v>
      </c>
      <c r="DS74" s="6">
        <v>13</v>
      </c>
    </row>
    <row r="75" spans="1:123" ht="15" thickBot="1" x14ac:dyDescent="0.35">
      <c r="A75" s="1">
        <v>72</v>
      </c>
      <c r="B75" s="1">
        <v>796</v>
      </c>
      <c r="C75" s="1">
        <v>597</v>
      </c>
      <c r="D75" s="4">
        <v>3270</v>
      </c>
      <c r="E75" s="2" t="s">
        <v>53</v>
      </c>
      <c r="F75" s="1">
        <v>14</v>
      </c>
      <c r="G75" s="4">
        <v>294000</v>
      </c>
      <c r="H75" s="1" t="s">
        <v>54</v>
      </c>
      <c r="I75" s="1">
        <v>13</v>
      </c>
      <c r="DK75" s="6">
        <v>72</v>
      </c>
      <c r="DL75" s="6">
        <v>520</v>
      </c>
      <c r="DM75" s="6">
        <v>624</v>
      </c>
      <c r="DN75" s="8">
        <v>9700</v>
      </c>
      <c r="DO75" s="7" t="s">
        <v>53</v>
      </c>
      <c r="DP75" s="6">
        <v>14</v>
      </c>
      <c r="DQ75" s="8">
        <v>294000</v>
      </c>
      <c r="DR75" s="6" t="s">
        <v>54</v>
      </c>
      <c r="DS75" s="6">
        <v>13</v>
      </c>
    </row>
    <row r="76" spans="1:123" ht="15" thickBot="1" x14ac:dyDescent="0.35">
      <c r="A76" s="1">
        <v>73</v>
      </c>
      <c r="B76" s="1">
        <v>802</v>
      </c>
      <c r="C76" s="1">
        <v>601.5</v>
      </c>
      <c r="D76" s="4">
        <v>3310</v>
      </c>
      <c r="E76" s="2" t="s">
        <v>53</v>
      </c>
      <c r="F76" s="1">
        <v>14</v>
      </c>
      <c r="G76" s="4">
        <v>296000</v>
      </c>
      <c r="H76" s="1" t="s">
        <v>54</v>
      </c>
      <c r="I76" s="1">
        <v>13</v>
      </c>
      <c r="DK76" s="6">
        <v>73</v>
      </c>
      <c r="DL76" s="6">
        <v>530</v>
      </c>
      <c r="DM76" s="6">
        <v>636</v>
      </c>
      <c r="DN76" s="8">
        <v>9900</v>
      </c>
      <c r="DO76" s="7" t="s">
        <v>53</v>
      </c>
      <c r="DP76" s="6">
        <v>14</v>
      </c>
      <c r="DQ76" s="8">
        <v>296000</v>
      </c>
      <c r="DR76" s="6" t="s">
        <v>54</v>
      </c>
      <c r="DS76" s="6">
        <v>13</v>
      </c>
    </row>
    <row r="77" spans="1:123" ht="15" thickBot="1" x14ac:dyDescent="0.35">
      <c r="A77" s="1">
        <v>74</v>
      </c>
      <c r="B77" s="1">
        <v>808</v>
      </c>
      <c r="C77" s="1">
        <v>606</v>
      </c>
      <c r="D77" s="4">
        <v>3350</v>
      </c>
      <c r="E77" s="2" t="s">
        <v>53</v>
      </c>
      <c r="F77" s="1">
        <v>14</v>
      </c>
      <c r="G77" s="4">
        <v>298000</v>
      </c>
      <c r="H77" s="1" t="s">
        <v>54</v>
      </c>
      <c r="I77" s="1">
        <v>13</v>
      </c>
      <c r="DK77" s="6">
        <v>74</v>
      </c>
      <c r="DL77" s="6">
        <v>540</v>
      </c>
      <c r="DM77" s="6">
        <v>648</v>
      </c>
      <c r="DN77" s="8">
        <v>10100</v>
      </c>
      <c r="DO77" s="7" t="s">
        <v>53</v>
      </c>
      <c r="DP77" s="6">
        <v>14</v>
      </c>
      <c r="DQ77" s="8">
        <v>298000</v>
      </c>
      <c r="DR77" s="6" t="s">
        <v>54</v>
      </c>
      <c r="DS77" s="6">
        <v>13</v>
      </c>
    </row>
    <row r="78" spans="1:123" ht="15" thickBot="1" x14ac:dyDescent="0.35">
      <c r="A78" s="1">
        <v>75</v>
      </c>
      <c r="B78" s="1">
        <v>814</v>
      </c>
      <c r="C78" s="1">
        <v>610.5</v>
      </c>
      <c r="D78" s="4">
        <v>3390</v>
      </c>
      <c r="E78" s="2" t="s">
        <v>55</v>
      </c>
      <c r="F78" s="1">
        <v>15</v>
      </c>
      <c r="G78" s="4">
        <v>300000</v>
      </c>
      <c r="H78" s="1" t="s">
        <v>54</v>
      </c>
      <c r="I78" s="1">
        <v>13</v>
      </c>
      <c r="DK78" s="6">
        <v>75</v>
      </c>
      <c r="DL78" s="6">
        <v>550</v>
      </c>
      <c r="DM78" s="6">
        <v>660</v>
      </c>
      <c r="DN78" s="8">
        <v>10300</v>
      </c>
      <c r="DO78" s="7" t="s">
        <v>55</v>
      </c>
      <c r="DP78" s="6">
        <v>15</v>
      </c>
      <c r="DQ78" s="8">
        <v>300000</v>
      </c>
      <c r="DR78" s="6" t="s">
        <v>54</v>
      </c>
      <c r="DS78" s="6">
        <v>13</v>
      </c>
    </row>
    <row r="79" spans="1:123" ht="15" thickBot="1" x14ac:dyDescent="0.35">
      <c r="A79" s="1">
        <v>76</v>
      </c>
      <c r="B79" s="1">
        <v>820</v>
      </c>
      <c r="C79" s="1">
        <v>615</v>
      </c>
      <c r="D79" s="4">
        <v>3425</v>
      </c>
      <c r="E79" s="2" t="s">
        <v>55</v>
      </c>
      <c r="F79" s="1">
        <v>15</v>
      </c>
      <c r="G79" s="4">
        <v>306000</v>
      </c>
      <c r="H79" s="1" t="s">
        <v>54</v>
      </c>
      <c r="I79" s="1">
        <v>14</v>
      </c>
      <c r="DK79" s="6">
        <v>76</v>
      </c>
      <c r="DL79" s="6">
        <v>559</v>
      </c>
      <c r="DM79" s="6">
        <v>670.8</v>
      </c>
      <c r="DN79" s="8">
        <v>10490</v>
      </c>
      <c r="DO79" s="7" t="s">
        <v>55</v>
      </c>
      <c r="DP79" s="6">
        <v>15</v>
      </c>
      <c r="DQ79" s="8">
        <v>305000</v>
      </c>
      <c r="DR79" s="6" t="s">
        <v>54</v>
      </c>
      <c r="DS79" s="6">
        <v>14</v>
      </c>
    </row>
    <row r="80" spans="1:123" ht="15" thickBot="1" x14ac:dyDescent="0.35">
      <c r="A80" s="1">
        <v>77</v>
      </c>
      <c r="B80" s="1">
        <v>825</v>
      </c>
      <c r="C80" s="1">
        <v>618.75</v>
      </c>
      <c r="D80" s="4">
        <v>3460</v>
      </c>
      <c r="E80" s="2" t="s">
        <v>55</v>
      </c>
      <c r="F80" s="1">
        <v>15</v>
      </c>
      <c r="G80" s="4">
        <v>312000</v>
      </c>
      <c r="H80" s="1" t="s">
        <v>54</v>
      </c>
      <c r="I80" s="1">
        <v>14</v>
      </c>
      <c r="DK80" s="6">
        <v>77</v>
      </c>
      <c r="DL80" s="6">
        <v>568</v>
      </c>
      <c r="DM80" s="6">
        <v>681.6</v>
      </c>
      <c r="DN80" s="8">
        <v>10680</v>
      </c>
      <c r="DO80" s="7" t="s">
        <v>55</v>
      </c>
      <c r="DP80" s="6">
        <v>15</v>
      </c>
      <c r="DQ80" s="8">
        <v>310000</v>
      </c>
      <c r="DR80" s="6" t="s">
        <v>54</v>
      </c>
      <c r="DS80" s="6">
        <v>14</v>
      </c>
    </row>
    <row r="81" spans="1:123" ht="15" thickBot="1" x14ac:dyDescent="0.35">
      <c r="A81" s="1">
        <v>78</v>
      </c>
      <c r="B81" s="1">
        <v>830</v>
      </c>
      <c r="C81" s="1">
        <v>622.5</v>
      </c>
      <c r="D81" s="4">
        <v>3495</v>
      </c>
      <c r="E81" s="2" t="s">
        <v>55</v>
      </c>
      <c r="F81" s="1">
        <v>15</v>
      </c>
      <c r="G81" s="4">
        <v>318000</v>
      </c>
      <c r="H81" s="1" t="s">
        <v>54</v>
      </c>
      <c r="I81" s="1">
        <v>14</v>
      </c>
      <c r="DK81" s="6">
        <v>78</v>
      </c>
      <c r="DL81" s="6">
        <v>577</v>
      </c>
      <c r="DM81" s="6">
        <v>692.4</v>
      </c>
      <c r="DN81" s="8">
        <v>10870</v>
      </c>
      <c r="DO81" s="7" t="s">
        <v>55</v>
      </c>
      <c r="DP81" s="6">
        <v>15</v>
      </c>
      <c r="DQ81" s="8">
        <v>315000</v>
      </c>
      <c r="DR81" s="6" t="s">
        <v>54</v>
      </c>
      <c r="DS81" s="6">
        <v>14</v>
      </c>
    </row>
    <row r="82" spans="1:123" ht="15" thickBot="1" x14ac:dyDescent="0.35">
      <c r="A82" s="1">
        <v>79</v>
      </c>
      <c r="B82" s="1">
        <v>835</v>
      </c>
      <c r="C82" s="1">
        <v>626.25</v>
      </c>
      <c r="D82" s="4">
        <v>3530</v>
      </c>
      <c r="E82" s="2" t="s">
        <v>55</v>
      </c>
      <c r="F82" s="1">
        <v>15</v>
      </c>
      <c r="G82" s="4">
        <v>324000</v>
      </c>
      <c r="H82" s="1" t="s">
        <v>54</v>
      </c>
      <c r="I82" s="1">
        <v>14</v>
      </c>
      <c r="DK82" s="6">
        <v>79</v>
      </c>
      <c r="DL82" s="6">
        <v>586</v>
      </c>
      <c r="DM82" s="6">
        <v>703.2</v>
      </c>
      <c r="DN82" s="8">
        <v>11060</v>
      </c>
      <c r="DO82" s="7" t="s">
        <v>55</v>
      </c>
      <c r="DP82" s="6">
        <v>15</v>
      </c>
      <c r="DQ82" s="8">
        <v>320000</v>
      </c>
      <c r="DR82" s="6" t="s">
        <v>54</v>
      </c>
      <c r="DS82" s="6">
        <v>14</v>
      </c>
    </row>
    <row r="83" spans="1:123" ht="15" thickBot="1" x14ac:dyDescent="0.35">
      <c r="A83" s="1">
        <v>80</v>
      </c>
      <c r="B83" s="1">
        <v>840</v>
      </c>
      <c r="C83" s="1">
        <v>630</v>
      </c>
      <c r="D83" s="4">
        <v>3565</v>
      </c>
      <c r="E83" s="2" t="s">
        <v>56</v>
      </c>
      <c r="F83" s="1">
        <v>16</v>
      </c>
      <c r="G83" s="4">
        <v>330000</v>
      </c>
      <c r="H83" s="1" t="s">
        <v>54</v>
      </c>
      <c r="I83" s="1">
        <v>14</v>
      </c>
      <c r="DK83" s="6">
        <v>80</v>
      </c>
      <c r="DL83" s="6">
        <v>595</v>
      </c>
      <c r="DM83" s="6">
        <v>714</v>
      </c>
      <c r="DN83" s="8">
        <v>11250</v>
      </c>
      <c r="DO83" s="7" t="s">
        <v>56</v>
      </c>
      <c r="DP83" s="6">
        <v>16</v>
      </c>
      <c r="DQ83" s="8">
        <v>325000</v>
      </c>
      <c r="DR83" s="6" t="s">
        <v>54</v>
      </c>
      <c r="DS83" s="6">
        <v>14</v>
      </c>
    </row>
    <row r="85" spans="1:123" ht="20.399999999999999" x14ac:dyDescent="0.3">
      <c r="DK85" s="11" t="s">
        <v>122</v>
      </c>
    </row>
    <row r="86" spans="1:123" ht="15" thickBot="1" x14ac:dyDescent="0.35"/>
    <row r="87" spans="1:123" ht="29.4" thickBot="1" x14ac:dyDescent="0.35">
      <c r="DK87" s="9" t="s">
        <v>12</v>
      </c>
      <c r="DL87" s="9" t="s">
        <v>123</v>
      </c>
      <c r="DM87" s="9" t="s">
        <v>124</v>
      </c>
      <c r="DN87" s="9" t="s">
        <v>125</v>
      </c>
      <c r="DO87" s="12" t="s">
        <v>126</v>
      </c>
      <c r="DP87" s="9" t="s">
        <v>127</v>
      </c>
    </row>
    <row r="88" spans="1:123" ht="15" thickBot="1" x14ac:dyDescent="0.35">
      <c r="DK88" s="6">
        <v>1</v>
      </c>
      <c r="DL88" s="6">
        <v>56</v>
      </c>
      <c r="DM88" s="6">
        <v>500</v>
      </c>
      <c r="DN88" s="6">
        <v>18</v>
      </c>
      <c r="DO88" s="6">
        <v>6</v>
      </c>
      <c r="DP88" s="6" t="s">
        <v>82</v>
      </c>
    </row>
    <row r="89" spans="1:123" ht="15" thickBot="1" x14ac:dyDescent="0.35">
      <c r="DK89" s="6">
        <v>2</v>
      </c>
      <c r="DL89" s="6">
        <v>101</v>
      </c>
      <c r="DM89" s="6">
        <v>620</v>
      </c>
      <c r="DN89" s="6">
        <v>19</v>
      </c>
      <c r="DO89" s="6">
        <v>8</v>
      </c>
      <c r="DP89" s="6" t="s">
        <v>82</v>
      </c>
    </row>
    <row r="90" spans="1:123" ht="15" thickBot="1" x14ac:dyDescent="0.35">
      <c r="DK90" s="6">
        <v>3</v>
      </c>
      <c r="DL90" s="6">
        <v>147</v>
      </c>
      <c r="DM90" s="6">
        <v>752</v>
      </c>
      <c r="DN90" s="6">
        <v>20</v>
      </c>
      <c r="DO90" s="6">
        <v>10</v>
      </c>
      <c r="DP90" s="6" t="s">
        <v>82</v>
      </c>
    </row>
    <row r="91" spans="1:123" ht="15" thickBot="1" x14ac:dyDescent="0.35">
      <c r="DK91" s="6">
        <v>4</v>
      </c>
      <c r="DL91" s="6">
        <v>195</v>
      </c>
      <c r="DM91" s="6">
        <v>899</v>
      </c>
      <c r="DN91" s="6">
        <v>21</v>
      </c>
      <c r="DO91" s="6">
        <v>12</v>
      </c>
      <c r="DP91" s="6" t="s">
        <v>82</v>
      </c>
    </row>
    <row r="92" spans="1:123" ht="15" thickBot="1" x14ac:dyDescent="0.35">
      <c r="DK92" s="6">
        <v>5</v>
      </c>
      <c r="DL92" s="6">
        <v>245</v>
      </c>
      <c r="DM92" s="8">
        <v>1063</v>
      </c>
      <c r="DN92" s="6">
        <v>22</v>
      </c>
      <c r="DO92" s="6">
        <v>14</v>
      </c>
      <c r="DP92" s="6" t="s">
        <v>82</v>
      </c>
    </row>
    <row r="93" spans="1:123" ht="15" thickBot="1" x14ac:dyDescent="0.35">
      <c r="DK93" s="6">
        <v>6</v>
      </c>
      <c r="DL93" s="6">
        <v>298</v>
      </c>
      <c r="DM93" s="8">
        <v>1247</v>
      </c>
      <c r="DN93" s="6">
        <v>23</v>
      </c>
      <c r="DO93" s="6">
        <v>16</v>
      </c>
      <c r="DP93" s="6" t="s">
        <v>82</v>
      </c>
    </row>
    <row r="94" spans="1:123" ht="15" thickBot="1" x14ac:dyDescent="0.35">
      <c r="DK94" s="6">
        <v>7</v>
      </c>
      <c r="DL94" s="6">
        <v>354</v>
      </c>
      <c r="DM94" s="8">
        <v>1455</v>
      </c>
      <c r="DN94" s="6">
        <v>24</v>
      </c>
      <c r="DO94" s="13"/>
      <c r="DP94" s="14"/>
    </row>
  </sheetData>
  <mergeCells count="275">
    <mergeCell ref="KX2:KX3"/>
    <mergeCell ref="KY2:KY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JB2:JB3"/>
    <mergeCell ref="JC2:JC3"/>
    <mergeCell ref="JD2:JD3"/>
    <mergeCell ref="JE2:JE3"/>
    <mergeCell ref="JF2:JF3"/>
    <mergeCell ref="JG2:JG3"/>
    <mergeCell ref="IY2:IY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HK2:HK3"/>
    <mergeCell ref="HL2:HL3"/>
    <mergeCell ref="HM2:HM3"/>
    <mergeCell ref="HN2:HN3"/>
    <mergeCell ref="HO2:HO3"/>
    <mergeCell ref="HP2:HP3"/>
    <mergeCell ref="HQ2:HQ3"/>
    <mergeCell ref="HR2:HR3"/>
    <mergeCell ref="HA2:HA3"/>
    <mergeCell ref="HC2:HC3"/>
    <mergeCell ref="HD2:HD3"/>
    <mergeCell ref="HE2:HE3"/>
    <mergeCell ref="HF2:HF3"/>
    <mergeCell ref="HG2:HG3"/>
    <mergeCell ref="HH2:HH3"/>
    <mergeCell ref="HI2:HI3"/>
    <mergeCell ref="GQ2:GQ3"/>
    <mergeCell ref="GR2:GR3"/>
    <mergeCell ref="GS2:GS3"/>
    <mergeCell ref="GT2:GT3"/>
    <mergeCell ref="GV2:GV3"/>
    <mergeCell ref="GW2:GW3"/>
    <mergeCell ref="GX2:GX3"/>
    <mergeCell ref="GY2:GY3"/>
    <mergeCell ref="GZ2:GZ3"/>
    <mergeCell ref="GF2:GF3"/>
    <mergeCell ref="GH2:GH3"/>
    <mergeCell ref="GI2:GI3"/>
    <mergeCell ref="GJ2:GJ3"/>
    <mergeCell ref="GK2:GK3"/>
    <mergeCell ref="GL2:GL3"/>
    <mergeCell ref="GM2:GM3"/>
    <mergeCell ref="GO2:GO3"/>
    <mergeCell ref="GP2:GP3"/>
    <mergeCell ref="FV2:FV3"/>
    <mergeCell ref="FW2:FW3"/>
    <mergeCell ref="FX2:FX3"/>
    <mergeCell ref="FY2:FY3"/>
    <mergeCell ref="GA2:GA3"/>
    <mergeCell ref="GB2:GB3"/>
    <mergeCell ref="GC2:GC3"/>
    <mergeCell ref="GD2:GD3"/>
    <mergeCell ref="GE2:GE3"/>
    <mergeCell ref="FL2:FL3"/>
    <mergeCell ref="FM2:FM3"/>
    <mergeCell ref="FN2:FN3"/>
    <mergeCell ref="FO2:FO3"/>
    <mergeCell ref="FP2:FP3"/>
    <mergeCell ref="FQ2:FQ3"/>
    <mergeCell ref="FS2:FS3"/>
    <mergeCell ref="FT2:FT3"/>
    <mergeCell ref="FU2:FU3"/>
    <mergeCell ref="FC8:FC9"/>
    <mergeCell ref="FD8:FD9"/>
    <mergeCell ref="FF8:FF9"/>
    <mergeCell ref="FG8:FG9"/>
    <mergeCell ref="FH8:FH9"/>
    <mergeCell ref="FI8:FI9"/>
    <mergeCell ref="FJ8:FJ9"/>
    <mergeCell ref="EZ2:EZ3"/>
    <mergeCell ref="FA2:FA3"/>
    <mergeCell ref="FC2:FC4"/>
    <mergeCell ref="FD2:FD4"/>
    <mergeCell ref="FE2:FE4"/>
    <mergeCell ref="FF2:FF4"/>
    <mergeCell ref="FG2:FG4"/>
    <mergeCell ref="FH2:FH4"/>
    <mergeCell ref="FI2:FI4"/>
    <mergeCell ref="EP2:EP3"/>
    <mergeCell ref="EQ2:EQ3"/>
    <mergeCell ref="ER2:ER3"/>
    <mergeCell ref="ES2:ES3"/>
    <mergeCell ref="ET2:ET3"/>
    <mergeCell ref="EV2:EV3"/>
    <mergeCell ref="EW2:EW3"/>
    <mergeCell ref="EX2:EX3"/>
    <mergeCell ref="EY2:EY3"/>
    <mergeCell ref="EF2:EF3"/>
    <mergeCell ref="EG2:EG3"/>
    <mergeCell ref="EH2:EH3"/>
    <mergeCell ref="EI2:EI3"/>
    <mergeCell ref="EJ2:EJ3"/>
    <mergeCell ref="EK2:EK3"/>
    <mergeCell ref="EL2:EL3"/>
    <mergeCell ref="EN2:EN3"/>
    <mergeCell ref="EO2:EO3"/>
    <mergeCell ref="EB2:EB3"/>
    <mergeCell ref="EC2:EC3"/>
    <mergeCell ref="ED2:ED3"/>
    <mergeCell ref="DV2:DV3"/>
    <mergeCell ref="DW2:DW3"/>
    <mergeCell ref="DX2:DX3"/>
    <mergeCell ref="DY2:DY3"/>
    <mergeCell ref="DZ2:EA2"/>
    <mergeCell ref="DP2:DP3"/>
    <mergeCell ref="DQ2:DQ3"/>
    <mergeCell ref="DR2:DR3"/>
    <mergeCell ref="DS2:DS3"/>
    <mergeCell ref="DU2:DU3"/>
    <mergeCell ref="DK2:DK3"/>
    <mergeCell ref="DL2:DL3"/>
    <mergeCell ref="DM2:DM3"/>
    <mergeCell ref="DN2:DN3"/>
    <mergeCell ref="DO2:DO3"/>
    <mergeCell ref="DH2:DH3"/>
    <mergeCell ref="DI2:DI3"/>
    <mergeCell ref="DC2:DC3"/>
    <mergeCell ref="DD2:DD3"/>
    <mergeCell ref="DE2:DE3"/>
    <mergeCell ref="DF2:DF3"/>
    <mergeCell ref="DG2:DG3"/>
    <mergeCell ref="CJ2:CJ3"/>
    <mergeCell ref="CK2:CK3"/>
    <mergeCell ref="CZ2:CZ3"/>
    <mergeCell ref="DA2:DA3"/>
    <mergeCell ref="DB2:DB3"/>
    <mergeCell ref="CE2:CE3"/>
    <mergeCell ref="CF2:CF3"/>
    <mergeCell ref="CG2:CG3"/>
    <mergeCell ref="CH2:CH3"/>
    <mergeCell ref="CI2:CI3"/>
    <mergeCell ref="BZ2:BZ3"/>
    <mergeCell ref="CA2:CA3"/>
    <mergeCell ref="CB2:CB3"/>
    <mergeCell ref="CD2:CD3"/>
    <mergeCell ref="BT2:BT3"/>
    <mergeCell ref="BU2:BU3"/>
    <mergeCell ref="BV2:BV3"/>
    <mergeCell ref="BW2:BW3"/>
    <mergeCell ref="BX2:BX3"/>
    <mergeCell ref="BP2:BP3"/>
    <mergeCell ref="BQ2:BQ3"/>
    <mergeCell ref="BR2:BR3"/>
    <mergeCell ref="BH2:BH3"/>
    <mergeCell ref="BI2:BI3"/>
    <mergeCell ref="BK2:BK3"/>
    <mergeCell ref="BL2:BL3"/>
    <mergeCell ref="BM2:BM3"/>
    <mergeCell ref="BY2:BY3"/>
    <mergeCell ref="I2:I3"/>
    <mergeCell ref="AQ2:AQ3"/>
    <mergeCell ref="AR2:AR3"/>
    <mergeCell ref="AT2:AT3"/>
    <mergeCell ref="AL2:AL3"/>
    <mergeCell ref="AM2:AM3"/>
    <mergeCell ref="AN2:AN3"/>
    <mergeCell ref="AO2:AO3"/>
    <mergeCell ref="AP2:AP3"/>
    <mergeCell ref="AC2:AC3"/>
    <mergeCell ref="AD2:AD3"/>
    <mergeCell ref="AE2:AE3"/>
    <mergeCell ref="AF2:AF3"/>
    <mergeCell ref="AG2:AG3"/>
    <mergeCell ref="A2:A3"/>
    <mergeCell ref="B2:B3"/>
    <mergeCell ref="C2:C3"/>
    <mergeCell ref="D2:D3"/>
    <mergeCell ref="E2:E3"/>
    <mergeCell ref="F2:F3"/>
    <mergeCell ref="Y2:Y3"/>
    <mergeCell ref="Z2:Z3"/>
    <mergeCell ref="AA2:AA3"/>
    <mergeCell ref="T2:T3"/>
    <mergeCell ref="U2:U3"/>
    <mergeCell ref="V2:V3"/>
    <mergeCell ref="W2:W3"/>
    <mergeCell ref="X2:X3"/>
    <mergeCell ref="P2:P3"/>
    <mergeCell ref="Q2:Q3"/>
    <mergeCell ref="R2:R3"/>
    <mergeCell ref="K2:K3"/>
    <mergeCell ref="L2:L3"/>
    <mergeCell ref="M2:M3"/>
    <mergeCell ref="N2:N3"/>
    <mergeCell ref="O2:O3"/>
    <mergeCell ref="G2:G3"/>
    <mergeCell ref="H2:H3"/>
    <mergeCell ref="HW2:HW3"/>
    <mergeCell ref="HX2:HX3"/>
    <mergeCell ref="HY2:HY3"/>
    <mergeCell ref="HZ2:HZ3"/>
    <mergeCell ref="IA2:IA3"/>
    <mergeCell ref="IB2:IB3"/>
    <mergeCell ref="IC2:IC3"/>
    <mergeCell ref="AH2:AH3"/>
    <mergeCell ref="AI2:AI3"/>
    <mergeCell ref="AJ2:AJ3"/>
    <mergeCell ref="AU2:AU3"/>
    <mergeCell ref="AV2:AV3"/>
    <mergeCell ref="BC2:BC3"/>
    <mergeCell ref="BD2:BD3"/>
    <mergeCell ref="BE2:BE3"/>
    <mergeCell ref="BF2:BF3"/>
    <mergeCell ref="BG2:BG3"/>
    <mergeCell ref="AW2:AW3"/>
    <mergeCell ref="AX2:AX3"/>
    <mergeCell ref="AY2:AY3"/>
    <mergeCell ref="AZ2:AZ3"/>
    <mergeCell ref="BA2:BA3"/>
    <mergeCell ref="BN2:BN3"/>
    <mergeCell ref="BO2:BO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JH2:JH3"/>
    <mergeCell ref="JI2:JI3"/>
    <mergeCell ref="JJ2:JJ3"/>
    <mergeCell ref="JU2:JU3"/>
    <mergeCell ref="JV2:JV3"/>
    <mergeCell ref="JW2:JW3"/>
    <mergeCell ref="JX2:JX3"/>
    <mergeCell ref="JY2:JY3"/>
    <mergeCell ref="JZ2:JZ3"/>
    <mergeCell ref="JM2:JM3"/>
    <mergeCell ref="JN2:JN3"/>
    <mergeCell ref="JO2:JO3"/>
    <mergeCell ref="JP2:JP3"/>
    <mergeCell ref="JQ2:JQ3"/>
    <mergeCell ref="JR2:JR3"/>
    <mergeCell ref="JS2:JS3"/>
    <mergeCell ref="JK2:JK3"/>
    <mergeCell ref="KG2:KG3"/>
    <mergeCell ref="KH2:KH3"/>
    <mergeCell ref="KI2:KI3"/>
    <mergeCell ref="KJ2:KJ3"/>
    <mergeCell ref="KK2:KK3"/>
    <mergeCell ref="KL2:KL3"/>
    <mergeCell ref="KM2:KM3"/>
    <mergeCell ref="KA2:KA3"/>
    <mergeCell ref="KB2:KB3"/>
    <mergeCell ref="KC2:KC3"/>
    <mergeCell ref="KD2:KD3"/>
    <mergeCell ref="KE2:KE3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</mergeCells>
  <hyperlinks>
    <hyperlink ref="I2" r:id="rId1" tooltip="Town Hall" display="https://clashofclans.fandom.com/wiki/Town_Hall" xr:uid="{2E62A1AF-3CF1-4C3A-87AA-F569C6067E26}"/>
    <hyperlink ref="O2" r:id="rId2" location="Gold" tooltip="Resources" display="https://clashofclans.fandom.com/wiki/Resources - Gold" xr:uid="{9AF75B31-DA86-45E4-AA21-A6BC963E831B}"/>
    <hyperlink ref="Q2" r:id="rId3" tooltip="Experience" display="https://clashofclans.fandom.com/wiki/Experience" xr:uid="{D1341A6B-7925-4CC3-872C-2164EEA5E3C2}"/>
    <hyperlink ref="R2" r:id="rId4" tooltip="Town Hall" display="https://clashofclans.fandom.com/wiki/Town_Hall" xr:uid="{9A768271-74EC-4B13-80F8-168935DE2B88}"/>
    <hyperlink ref="Z2" r:id="rId5" tooltip="Experience" display="https://clashofclans.fandom.com/wiki/Experience" xr:uid="{1F889AEB-E618-4AF0-BD03-205DB7C7B365}"/>
    <hyperlink ref="AA2" r:id="rId6" tooltip="Town Hall" display="https://clashofclans.fandom.com/wiki/Town_Hall" xr:uid="{CDBE1281-03A5-432B-9854-F0E9F8942BF2}"/>
    <hyperlink ref="AG2" r:id="rId7" location="Gold" tooltip="Resources" display="https://clashofclans.fandom.com/wiki/Resources - Gold" xr:uid="{863BE26F-ACF5-4BCA-9C85-EF2E2C303299}"/>
    <hyperlink ref="AI2" r:id="rId8" tooltip="Experience" display="https://clashofclans.fandom.com/wiki/Experience" xr:uid="{DA44BCA4-BCDC-4814-93AD-F7884B4366D9}"/>
    <hyperlink ref="AJ2" r:id="rId9" tooltip="Town Hall" display="https://clashofclans.fandom.com/wiki/Town_Hall" xr:uid="{93B068F8-A254-43A0-9B6B-56BF8D69462A}"/>
    <hyperlink ref="AO2" r:id="rId10" location="Gold" tooltip="Resources" display="https://clashofclans.fandom.com/wiki/Resources - Gold" xr:uid="{1AD89EFF-D2CD-40E3-8711-D673E905BE06}"/>
    <hyperlink ref="AQ2" r:id="rId11" tooltip="Experience" display="https://clashofclans.fandom.com/wiki/Experience" xr:uid="{11499602-AB74-4CAA-9A50-74995FA77516}"/>
    <hyperlink ref="AR2" r:id="rId12" tooltip="Town Hall" display="https://clashofclans.fandom.com/wiki/Town_Hall" xr:uid="{6BCA077D-C5E1-4E82-BCD6-594BDFEC5A82}"/>
    <hyperlink ref="AX2" r:id="rId13" location="Gold" tooltip="Resources" display="https://clashofclans.fandom.com/wiki/Resources - Gold" xr:uid="{4AAFD3EC-E547-4B9D-9D61-76476D32CD61}"/>
    <hyperlink ref="AZ2" r:id="rId14" tooltip="Experience" display="https://clashofclans.fandom.com/wiki/Experience" xr:uid="{EFA4357F-94C2-43A6-821E-6D07F2DEEC76}"/>
    <hyperlink ref="BA2" r:id="rId15" tooltip="Town Hall" display="https://clashofclans.fandom.com/wiki/Town_Hall" xr:uid="{407831EE-B186-4176-B87F-32986E90285C}"/>
    <hyperlink ref="BF2" r:id="rId16" location="Gold" tooltip="Resources" display="https://clashofclans.fandom.com/wiki/Resources - Gold" xr:uid="{4AF9E1EB-FF02-4218-9C1C-CB400CA1D667}"/>
    <hyperlink ref="BH2" r:id="rId17" tooltip="Experience" display="https://clashofclans.fandom.com/wiki/Experience" xr:uid="{32E074EA-E709-45CF-B7AB-6BE891FA19DC}"/>
    <hyperlink ref="BI2" r:id="rId18" tooltip="Town Hall" display="https://clashofclans.fandom.com/wiki/Town_Hall" xr:uid="{CBA38AF5-0FA0-4275-8978-AFDBD70DB68D}"/>
    <hyperlink ref="BO2" r:id="rId19" location="Gold" tooltip="Resources" display="https://clashofclans.fandom.com/wiki/Resources - Gold" xr:uid="{2F89841D-7B3A-4AC9-A5EA-6B8697287E0F}"/>
    <hyperlink ref="BQ2" r:id="rId20" tooltip="Experience" display="https://clashofclans.fandom.com/wiki/Experience" xr:uid="{63D9098C-C91F-46E6-A005-D453F9419EA7}"/>
    <hyperlink ref="BR2" r:id="rId21" tooltip="Town Hall" display="https://clashofclans.fandom.com/wiki/Town_Hall" xr:uid="{F3B61BFD-650A-48F4-9F84-F8E5653A3A8D}"/>
    <hyperlink ref="BY2" r:id="rId22" location="Gold" tooltip="Resources" display="https://clashofclans.fandom.com/wiki/Resources - Gold" xr:uid="{D56A50AD-A9A6-4818-BAE7-5B97F1B5430A}"/>
    <hyperlink ref="CA2" r:id="rId23" tooltip="Experience" display="https://clashofclans.fandom.com/wiki/Experience" xr:uid="{C248A8CE-8D02-4AC2-B78B-0B32AE3E9D76}"/>
    <hyperlink ref="CB2" r:id="rId24" tooltip="Town Hall" display="https://clashofclans.fandom.com/wiki/Town_Hall" xr:uid="{1A393C23-7161-4503-97E2-D7E5B20A7378}"/>
    <hyperlink ref="CH2" r:id="rId25" location="Gold" tooltip="Resources" display="https://clashofclans.fandom.com/wiki/Resources - Gold" xr:uid="{7223DF08-B603-4ABE-A1F0-15EA65764FDE}"/>
    <hyperlink ref="CJ2" r:id="rId26" tooltip="Experience" display="https://clashofclans.fandom.com/wiki/Experience" xr:uid="{1B0E6824-DB52-4DE4-AC5E-3501535C7A17}"/>
    <hyperlink ref="CK2" r:id="rId27" tooltip="Town Hall" display="https://clashofclans.fandom.com/wiki/Town_Hall" xr:uid="{1B534614-DA65-4347-8BF0-D799BC1E510F}"/>
    <hyperlink ref="DF2" r:id="rId28" location="Gold" tooltip="Resources" display="https://clashofclans.fandom.com/wiki/Resources - Gold" xr:uid="{6157E1F8-820C-4A32-8EC0-18B95154B4D4}"/>
    <hyperlink ref="DH2" r:id="rId29" tooltip="Experience" display="https://clashofclans.fandom.com/wiki/Experience" xr:uid="{7D2DD14D-6071-45BB-BF7B-B647ACC2DC02}"/>
    <hyperlink ref="DI2" r:id="rId30" tooltip="Town Hall" display="https://clashofclans.fandom.com/wiki/Town_Hall" xr:uid="{27E7CCAC-7245-41DF-B8B2-E3F8437FDA33}"/>
    <hyperlink ref="DQ2" r:id="rId31" location="Dark_Elixir" tooltip="Resources" display="https://clashofclans.fandom.com/wiki/Resources - Dark_Elixir" xr:uid="{0D23C507-945D-450A-95AD-CD3648EE5B76}"/>
    <hyperlink ref="DS2" r:id="rId32" tooltip="Town Hall" display="https://clashofclans.fandom.com/wiki/Town_Hall" xr:uid="{BA35F5ED-B827-444D-AB75-0A0CED279307}"/>
    <hyperlink ref="DO87" r:id="rId33" tooltip="Barbarian" display="https://clashofclans.fandom.com/wiki/Barbarian" xr:uid="{06C255BB-A3C3-42CA-848F-525A5009FCC6}"/>
    <hyperlink ref="ED2" r:id="rId34" tooltip="Town Hall" display="https://clashofclans.fandom.com/wiki/Town_Hall" xr:uid="{729F7703-84B6-4150-A9DC-8D1AB665E1EF}"/>
    <hyperlink ref="EG2" r:id="rId35" tooltip="Troops" display="https://clashofclans.fandom.com/wiki/Troops" xr:uid="{C0D6C352-E49F-453F-8455-56E738E1E3B8}"/>
    <hyperlink ref="EL2" r:id="rId36" tooltip="Town Hall" display="https://clashofclans.fandom.com/wiki/Town_Hall" xr:uid="{5D474945-B924-4DB6-B9A0-BFF9B2CA880C}"/>
    <hyperlink ref="EX2" r:id="rId37" location="Elixir" tooltip="Resources" display="https://clashofclans.fandom.com/wiki/Resources - Elixir" xr:uid="{2FE0DC97-4E93-49B2-AD88-3CFEBDD1D843}"/>
    <hyperlink ref="EZ2" r:id="rId38" tooltip="Experience" display="https://clashofclans.fandom.com/wiki/Experience" xr:uid="{51E6D6D8-800D-4A8C-8FBE-74D5E642DE3C}"/>
    <hyperlink ref="FA2" r:id="rId39" tooltip="Town Hall" display="https://clashofclans.fandom.com/wiki/Town_Hall" xr:uid="{B0D3B234-FBCE-41AA-8D92-30E573C3DBB1}"/>
    <hyperlink ref="FE2" r:id="rId40" tooltip="Spells" display="https://clashofclans.fandom.com/wiki/Spells" xr:uid="{B381B005-1881-4E79-A2AB-CA5957EF1CDA}"/>
    <hyperlink ref="FF2" r:id="rId41" tooltip="Spells" display="https://clashofclans.fandom.com/wiki/Spells" xr:uid="{DC02E750-CB00-4D7C-80D3-05DDB9573296}"/>
    <hyperlink ref="FG2" r:id="rId42" location="Elixir" tooltip="Resources" display="https://clashofclans.fandom.com/wiki/Resources - Elixir" xr:uid="{5D885078-4862-45C2-868B-CB1205528264}"/>
    <hyperlink ref="FI2" r:id="rId43" tooltip="Experience" display="https://clashofclans.fandom.com/wiki/Experience" xr:uid="{FC0BB14C-E5B4-46DF-81C7-1E14F0487680}"/>
    <hyperlink ref="FJ2" r:id="rId44" tooltip="Town Hall" display="https://clashofclans.fandom.com/wiki/Town_Hall" xr:uid="{50CFACDD-89A8-4068-984E-2C833F30BA1C}"/>
    <hyperlink ref="FN2" r:id="rId45" location="Gold" tooltip="Resource Buildings" display="https://clashofclans.fandom.com/wiki/Resource_Buildings - Gold" xr:uid="{CA5836A4-401F-4E9F-B922-48F203542C82}"/>
    <hyperlink ref="FP2" r:id="rId46" tooltip="Experience" display="https://clashofclans.fandom.com/wiki/Experience" xr:uid="{BB91EF62-BE25-4361-8A78-F5425C23C690}"/>
    <hyperlink ref="FQ2" r:id="rId47" tooltip="Town Hall" display="https://clashofclans.fandom.com/wiki/Town_Hall" xr:uid="{ECEE8E11-24B0-4050-9D7D-6A09AC5F4625}"/>
    <hyperlink ref="FV2" r:id="rId48" location="Gold" tooltip="Resource Buildings" display="https://clashofclans.fandom.com/wiki/Resource_Buildings - Gold" xr:uid="{5EB64736-3C16-4028-8C5B-D9C3ACF158FB}"/>
    <hyperlink ref="FX2" r:id="rId49" tooltip="Experience" display="https://clashofclans.fandom.com/wiki/Experience" xr:uid="{3A0A7227-BB7C-4396-9BF8-E1C4D0BB1205}"/>
    <hyperlink ref="FY2" r:id="rId50" tooltip="Town Hall" display="https://clashofclans.fandom.com/wiki/Town_Hall" xr:uid="{FB48CBA1-FDC1-4C40-B69F-83495BFF7183}"/>
    <hyperlink ref="GC2" r:id="rId51" location="Gold" tooltip="Resource Buildings" display="https://clashofclans.fandom.com/wiki/Resource_Buildings - Gold" xr:uid="{B56E8E1B-F103-448F-A902-AD61DBB46D9B}"/>
    <hyperlink ref="GE2" r:id="rId52" tooltip="Experience" display="https://clashofclans.fandom.com/wiki/Experience" xr:uid="{3CBEA021-CEDB-419A-9322-6642DD018BEF}"/>
    <hyperlink ref="GF2" r:id="rId53" tooltip="Town Hall" display="https://clashofclans.fandom.com/wiki/Town_Hall" xr:uid="{03008EC4-3D06-4D60-927C-E72966D8D88D}"/>
    <hyperlink ref="GJ2" r:id="rId54" location="Gold" tooltip="Resource Buildings" display="https://clashofclans.fandom.com/wiki/Resource_Buildings - Gold" xr:uid="{71320F37-9649-48A3-8CDA-869F65054362}"/>
    <hyperlink ref="GL2" r:id="rId55" tooltip="Experience" display="https://clashofclans.fandom.com/wiki/Experience" xr:uid="{54F264A8-2D93-4E36-A458-339928A3451E}"/>
    <hyperlink ref="GM2" r:id="rId56" tooltip="Town Hall" display="https://clashofclans.fandom.com/wiki/Town_Hall" xr:uid="{A38DEA68-4A05-487E-8E95-B40C581B4741}"/>
    <hyperlink ref="GQ2" r:id="rId57" location="Gold" tooltip="Resource Buildings" display="https://clashofclans.fandom.com/wiki/Resource_Buildings - Gold" xr:uid="{7CCF89C3-31E9-4E32-864D-91F9B0E914DD}"/>
    <hyperlink ref="GS2" r:id="rId58" tooltip="Experience" display="https://clashofclans.fandom.com/wiki/Experience" xr:uid="{698437E8-094B-458B-B5FE-AD6ED580C3E1}"/>
    <hyperlink ref="GT2" r:id="rId59" tooltip="Town Hall" display="https://clashofclans.fandom.com/wiki/Town_Hall" xr:uid="{4A7CC437-2695-4FFD-9B1A-FC496BF32ABD}"/>
    <hyperlink ref="GX2" r:id="rId60" location="Gold" tooltip="Resource Buildings" display="https://clashofclans.fandom.com/wiki/Resource_Buildings - Gold" xr:uid="{E8B7103B-4B05-4529-94B7-8D06D58115CA}"/>
    <hyperlink ref="GZ2" r:id="rId61" tooltip="Experience" display="https://clashofclans.fandom.com/wiki/Experience" xr:uid="{4D81286D-765C-4A56-AFC1-D4CCA6422538}"/>
    <hyperlink ref="HA2" r:id="rId62" tooltip="Town Hall" display="https://clashofclans.fandom.com/wiki/Town_Hall" xr:uid="{56EF6F84-131E-4347-A533-2ECB78F5A6E5}"/>
    <hyperlink ref="HF2" r:id="rId63" location="Gold" tooltip="Resource Buildings" display="https://clashofclans.fandom.com/wiki/Resource_Buildings - Gold" xr:uid="{DB0DC008-4C4A-48BA-9284-B1F4377B17F2}"/>
    <hyperlink ref="HH2" r:id="rId64" tooltip="Experience" display="https://clashofclans.fandom.com/wiki/Experience" xr:uid="{53895A10-50DD-46C0-91DE-620904A896A5}"/>
    <hyperlink ref="HI2" r:id="rId65" tooltip="Town Hall" display="https://clashofclans.fandom.com/wiki/Town_Hall" xr:uid="{D6C8B3FB-AF9A-4F7C-84FB-832DF40EF5C5}"/>
    <hyperlink ref="HP2" r:id="rId66" location="Builder_Elixir" tooltip="Resource Buildings/Builder Base" display="https://clashofclans.fandom.com/wiki/Resource_Buildings/Builder_Base - Builder_Elixir" xr:uid="{EF9AF94C-1054-4E0A-9020-EE1E8B75E4C7}"/>
    <hyperlink ref="HR2" r:id="rId67" tooltip="Builder Hall" display="https://clashofclans.fandom.com/wiki/Builder_Hall" xr:uid="{74481464-DD3B-4FD5-BF19-2924DAF4E046}"/>
    <hyperlink ref="HX2" r:id="rId68" location="Gold" tooltip="Resources" display="https://clashofclans.fandom.com/wiki/Resources - Gold" xr:uid="{8FAAB647-7C58-49D7-871A-2333BAD6FB85}"/>
    <hyperlink ref="HZ2" r:id="rId69" location="Elixir" tooltip="Resources" display="https://clashofclans.fandom.com/wiki/Resources - Elixir" xr:uid="{58E2018B-D41D-4C65-99D1-97F93F95EE04}"/>
    <hyperlink ref="IB2" r:id="rId70" tooltip="Experience" display="https://clashofclans.fandom.com/wiki/Experience" xr:uid="{20238BEE-D73A-4A87-A091-A9F2B0D7E199}"/>
    <hyperlink ref="IC2" r:id="rId71" tooltip="Town Hall" display="https://clashofclans.fandom.com/wiki/Town_Hall" xr:uid="{774B20B0-61AD-419E-9EE5-8CAFC12EFFB4}"/>
    <hyperlink ref="IM2" r:id="rId72" tooltip="Town Hall" display="https://clashofclans.fandom.com/wiki/Town_Hall" xr:uid="{8A240264-9C1D-43F9-B15E-4B2B53C91EE7}"/>
    <hyperlink ref="IQ2" r:id="rId73" location="Elixir" tooltip="Resources" display="https://clashofclans.fandom.com/wiki/Resources - Elixir" xr:uid="{0FE3D570-39F4-4223-B141-BAC6BEB510A9}"/>
    <hyperlink ref="IT2" r:id="rId74" location="Gems" tooltip="Resources" display="https://clashofclans.fandom.com/wiki/Resources - Gems" xr:uid="{331BB5C3-D9E8-4CD8-9A8C-135B44A6EDD9}"/>
    <hyperlink ref="IV2" r:id="rId75" location="Gold" tooltip="Resources" display="https://clashofclans.fandom.com/wiki/Resources - Gold" xr:uid="{CB55BE4B-165F-4F29-A04D-81119B65BE5C}"/>
    <hyperlink ref="IX2" r:id="rId76" tooltip="Experience" display="https://clashofclans.fandom.com/wiki/Experience" xr:uid="{95A460C7-F344-4431-A711-C5E32FC24049}"/>
    <hyperlink ref="JD2" r:id="rId77" tooltip="Troops" display="https://clashofclans.fandom.com/wiki/Troops" xr:uid="{F6B56C18-9DF8-4379-A689-02EBF5F0A0AC}"/>
    <hyperlink ref="JE2" r:id="rId78" tooltip="Spells" display="https://clashofclans.fandom.com/wiki/Spells" xr:uid="{4FE3C264-FDF9-4EAC-BB19-D48EC0678167}"/>
    <hyperlink ref="JF2" r:id="rId79" tooltip="Siege Machines" display="https://clashofclans.fandom.com/wiki/Siege_Machines" xr:uid="{49970357-A10F-4019-A7AC-937BD32FB122}"/>
    <hyperlink ref="JG2" r:id="rId80" tooltip="Laboratory" display="https://clashofclans.fandom.com/wiki/Laboratory" xr:uid="{E9B0CE22-284F-4213-84A0-4EF7D80A3493}"/>
    <hyperlink ref="JH2" r:id="rId81" location="Elixir" tooltip="Resources" display="https://clashofclans.fandom.com/wiki/Resources - Elixir" xr:uid="{C8BF9AD4-389A-4D5F-87FC-8632713C6C88}"/>
    <hyperlink ref="JJ2" r:id="rId82" tooltip="Experience" display="https://clashofclans.fandom.com/wiki/Experience" xr:uid="{BD9EE504-D4BC-40E7-B172-25D0D570576F}"/>
    <hyperlink ref="JK2" r:id="rId83" tooltip="Town Hall" display="https://clashofclans.fandom.com/wiki/Town_Hall" xr:uid="{75517F1B-799B-4283-A9E3-D66A0B5E2790}"/>
    <hyperlink ref="FE5" r:id="rId84" tooltip="Lightning Spell" display="https://clashofclans.fandom.com/wiki/Lightning_Spell" xr:uid="{617C0D4C-9CB6-44E6-B28D-B47071126925}"/>
    <hyperlink ref="FE6" r:id="rId85" tooltip="Healing Spell" display="https://clashofclans.fandom.com/wiki/Healing_Spell" xr:uid="{ED2F8963-6251-4225-88EF-AC22B846C10F}"/>
    <hyperlink ref="FE7" r:id="rId86" tooltip="Rage Spell" display="https://clashofclans.fandom.com/wiki/Rage_Spell" xr:uid="{F4243F92-EE27-40B7-9A2F-F56F818078E3}"/>
    <hyperlink ref="FE8" r:id="rId87" tooltip="Jump Spell" display="https://clashofclans.fandom.com/wiki/Jump_Spell" xr:uid="{FBCD54A1-93D2-4A81-A43E-1D6EB3F07298}"/>
    <hyperlink ref="FE9" r:id="rId88" tooltip="Freeze Spell" display="https://clashofclans.fandom.com/wiki/Freeze_Spell" xr:uid="{E2CAC178-1D74-40AE-81A8-D29525CEF011}"/>
    <hyperlink ref="FE10" r:id="rId89" tooltip="Clone Spell" display="https://clashofclans.fandom.com/wiki/Clone_Spell" xr:uid="{8B32B725-CF40-423C-8326-83D63937FF16}"/>
    <hyperlink ref="FE11" r:id="rId90" tooltip="Invisibility Spell" display="https://clashofclans.fandom.com/wiki/Invisibility_Spell" xr:uid="{A071DA9A-2710-418F-8464-843C05C2C66A}"/>
    <hyperlink ref="FE12" r:id="rId91" tooltip="Recall Spell" display="https://clashofclans.fandom.com/wiki/Recall_Spell" xr:uid="{15CFCC46-7915-40D8-AA8E-53B85417D0D1}"/>
    <hyperlink ref="EO2" r:id="rId92" tooltip="Troops" display="https://clashofclans.fandom.com/wiki/Troops" xr:uid="{6C8D4AF2-21C1-4088-B515-7F140236F98F}"/>
    <hyperlink ref="ET2" r:id="rId93" tooltip="Town Hall" display="https://clashofclans.fandom.com/wiki/Town_Hall" xr:uid="{3AC596AB-A104-4B34-B27F-4F7CEC9CA1D2}"/>
    <hyperlink ref="EO7" r:id="rId94" tooltip="Goblin" display="https://clashofclans.fandom.com/wiki/Goblin" xr:uid="{557CCBBD-6210-4188-89F4-2940DD03AC4B}"/>
    <hyperlink ref="EO6" r:id="rId95" tooltip="Giant" display="https://clashofclans.fandom.com/wiki/Giant" xr:uid="{CF0F234F-F112-4451-86AF-6A5D6AE04755}"/>
    <hyperlink ref="EO5" r:id="rId96" tooltip="Archer" display="https://clashofclans.fandom.com/wiki/Archer" xr:uid="{4C256AC2-EB3A-437B-9589-DA66B20169FB}"/>
    <hyperlink ref="EO4" r:id="rId97" tooltip="Barbarian" display="https://clashofclans.fandom.com/wiki/Barbarian" xr:uid="{856BD8D6-1B87-488C-BCB7-9DD4AA287BA9}"/>
    <hyperlink ref="EO8" r:id="rId98" tooltip="Wall Breaker" display="https://clashofclans.fandom.com/wiki/Wall_Breaker" xr:uid="{2CFF8424-7D4A-4935-8C84-A86143A372D8}"/>
    <hyperlink ref="EO9" r:id="rId99" tooltip="Balloon" display="https://clashofclans.fandom.com/wiki/Balloon" xr:uid="{C3C165F8-53BC-4024-A181-2D1C2D170972}"/>
    <hyperlink ref="EO10" r:id="rId100" tooltip="Wizard" display="https://clashofclans.fandom.com/wiki/Wizard" xr:uid="{0A0E83C0-9133-4615-A51E-853BE0D63C45}"/>
    <hyperlink ref="EO11" r:id="rId101" tooltip="Healer" display="https://clashofclans.fandom.com/wiki/Healer" xr:uid="{BDE82059-67D8-43D5-A912-F15DE8C957DA}"/>
    <hyperlink ref="EO12" r:id="rId102" tooltip="Dragon" display="https://clashofclans.fandom.com/wiki/Dragon" xr:uid="{286083AF-C51C-4D44-B179-7087780FEBBA}"/>
    <hyperlink ref="EO13" r:id="rId103" tooltip="P.E.K.K.A" display="https://clashofclans.fandom.com/wiki/P.E.K.K.A" xr:uid="{A5DBD744-D0E7-43B0-9EE1-1687651E0099}"/>
    <hyperlink ref="EO14" r:id="rId104" tooltip="Baby Dragon/Home Village" display="https://clashofclans.fandom.com/wiki/Baby_Dragon/Home_Village" xr:uid="{8A8AED59-0B1D-4A53-A025-6F5DCA0F17C5}"/>
    <hyperlink ref="EO15" r:id="rId105" tooltip="Miner" display="https://clashofclans.fandom.com/wiki/Miner" xr:uid="{A440D1A4-3F2D-4438-9291-A5D874459642}"/>
    <hyperlink ref="EO16" r:id="rId106" tooltip="Electro Dragon" display="https://clashofclans.fandom.com/wiki/Electro_Dragon" xr:uid="{DA6C0909-5B27-4C0D-9112-842FEDD483C1}"/>
    <hyperlink ref="EO17" r:id="rId107" tooltip="Yeti" display="https://clashofclans.fandom.com/wiki/Yeti" xr:uid="{475F26F1-7DBD-42CC-8426-4A15092CD852}"/>
    <hyperlink ref="EO18" r:id="rId108" tooltip="Dragon Rider" display="https://clashofclans.fandom.com/wiki/Dragon_Rider" xr:uid="{4546E9B0-1DF8-4D2F-B146-7787427561B3}"/>
    <hyperlink ref="EO19" r:id="rId109" tooltip="Electro Titan" display="https://clashofclans.fandom.com/wiki/Electro_Titan" xr:uid="{15BD2689-2B75-4D36-8604-28D0E1E191ED}"/>
    <hyperlink ref="JN5" r:id="rId110" tooltip="Hog Rider" display="https://clashofclans.fandom.com/wiki/Hog_Rider" xr:uid="{559286EC-AB7B-4F44-A1F0-5B6CA221A4AB}"/>
    <hyperlink ref="JN6" r:id="rId111" tooltip="Valkyrie" display="https://clashofclans.fandom.com/wiki/Valkyrie" xr:uid="{DBA6ABE3-3B76-4128-B601-08E4B671AFDC}"/>
    <hyperlink ref="JN7" r:id="rId112" tooltip="Golem" display="https://clashofclans.fandom.com/wiki/Golem" xr:uid="{00543796-110E-4F6A-81AD-61B7D559F2D8}"/>
    <hyperlink ref="JN8" r:id="rId113" tooltip="Witch" display="https://clashofclans.fandom.com/wiki/Witch" xr:uid="{0F53411E-A264-4BD1-9CD0-018A352C82A9}"/>
    <hyperlink ref="JN9" r:id="rId114" tooltip="Lava Hound" display="https://clashofclans.fandom.com/wiki/Lava_Hound" xr:uid="{0F044A02-EE07-49F4-A489-A187186A1B55}"/>
    <hyperlink ref="JN10" r:id="rId115" tooltip="Bowler" display="https://clashofclans.fandom.com/wiki/Bowler" xr:uid="{250D117B-E647-4CDF-B4A4-20D006A9EF85}"/>
    <hyperlink ref="JN11" r:id="rId116" tooltip="Ice Golem" display="https://clashofclans.fandom.com/wiki/Ice_Golem" xr:uid="{71E98F35-0BC3-456F-83AC-C83AD05342EF}"/>
    <hyperlink ref="JN12" r:id="rId117" tooltip="Headhunter" display="https://clashofclans.fandom.com/wiki/Headhunter" xr:uid="{ADEFF1FC-93C7-42FE-9FEF-0F89436B33B3}"/>
    <hyperlink ref="JN13" r:id="rId118" tooltip="Apprentice Warden" display="https://clashofclans.fandom.com/wiki/Apprentice_Warden" xr:uid="{D2523C83-FBE7-4AA3-9AF1-816EEBD75900}"/>
    <hyperlink ref="JN4" r:id="rId119" tooltip="Minion" display="https://clashofclans.fandom.com/wiki/Minion" xr:uid="{5E3243FD-6406-41A0-A0DC-43B8871B8069}"/>
    <hyperlink ref="JN2" r:id="rId120" tooltip="Troops" display="https://clashofclans.fandom.com/wiki/Troops" xr:uid="{34B4F085-766A-4F51-9C5A-6F1B825C2815}"/>
    <hyperlink ref="JS2" r:id="rId121" tooltip="Town Hall" display="https://clashofclans.fandom.com/wiki/Town_Hall" xr:uid="{9ED975ED-E2EF-42A2-842A-71B5526734F2}"/>
    <hyperlink ref="JV2" r:id="rId122" location="Dark_Elixir" tooltip="Resources" display="https://clashofclans.fandom.com/wiki/Resources - Dark_Elixir" xr:uid="{FC175692-DADD-4B63-95B5-7A6D33990743}"/>
    <hyperlink ref="JY2" r:id="rId123" location="Gems" tooltip="Resources" display="https://clashofclans.fandom.com/wiki/Resources - Gems" xr:uid="{B648FD79-E6BD-4909-A639-8D558DF9FFCF}"/>
    <hyperlink ref="KA2" r:id="rId124" location="Elixir" tooltip="Resources" display="https://clashofclans.fandom.com/wiki/Resources - Elixir" xr:uid="{9914D138-C301-4260-9629-ED2FD086B3C5}"/>
    <hyperlink ref="KC2" r:id="rId125" tooltip="Experience" display="https://clashofclans.fandom.com/wiki/Experience" xr:uid="{619D6849-433E-42EC-A2A5-A4B8F74F3231}"/>
    <hyperlink ref="KE2" r:id="rId126" tooltip="Town Hall" display="https://clashofclans.fandom.com/wiki/Town_Hall" xr:uid="{0BD9318A-0B3B-4580-BCDD-B2CA1AE331D4}"/>
    <hyperlink ref="KH2" r:id="rId127" location="Dark_Elixir" tooltip="Resources" display="https://clashofclans.fandom.com/wiki/Resources - Dark_Elixir" xr:uid="{691BDB97-BB96-4852-B5C6-7BC5F45AA836}"/>
    <hyperlink ref="KJ2" r:id="rId128" location="Elixir" tooltip="Resources" display="https://clashofclans.fandom.com/wiki/Resources - Elixir" xr:uid="{929B3EC0-11EC-4136-9F50-B905C83F3A9E}"/>
    <hyperlink ref="KL2" r:id="rId129" tooltip="Experience" display="https://clashofclans.fandom.com/wiki/Experience" xr:uid="{93FB8653-B714-4B90-A7A0-76002E61FB06}"/>
    <hyperlink ref="KM2" r:id="rId130" tooltip="Town Hall" display="https://clashofclans.fandom.com/wiki/Town_Hall" xr:uid="{AC5FAD4B-8679-4397-B89A-4AF7D243F5CD}"/>
    <hyperlink ref="KP2" r:id="rId131" location="Gold" tooltip="Resources" display="https://clashofclans.fandom.com/wiki/Resources - Gold" xr:uid="{CE3E31CF-C557-4281-BE8E-0F98D53381FE}"/>
    <hyperlink ref="KS2" r:id="rId132" location="Gems" tooltip="Resources" display="https://clashofclans.fandom.com/wiki/Resources - Gems" xr:uid="{199EF66C-3704-4040-9420-6851D27ED758}"/>
    <hyperlink ref="KU2" r:id="rId133" location="Elixir" tooltip="Resources" display="https://clashofclans.fandom.com/wiki/Resources - Elixir" xr:uid="{E5816185-02A4-4CA6-9D8F-0E437CCA6585}"/>
    <hyperlink ref="KW2" r:id="rId134" tooltip="Experience" display="https://clashofclans.fandom.com/wiki/Experience" xr:uid="{1A423386-70AA-4E6D-9F7E-C03C219D3268}"/>
    <hyperlink ref="KY2" r:id="rId135" tooltip="Town Hall" display="https://clashofclans.fandom.com/wiki/Town_Hall" xr:uid="{F1D72E5D-517A-4EB7-B75E-36E5252B0A71}"/>
    <hyperlink ref="LI1" r:id="rId136" tooltip="Town Hall" display="https://clashofclans.fandom.com/wiki/Town_Hall" xr:uid="{6EC4BCDF-75C1-429A-BEB8-B9F8692CDFA8}"/>
    <hyperlink ref="LI3" r:id="rId137" tooltip="Town Hall" display="https://clashofclans.fandom.com/wiki/Town_Hall" xr:uid="{CAB103E2-7BAC-4412-BC29-D92E5C4E4929}"/>
  </hyperlinks>
  <pageMargins left="0.7" right="0.7" top="0.75" bottom="0.75" header="0.3" footer="0.3"/>
  <pageSetup orientation="portrait" horizontalDpi="0" verticalDpi="0" r:id="rId138"/>
  <drawing r:id="rId1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A35E-2541-4557-8999-886F732CE4A6}">
  <dimension ref="A1:I55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defaultRowHeight="14.4" x14ac:dyDescent="0.3"/>
  <cols>
    <col min="1" max="1" width="12" bestFit="1" customWidth="1"/>
    <col min="7" max="7" width="17.33203125" bestFit="1" customWidth="1"/>
    <col min="8" max="8" width="9.44140625" bestFit="1" customWidth="1"/>
    <col min="9" max="9" width="14.6640625" bestFit="1" customWidth="1"/>
  </cols>
  <sheetData>
    <row r="1" spans="1:9" x14ac:dyDescent="0.3">
      <c r="A1" s="5" t="s">
        <v>200</v>
      </c>
      <c r="B1" s="5" t="s">
        <v>235</v>
      </c>
      <c r="C1" s="5" t="s">
        <v>236</v>
      </c>
      <c r="D1" s="5" t="s">
        <v>302</v>
      </c>
      <c r="E1" s="5" t="s">
        <v>237</v>
      </c>
      <c r="F1" s="5" t="s">
        <v>238</v>
      </c>
      <c r="G1" s="5" t="s">
        <v>239</v>
      </c>
      <c r="H1" s="5" t="s">
        <v>240</v>
      </c>
      <c r="I1" s="5" t="s">
        <v>241</v>
      </c>
    </row>
    <row r="2" spans="1:9" x14ac:dyDescent="0.3">
      <c r="A2" t="s">
        <v>242</v>
      </c>
      <c r="B2" t="s">
        <v>263</v>
      </c>
      <c r="C2">
        <v>1</v>
      </c>
      <c r="D2">
        <v>1</v>
      </c>
      <c r="E2">
        <v>5</v>
      </c>
      <c r="F2" t="b">
        <v>0</v>
      </c>
      <c r="G2">
        <v>5</v>
      </c>
      <c r="H2">
        <v>0</v>
      </c>
      <c r="I2">
        <v>3</v>
      </c>
    </row>
    <row r="3" spans="1:9" x14ac:dyDescent="0.3">
      <c r="A3" t="s">
        <v>218</v>
      </c>
      <c r="B3" t="s">
        <v>263</v>
      </c>
      <c r="C3">
        <v>1</v>
      </c>
      <c r="D3">
        <v>1</v>
      </c>
      <c r="E3">
        <v>6</v>
      </c>
      <c r="F3" t="b">
        <v>1</v>
      </c>
      <c r="G3">
        <v>5</v>
      </c>
      <c r="H3">
        <v>0</v>
      </c>
      <c r="I3">
        <v>3</v>
      </c>
    </row>
    <row r="4" spans="1:9" x14ac:dyDescent="0.3">
      <c r="A4" t="s">
        <v>243</v>
      </c>
      <c r="B4" t="s">
        <v>263</v>
      </c>
      <c r="C4">
        <v>1</v>
      </c>
      <c r="D4">
        <v>1</v>
      </c>
      <c r="E4">
        <v>30</v>
      </c>
      <c r="F4" t="b">
        <v>1</v>
      </c>
      <c r="G4">
        <v>5</v>
      </c>
      <c r="H4">
        <v>0</v>
      </c>
      <c r="I4">
        <v>6</v>
      </c>
    </row>
    <row r="5" spans="1:9" x14ac:dyDescent="0.3">
      <c r="A5" t="s">
        <v>244</v>
      </c>
      <c r="B5" t="s">
        <v>263</v>
      </c>
      <c r="C5">
        <v>1</v>
      </c>
      <c r="D5">
        <v>1</v>
      </c>
      <c r="E5">
        <v>30</v>
      </c>
      <c r="F5" t="b">
        <v>1</v>
      </c>
      <c r="G5">
        <v>5</v>
      </c>
      <c r="H5">
        <v>0</v>
      </c>
      <c r="I5">
        <v>3</v>
      </c>
    </row>
    <row r="6" spans="1:9" x14ac:dyDescent="0.3">
      <c r="A6" t="s">
        <v>245</v>
      </c>
      <c r="B6" t="s">
        <v>263</v>
      </c>
      <c r="C6">
        <v>1</v>
      </c>
      <c r="D6">
        <v>1</v>
      </c>
      <c r="E6">
        <v>15</v>
      </c>
      <c r="F6" t="b">
        <v>0</v>
      </c>
      <c r="G6">
        <v>5</v>
      </c>
      <c r="H6">
        <v>0</v>
      </c>
      <c r="I6">
        <v>1</v>
      </c>
    </row>
    <row r="7" spans="1:9" x14ac:dyDescent="0.3">
      <c r="A7" t="s">
        <v>246</v>
      </c>
      <c r="B7" t="s">
        <v>263</v>
      </c>
      <c r="C7">
        <v>1</v>
      </c>
      <c r="D7">
        <v>1</v>
      </c>
      <c r="E7">
        <v>7</v>
      </c>
      <c r="F7" t="b">
        <v>0</v>
      </c>
      <c r="G7">
        <v>10</v>
      </c>
      <c r="H7">
        <v>0</v>
      </c>
      <c r="I7">
        <v>5</v>
      </c>
    </row>
    <row r="8" spans="1:9" x14ac:dyDescent="0.3">
      <c r="A8" t="s">
        <v>247</v>
      </c>
      <c r="B8" t="s">
        <v>263</v>
      </c>
      <c r="C8">
        <v>1</v>
      </c>
      <c r="D8">
        <v>1</v>
      </c>
      <c r="E8">
        <v>30</v>
      </c>
      <c r="F8" t="b">
        <v>1</v>
      </c>
      <c r="G8">
        <v>5</v>
      </c>
      <c r="H8">
        <v>1</v>
      </c>
      <c r="I8">
        <v>8</v>
      </c>
    </row>
    <row r="9" spans="1:9" x14ac:dyDescent="0.3">
      <c r="A9" t="s">
        <v>248</v>
      </c>
      <c r="B9" t="s">
        <v>263</v>
      </c>
      <c r="C9">
        <v>1</v>
      </c>
      <c r="D9">
        <v>1</v>
      </c>
      <c r="E9">
        <v>120</v>
      </c>
      <c r="F9" t="b">
        <v>1</v>
      </c>
      <c r="G9">
        <v>5</v>
      </c>
      <c r="H9">
        <v>0</v>
      </c>
      <c r="I9">
        <v>1</v>
      </c>
    </row>
    <row r="10" spans="1:9" x14ac:dyDescent="0.3">
      <c r="A10" t="s">
        <v>249</v>
      </c>
      <c r="B10" t="s">
        <v>263</v>
      </c>
      <c r="C10">
        <v>1</v>
      </c>
      <c r="D10">
        <v>1</v>
      </c>
      <c r="E10">
        <v>180</v>
      </c>
      <c r="F10" t="b">
        <v>1</v>
      </c>
      <c r="G10">
        <v>2</v>
      </c>
      <c r="H10">
        <v>1</v>
      </c>
      <c r="I10">
        <v>2</v>
      </c>
    </row>
    <row r="11" spans="1:9" x14ac:dyDescent="0.3">
      <c r="A11" t="s">
        <v>250</v>
      </c>
      <c r="B11" t="s">
        <v>263</v>
      </c>
      <c r="C11">
        <v>1</v>
      </c>
      <c r="D11">
        <v>1</v>
      </c>
      <c r="E11">
        <v>90</v>
      </c>
      <c r="F11" t="b">
        <v>1</v>
      </c>
      <c r="G11">
        <v>5</v>
      </c>
      <c r="H11">
        <v>0</v>
      </c>
      <c r="I11">
        <v>1</v>
      </c>
    </row>
    <row r="12" spans="1:9" x14ac:dyDescent="0.3">
      <c r="A12" t="s">
        <v>251</v>
      </c>
      <c r="B12" t="s">
        <v>263</v>
      </c>
      <c r="C12">
        <v>1</v>
      </c>
      <c r="D12">
        <v>1</v>
      </c>
      <c r="E12">
        <v>360</v>
      </c>
      <c r="F12" t="b">
        <v>1</v>
      </c>
      <c r="G12">
        <v>3</v>
      </c>
      <c r="H12">
        <v>1</v>
      </c>
      <c r="I12">
        <v>2</v>
      </c>
    </row>
    <row r="13" spans="1:9" x14ac:dyDescent="0.3">
      <c r="A13" t="s">
        <v>252</v>
      </c>
      <c r="B13" t="s">
        <v>263</v>
      </c>
      <c r="C13">
        <v>1</v>
      </c>
      <c r="D13">
        <v>1</v>
      </c>
      <c r="E13">
        <v>180</v>
      </c>
      <c r="F13" t="b">
        <v>1</v>
      </c>
      <c r="G13">
        <v>4</v>
      </c>
      <c r="H13">
        <v>0</v>
      </c>
      <c r="I13">
        <v>1</v>
      </c>
    </row>
    <row r="14" spans="1:9" x14ac:dyDescent="0.3">
      <c r="A14" t="s">
        <v>253</v>
      </c>
      <c r="B14" t="s">
        <v>263</v>
      </c>
      <c r="C14">
        <v>2</v>
      </c>
      <c r="D14">
        <v>1</v>
      </c>
      <c r="E14">
        <v>40</v>
      </c>
      <c r="F14" t="b">
        <v>1</v>
      </c>
      <c r="G14">
        <v>4</v>
      </c>
      <c r="H14">
        <v>0</v>
      </c>
      <c r="I14">
        <v>1</v>
      </c>
    </row>
    <row r="15" spans="1:9" x14ac:dyDescent="0.3">
      <c r="A15" t="s">
        <v>254</v>
      </c>
      <c r="B15" t="s">
        <v>263</v>
      </c>
      <c r="C15">
        <v>2</v>
      </c>
      <c r="D15">
        <v>1</v>
      </c>
      <c r="E15">
        <v>240</v>
      </c>
      <c r="F15" t="b">
        <v>1</v>
      </c>
      <c r="G15">
        <v>4</v>
      </c>
      <c r="H15">
        <v>0</v>
      </c>
      <c r="I15">
        <v>2</v>
      </c>
    </row>
    <row r="16" spans="1:9" x14ac:dyDescent="0.3">
      <c r="A16" t="s">
        <v>255</v>
      </c>
      <c r="B16" t="s">
        <v>263</v>
      </c>
      <c r="C16">
        <v>2</v>
      </c>
      <c r="D16">
        <v>2</v>
      </c>
      <c r="E16">
        <v>60</v>
      </c>
      <c r="F16" t="b">
        <v>1</v>
      </c>
      <c r="G16">
        <v>4</v>
      </c>
      <c r="H16">
        <v>0</v>
      </c>
      <c r="I16">
        <v>5</v>
      </c>
    </row>
    <row r="17" spans="1:9" x14ac:dyDescent="0.3">
      <c r="A17" t="s">
        <v>401</v>
      </c>
      <c r="B17" t="s">
        <v>263</v>
      </c>
      <c r="C17">
        <v>2</v>
      </c>
      <c r="D17">
        <v>1</v>
      </c>
      <c r="E17">
        <v>300</v>
      </c>
      <c r="F17" t="b">
        <v>1</v>
      </c>
      <c r="G17">
        <v>5</v>
      </c>
      <c r="H17">
        <v>0</v>
      </c>
      <c r="I17">
        <v>1</v>
      </c>
    </row>
    <row r="18" spans="1:9" x14ac:dyDescent="0.3">
      <c r="A18" t="s">
        <v>412</v>
      </c>
      <c r="B18" t="s">
        <v>263</v>
      </c>
      <c r="C18">
        <v>2</v>
      </c>
      <c r="D18">
        <v>1</v>
      </c>
      <c r="E18">
        <v>180</v>
      </c>
      <c r="F18" t="b">
        <v>1</v>
      </c>
      <c r="G18">
        <v>5</v>
      </c>
      <c r="H18">
        <v>0</v>
      </c>
      <c r="I18">
        <v>2</v>
      </c>
    </row>
    <row r="19" spans="1:9" x14ac:dyDescent="0.3">
      <c r="A19" t="s">
        <v>257</v>
      </c>
      <c r="B19" t="s">
        <v>263</v>
      </c>
      <c r="C19">
        <v>2</v>
      </c>
      <c r="D19">
        <v>2</v>
      </c>
      <c r="E19">
        <v>15</v>
      </c>
      <c r="F19" t="b">
        <v>1</v>
      </c>
      <c r="G19">
        <v>5</v>
      </c>
      <c r="H19">
        <v>0</v>
      </c>
      <c r="I19">
        <v>1</v>
      </c>
    </row>
    <row r="20" spans="1:9" x14ac:dyDescent="0.3">
      <c r="A20" t="s">
        <v>259</v>
      </c>
      <c r="B20" t="s">
        <v>263</v>
      </c>
      <c r="C20">
        <v>2</v>
      </c>
      <c r="D20">
        <v>2</v>
      </c>
      <c r="E20">
        <v>45</v>
      </c>
      <c r="F20" t="b">
        <v>1</v>
      </c>
      <c r="G20">
        <v>5</v>
      </c>
      <c r="H20">
        <v>0</v>
      </c>
      <c r="I20">
        <v>3</v>
      </c>
    </row>
    <row r="21" spans="1:9" x14ac:dyDescent="0.3">
      <c r="A21" t="s">
        <v>398</v>
      </c>
      <c r="B21" t="s">
        <v>263</v>
      </c>
      <c r="C21">
        <v>2</v>
      </c>
      <c r="D21">
        <v>2</v>
      </c>
      <c r="E21">
        <v>45</v>
      </c>
      <c r="F21" t="b">
        <v>1</v>
      </c>
      <c r="G21">
        <v>5</v>
      </c>
      <c r="H21">
        <v>0</v>
      </c>
      <c r="I21">
        <v>2</v>
      </c>
    </row>
    <row r="22" spans="1:9" x14ac:dyDescent="0.3">
      <c r="A22" t="s">
        <v>295</v>
      </c>
      <c r="B22" t="s">
        <v>263</v>
      </c>
      <c r="C22">
        <v>2</v>
      </c>
      <c r="D22">
        <v>2</v>
      </c>
      <c r="E22">
        <v>300</v>
      </c>
      <c r="F22" t="b">
        <v>1</v>
      </c>
      <c r="G22">
        <v>5</v>
      </c>
      <c r="H22">
        <v>0</v>
      </c>
      <c r="I22">
        <v>1</v>
      </c>
    </row>
    <row r="23" spans="1:9" x14ac:dyDescent="0.3">
      <c r="A23" t="s">
        <v>296</v>
      </c>
      <c r="B23" t="s">
        <v>263</v>
      </c>
      <c r="C23">
        <v>2</v>
      </c>
      <c r="D23">
        <v>2</v>
      </c>
      <c r="E23">
        <v>120</v>
      </c>
      <c r="F23" t="b">
        <v>1</v>
      </c>
      <c r="G23">
        <v>5</v>
      </c>
      <c r="H23">
        <v>0</v>
      </c>
      <c r="I23">
        <v>1</v>
      </c>
    </row>
    <row r="24" spans="1:9" x14ac:dyDescent="0.3">
      <c r="A24" t="s">
        <v>298</v>
      </c>
      <c r="B24" t="s">
        <v>263</v>
      </c>
      <c r="C24">
        <v>2</v>
      </c>
      <c r="D24">
        <v>2</v>
      </c>
      <c r="E24">
        <v>120</v>
      </c>
      <c r="F24" t="b">
        <v>1</v>
      </c>
      <c r="G24">
        <v>5</v>
      </c>
      <c r="H24">
        <v>1</v>
      </c>
      <c r="I24">
        <v>2</v>
      </c>
    </row>
    <row r="25" spans="1:9" x14ac:dyDescent="0.3">
      <c r="A25" t="s">
        <v>260</v>
      </c>
      <c r="B25" t="s">
        <v>263</v>
      </c>
      <c r="C25">
        <v>2</v>
      </c>
      <c r="D25">
        <v>2</v>
      </c>
      <c r="E25">
        <v>150</v>
      </c>
      <c r="F25" t="b">
        <v>1</v>
      </c>
      <c r="G25">
        <v>5</v>
      </c>
      <c r="H25">
        <v>1</v>
      </c>
      <c r="I25">
        <v>3</v>
      </c>
    </row>
    <row r="26" spans="1:9" x14ac:dyDescent="0.3">
      <c r="A26" t="s">
        <v>261</v>
      </c>
      <c r="B26" t="s">
        <v>263</v>
      </c>
      <c r="C26">
        <v>3</v>
      </c>
      <c r="D26">
        <v>2</v>
      </c>
      <c r="E26">
        <v>60</v>
      </c>
      <c r="F26" t="b">
        <v>1</v>
      </c>
      <c r="G26">
        <v>5</v>
      </c>
      <c r="H26">
        <v>0</v>
      </c>
      <c r="I26">
        <v>1</v>
      </c>
    </row>
    <row r="27" spans="1:9" x14ac:dyDescent="0.3">
      <c r="A27" t="s">
        <v>399</v>
      </c>
      <c r="B27" t="s">
        <v>263</v>
      </c>
      <c r="C27">
        <v>2</v>
      </c>
      <c r="D27">
        <v>2</v>
      </c>
      <c r="E27">
        <v>300</v>
      </c>
      <c r="F27" t="b">
        <v>1</v>
      </c>
      <c r="G27">
        <v>5</v>
      </c>
      <c r="H27">
        <v>0</v>
      </c>
      <c r="I27">
        <v>1</v>
      </c>
    </row>
    <row r="28" spans="1:9" x14ac:dyDescent="0.3">
      <c r="A28" t="s">
        <v>256</v>
      </c>
      <c r="B28" t="s">
        <v>263</v>
      </c>
      <c r="C28">
        <v>1</v>
      </c>
      <c r="D28">
        <v>4</v>
      </c>
      <c r="E28">
        <v>25</v>
      </c>
      <c r="F28" t="b">
        <v>1</v>
      </c>
      <c r="G28">
        <v>1</v>
      </c>
      <c r="H28">
        <v>1</v>
      </c>
      <c r="I28">
        <v>25</v>
      </c>
    </row>
    <row r="29" spans="1:9" x14ac:dyDescent="0.3">
      <c r="A29" t="s">
        <v>258</v>
      </c>
      <c r="B29" t="s">
        <v>263</v>
      </c>
      <c r="C29">
        <v>2</v>
      </c>
      <c r="D29">
        <v>4</v>
      </c>
      <c r="E29">
        <v>108</v>
      </c>
      <c r="F29" t="b">
        <v>1</v>
      </c>
      <c r="G29">
        <v>5</v>
      </c>
      <c r="H29">
        <v>0</v>
      </c>
      <c r="I29">
        <v>2</v>
      </c>
    </row>
    <row r="30" spans="1:9" x14ac:dyDescent="0.3">
      <c r="A30" t="s">
        <v>409</v>
      </c>
      <c r="B30" t="s">
        <v>263</v>
      </c>
      <c r="C30">
        <v>1</v>
      </c>
      <c r="D30">
        <v>4</v>
      </c>
      <c r="E30">
        <v>180</v>
      </c>
      <c r="F30" t="b">
        <v>1</v>
      </c>
      <c r="G30">
        <v>10</v>
      </c>
      <c r="H30">
        <v>0</v>
      </c>
      <c r="I30">
        <v>2</v>
      </c>
    </row>
    <row r="31" spans="1:9" x14ac:dyDescent="0.3">
      <c r="A31" t="s">
        <v>262</v>
      </c>
      <c r="B31" t="s">
        <v>278</v>
      </c>
      <c r="C31">
        <v>1</v>
      </c>
      <c r="D31">
        <v>2</v>
      </c>
      <c r="E31">
        <v>180</v>
      </c>
      <c r="F31" t="b">
        <v>1</v>
      </c>
      <c r="G31">
        <v>6</v>
      </c>
      <c r="H31">
        <v>1</v>
      </c>
      <c r="I31">
        <v>2</v>
      </c>
    </row>
    <row r="32" spans="1:9" x14ac:dyDescent="0.3">
      <c r="A32" t="s">
        <v>264</v>
      </c>
      <c r="B32" t="s">
        <v>278</v>
      </c>
      <c r="C32">
        <v>1</v>
      </c>
      <c r="D32">
        <v>2</v>
      </c>
      <c r="E32">
        <v>360</v>
      </c>
      <c r="F32" t="b">
        <v>1</v>
      </c>
      <c r="G32">
        <v>7</v>
      </c>
      <c r="H32">
        <v>1</v>
      </c>
      <c r="I32">
        <v>1</v>
      </c>
    </row>
    <row r="33" spans="1:9" x14ac:dyDescent="0.3">
      <c r="A33" t="s">
        <v>410</v>
      </c>
      <c r="B33" t="s">
        <v>278</v>
      </c>
      <c r="C33">
        <v>1</v>
      </c>
      <c r="D33">
        <v>2</v>
      </c>
      <c r="E33">
        <v>360</v>
      </c>
      <c r="F33" t="b">
        <v>1</v>
      </c>
      <c r="G33">
        <v>7</v>
      </c>
      <c r="H33">
        <v>1</v>
      </c>
      <c r="I33">
        <v>1</v>
      </c>
    </row>
    <row r="34" spans="1:9" x14ac:dyDescent="0.3">
      <c r="A34" t="s">
        <v>400</v>
      </c>
      <c r="B34" t="s">
        <v>278</v>
      </c>
      <c r="C34">
        <v>1</v>
      </c>
      <c r="D34">
        <v>3</v>
      </c>
      <c r="E34">
        <v>180</v>
      </c>
      <c r="F34" t="b">
        <v>1</v>
      </c>
      <c r="G34">
        <v>5</v>
      </c>
      <c r="H34">
        <v>1</v>
      </c>
      <c r="I34">
        <v>3</v>
      </c>
    </row>
    <row r="35" spans="1:9" x14ac:dyDescent="0.3">
      <c r="A35" t="s">
        <v>265</v>
      </c>
      <c r="B35" t="s">
        <v>278</v>
      </c>
      <c r="C35">
        <v>1</v>
      </c>
      <c r="D35">
        <v>3</v>
      </c>
      <c r="E35">
        <v>180</v>
      </c>
      <c r="F35" t="b">
        <v>1</v>
      </c>
      <c r="G35">
        <v>6</v>
      </c>
      <c r="H35">
        <v>1</v>
      </c>
      <c r="I35">
        <v>2</v>
      </c>
    </row>
    <row r="36" spans="1:9" x14ac:dyDescent="0.3">
      <c r="A36" t="s">
        <v>266</v>
      </c>
      <c r="B36" t="s">
        <v>278</v>
      </c>
      <c r="C36">
        <v>1</v>
      </c>
      <c r="D36">
        <v>3</v>
      </c>
      <c r="E36">
        <v>180</v>
      </c>
      <c r="F36" t="b">
        <v>1</v>
      </c>
      <c r="G36">
        <v>7</v>
      </c>
      <c r="H36">
        <v>1</v>
      </c>
      <c r="I36">
        <v>1</v>
      </c>
    </row>
    <row r="37" spans="1:9" x14ac:dyDescent="0.3">
      <c r="A37" t="s">
        <v>267</v>
      </c>
      <c r="B37" t="s">
        <v>278</v>
      </c>
      <c r="C37">
        <v>1</v>
      </c>
      <c r="D37">
        <v>3</v>
      </c>
      <c r="E37">
        <v>180</v>
      </c>
      <c r="F37" t="b">
        <v>1</v>
      </c>
      <c r="G37">
        <v>8</v>
      </c>
      <c r="H37">
        <v>1</v>
      </c>
      <c r="I37">
        <v>1</v>
      </c>
    </row>
    <row r="38" spans="1:9" x14ac:dyDescent="0.3">
      <c r="A38" t="s">
        <v>268</v>
      </c>
      <c r="B38" t="s">
        <v>278</v>
      </c>
      <c r="C38">
        <v>1</v>
      </c>
      <c r="D38">
        <v>2</v>
      </c>
      <c r="E38">
        <v>360</v>
      </c>
      <c r="F38" t="b">
        <v>1</v>
      </c>
      <c r="G38">
        <v>6</v>
      </c>
      <c r="H38">
        <v>1</v>
      </c>
      <c r="I38">
        <v>1</v>
      </c>
    </row>
    <row r="39" spans="1:9" x14ac:dyDescent="0.3">
      <c r="A39" t="s">
        <v>297</v>
      </c>
      <c r="B39" t="s">
        <v>278</v>
      </c>
      <c r="C39">
        <v>1</v>
      </c>
      <c r="D39">
        <v>3</v>
      </c>
      <c r="E39">
        <v>360</v>
      </c>
      <c r="F39" t="b">
        <v>1</v>
      </c>
      <c r="G39">
        <v>6</v>
      </c>
      <c r="H39">
        <v>0</v>
      </c>
      <c r="I39">
        <v>1</v>
      </c>
    </row>
    <row r="40" spans="1:9" x14ac:dyDescent="0.3">
      <c r="A40" t="s">
        <v>413</v>
      </c>
      <c r="B40" t="s">
        <v>278</v>
      </c>
      <c r="C40">
        <v>1</v>
      </c>
      <c r="D40">
        <v>2</v>
      </c>
      <c r="E40">
        <v>360</v>
      </c>
      <c r="F40" t="b">
        <v>1</v>
      </c>
      <c r="G40">
        <v>6</v>
      </c>
      <c r="H40">
        <v>1</v>
      </c>
      <c r="I40">
        <v>1</v>
      </c>
    </row>
    <row r="41" spans="1:9" x14ac:dyDescent="0.3">
      <c r="A41" t="s">
        <v>414</v>
      </c>
      <c r="B41" t="s">
        <v>278</v>
      </c>
      <c r="C41">
        <v>1</v>
      </c>
      <c r="D41">
        <v>2</v>
      </c>
      <c r="E41">
        <v>180</v>
      </c>
      <c r="F41" t="b">
        <v>1</v>
      </c>
      <c r="G41">
        <v>6</v>
      </c>
      <c r="H41">
        <v>1</v>
      </c>
      <c r="I41">
        <v>1</v>
      </c>
    </row>
    <row r="42" spans="1:9" x14ac:dyDescent="0.3">
      <c r="A42" t="s">
        <v>305</v>
      </c>
      <c r="B42" t="s">
        <v>278</v>
      </c>
      <c r="C42">
        <v>1</v>
      </c>
      <c r="D42">
        <v>3</v>
      </c>
      <c r="E42">
        <v>360</v>
      </c>
      <c r="F42" t="b">
        <v>1</v>
      </c>
      <c r="G42">
        <v>6</v>
      </c>
      <c r="H42">
        <v>0</v>
      </c>
      <c r="I42">
        <v>2</v>
      </c>
    </row>
    <row r="43" spans="1:9" x14ac:dyDescent="0.3">
      <c r="A43" t="s">
        <v>269</v>
      </c>
      <c r="B43" t="s">
        <v>273</v>
      </c>
      <c r="C43">
        <v>1</v>
      </c>
      <c r="D43">
        <v>3</v>
      </c>
      <c r="E43">
        <f>20*60</f>
        <v>1200</v>
      </c>
      <c r="F43" t="b">
        <v>1</v>
      </c>
      <c r="G43">
        <v>2</v>
      </c>
      <c r="H43">
        <v>0</v>
      </c>
      <c r="I43">
        <v>1</v>
      </c>
    </row>
    <row r="44" spans="1:9" x14ac:dyDescent="0.3">
      <c r="A44" t="s">
        <v>270</v>
      </c>
      <c r="B44" t="s">
        <v>273</v>
      </c>
      <c r="C44">
        <v>1</v>
      </c>
      <c r="D44">
        <v>3</v>
      </c>
      <c r="E44">
        <f t="shared" ref="E44:E48" si="0">20*60</f>
        <v>1200</v>
      </c>
      <c r="F44" t="b">
        <v>1</v>
      </c>
      <c r="G44">
        <v>3</v>
      </c>
      <c r="H44">
        <v>0</v>
      </c>
      <c r="I44">
        <v>1</v>
      </c>
    </row>
    <row r="45" spans="1:9" x14ac:dyDescent="0.3">
      <c r="A45" t="s">
        <v>271</v>
      </c>
      <c r="B45" t="s">
        <v>273</v>
      </c>
      <c r="C45">
        <v>1</v>
      </c>
      <c r="D45">
        <v>3</v>
      </c>
      <c r="E45">
        <f t="shared" si="0"/>
        <v>1200</v>
      </c>
      <c r="F45" t="b">
        <v>1</v>
      </c>
      <c r="G45">
        <v>4</v>
      </c>
      <c r="H45">
        <v>1</v>
      </c>
      <c r="I45">
        <v>1</v>
      </c>
    </row>
    <row r="46" spans="1:9" x14ac:dyDescent="0.3">
      <c r="A46" t="s">
        <v>272</v>
      </c>
      <c r="B46" t="s">
        <v>273</v>
      </c>
      <c r="C46">
        <v>1</v>
      </c>
      <c r="D46">
        <v>4</v>
      </c>
      <c r="E46">
        <f t="shared" si="0"/>
        <v>1200</v>
      </c>
      <c r="F46" t="b">
        <v>1</v>
      </c>
      <c r="G46">
        <v>1</v>
      </c>
      <c r="H46">
        <v>1</v>
      </c>
      <c r="I46">
        <v>1</v>
      </c>
    </row>
    <row r="47" spans="1:9" x14ac:dyDescent="0.3">
      <c r="A47" t="s">
        <v>273</v>
      </c>
      <c r="B47" t="s">
        <v>273</v>
      </c>
      <c r="C47">
        <v>1</v>
      </c>
      <c r="D47">
        <v>3</v>
      </c>
      <c r="E47">
        <f t="shared" si="0"/>
        <v>1200</v>
      </c>
      <c r="F47" t="b">
        <v>1</v>
      </c>
      <c r="G47">
        <v>5</v>
      </c>
      <c r="H47">
        <v>0</v>
      </c>
      <c r="I47">
        <v>1</v>
      </c>
    </row>
    <row r="48" spans="1:9" x14ac:dyDescent="0.3">
      <c r="A48" t="s">
        <v>304</v>
      </c>
      <c r="B48" t="s">
        <v>273</v>
      </c>
      <c r="C48">
        <v>2</v>
      </c>
      <c r="D48">
        <v>3</v>
      </c>
      <c r="E48">
        <f t="shared" si="0"/>
        <v>1200</v>
      </c>
      <c r="F48" t="b">
        <v>1</v>
      </c>
      <c r="G48">
        <v>5</v>
      </c>
      <c r="H48">
        <v>0</v>
      </c>
      <c r="I48">
        <v>1</v>
      </c>
    </row>
    <row r="49" spans="1:9" x14ac:dyDescent="0.3">
      <c r="A49" t="s">
        <v>411</v>
      </c>
      <c r="B49" t="s">
        <v>273</v>
      </c>
      <c r="C49">
        <v>2</v>
      </c>
      <c r="D49">
        <v>3</v>
      </c>
      <c r="E49">
        <v>1200</v>
      </c>
      <c r="F49" t="b">
        <v>1</v>
      </c>
      <c r="G49">
        <v>5</v>
      </c>
      <c r="H49">
        <v>0</v>
      </c>
      <c r="I49">
        <v>1</v>
      </c>
    </row>
    <row r="50" spans="1:9" x14ac:dyDescent="0.3">
      <c r="A50" t="s">
        <v>274</v>
      </c>
      <c r="B50" t="s">
        <v>279</v>
      </c>
      <c r="C50">
        <v>1</v>
      </c>
      <c r="D50">
        <v>1</v>
      </c>
      <c r="E50">
        <v>0</v>
      </c>
      <c r="F50" t="b">
        <v>0</v>
      </c>
      <c r="G50">
        <v>5</v>
      </c>
      <c r="H50">
        <v>0</v>
      </c>
      <c r="I50">
        <v>1</v>
      </c>
    </row>
    <row r="51" spans="1:9" x14ac:dyDescent="0.3">
      <c r="A51" t="s">
        <v>275</v>
      </c>
      <c r="B51" t="s">
        <v>279</v>
      </c>
      <c r="C51">
        <v>1</v>
      </c>
      <c r="D51">
        <v>1</v>
      </c>
      <c r="E51">
        <v>0</v>
      </c>
      <c r="F51" t="b">
        <v>0</v>
      </c>
      <c r="G51">
        <v>5</v>
      </c>
      <c r="H51">
        <v>0</v>
      </c>
      <c r="I51">
        <v>1</v>
      </c>
    </row>
    <row r="52" spans="1:9" x14ac:dyDescent="0.3">
      <c r="A52" t="s">
        <v>415</v>
      </c>
      <c r="B52" t="s">
        <v>279</v>
      </c>
      <c r="C52">
        <v>1</v>
      </c>
      <c r="D52">
        <v>1</v>
      </c>
      <c r="E52">
        <v>0</v>
      </c>
      <c r="F52" t="b">
        <v>0</v>
      </c>
      <c r="G52">
        <v>5</v>
      </c>
      <c r="H52">
        <v>0</v>
      </c>
      <c r="I52">
        <v>1</v>
      </c>
    </row>
    <row r="53" spans="1:9" x14ac:dyDescent="0.3">
      <c r="A53" t="s">
        <v>276</v>
      </c>
      <c r="B53" t="s">
        <v>279</v>
      </c>
      <c r="C53">
        <v>1</v>
      </c>
      <c r="D53">
        <v>1</v>
      </c>
      <c r="E53">
        <v>0</v>
      </c>
      <c r="F53" t="b">
        <v>0</v>
      </c>
      <c r="G53">
        <v>5</v>
      </c>
      <c r="H53">
        <v>0</v>
      </c>
      <c r="I53">
        <v>1</v>
      </c>
    </row>
    <row r="54" spans="1:9" x14ac:dyDescent="0.3">
      <c r="A54" t="s">
        <v>277</v>
      </c>
      <c r="B54" t="s">
        <v>279</v>
      </c>
      <c r="C54">
        <v>1</v>
      </c>
      <c r="D54">
        <v>1</v>
      </c>
      <c r="E54">
        <v>0</v>
      </c>
      <c r="F54" t="b">
        <v>0</v>
      </c>
      <c r="G54">
        <v>5</v>
      </c>
      <c r="H54">
        <v>0</v>
      </c>
      <c r="I54">
        <v>1</v>
      </c>
    </row>
    <row r="55" spans="1:9" x14ac:dyDescent="0.3">
      <c r="A55" t="s">
        <v>303</v>
      </c>
      <c r="B55" t="s">
        <v>303</v>
      </c>
      <c r="C55">
        <v>1</v>
      </c>
      <c r="D55">
        <v>1</v>
      </c>
      <c r="E55">
        <v>0</v>
      </c>
      <c r="F55" t="b">
        <v>0</v>
      </c>
      <c r="G55">
        <v>0</v>
      </c>
      <c r="H55">
        <v>0</v>
      </c>
      <c r="I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6D8A-937F-4928-A53B-443FD851A83C}">
  <dimension ref="E5:E7"/>
  <sheetViews>
    <sheetView workbookViewId="0">
      <selection activeCell="E6" sqref="E6"/>
    </sheetView>
  </sheetViews>
  <sheetFormatPr defaultRowHeight="14.4" x14ac:dyDescent="0.3"/>
  <sheetData>
    <row r="5" spans="5:5" x14ac:dyDescent="0.3">
      <c r="E5" t="s">
        <v>281</v>
      </c>
    </row>
    <row r="6" spans="5:5" x14ac:dyDescent="0.3">
      <c r="E6">
        <v>72775736</v>
      </c>
    </row>
    <row r="7" spans="5:5" x14ac:dyDescent="0.3">
      <c r="E7" s="2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B05B-2FD5-407A-ACD6-75BB2CDB4453}">
  <dimension ref="A1:AB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28" x14ac:dyDescent="0.3">
      <c r="A1" t="s">
        <v>78</v>
      </c>
      <c r="B1" t="s">
        <v>79</v>
      </c>
      <c r="C1" t="s">
        <v>58</v>
      </c>
      <c r="D1" t="s">
        <v>96</v>
      </c>
      <c r="E1" t="s">
        <v>97</v>
      </c>
      <c r="F1" t="s">
        <v>98</v>
      </c>
      <c r="G1" t="s">
        <v>100</v>
      </c>
      <c r="H1" t="s">
        <v>109</v>
      </c>
      <c r="I1" t="s">
        <v>112</v>
      </c>
      <c r="J1" t="s">
        <v>113</v>
      </c>
      <c r="K1" t="s">
        <v>116</v>
      </c>
      <c r="L1" t="s">
        <v>117</v>
      </c>
      <c r="M1" t="s">
        <v>6</v>
      </c>
      <c r="N1" t="s">
        <v>61</v>
      </c>
      <c r="O1" t="s">
        <v>132</v>
      </c>
      <c r="P1" t="s">
        <v>139</v>
      </c>
      <c r="Q1" t="s">
        <v>142</v>
      </c>
      <c r="R1" t="s">
        <v>160</v>
      </c>
      <c r="S1" t="s">
        <v>161</v>
      </c>
      <c r="T1" t="s">
        <v>111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186</v>
      </c>
      <c r="AA1" t="s">
        <v>196</v>
      </c>
      <c r="AB1" t="s">
        <v>198</v>
      </c>
    </row>
    <row r="2" spans="1:28" x14ac:dyDescent="0.3">
      <c r="A2">
        <v>1</v>
      </c>
      <c r="B2">
        <v>2</v>
      </c>
      <c r="P2">
        <v>1</v>
      </c>
      <c r="Q2">
        <v>1</v>
      </c>
      <c r="AA2">
        <v>1</v>
      </c>
      <c r="AB2">
        <v>1</v>
      </c>
    </row>
    <row r="3" spans="1:28" x14ac:dyDescent="0.3">
      <c r="A3">
        <v>2</v>
      </c>
      <c r="B3">
        <v>2</v>
      </c>
      <c r="C3">
        <v>1</v>
      </c>
      <c r="P3">
        <v>1</v>
      </c>
      <c r="Q3">
        <v>2</v>
      </c>
      <c r="AA3">
        <v>1</v>
      </c>
      <c r="AB3">
        <v>1</v>
      </c>
    </row>
    <row r="4" spans="1:28" x14ac:dyDescent="0.3">
      <c r="A4">
        <v>3</v>
      </c>
      <c r="B4">
        <v>2</v>
      </c>
      <c r="C4">
        <v>1</v>
      </c>
      <c r="D4">
        <v>1</v>
      </c>
      <c r="P4">
        <v>2</v>
      </c>
      <c r="Q4">
        <v>2</v>
      </c>
      <c r="R4">
        <v>1</v>
      </c>
      <c r="T4">
        <v>2</v>
      </c>
      <c r="AA4">
        <v>2</v>
      </c>
      <c r="AB4">
        <v>2</v>
      </c>
    </row>
    <row r="5" spans="1:28" x14ac:dyDescent="0.3">
      <c r="A5">
        <v>4</v>
      </c>
      <c r="B5">
        <v>2</v>
      </c>
      <c r="C5">
        <v>2</v>
      </c>
      <c r="D5">
        <v>1</v>
      </c>
      <c r="E5">
        <v>1</v>
      </c>
      <c r="P5">
        <v>2</v>
      </c>
      <c r="Q5">
        <v>3</v>
      </c>
      <c r="R5">
        <v>1</v>
      </c>
      <c r="T5">
        <v>2</v>
      </c>
      <c r="V5">
        <v>2</v>
      </c>
      <c r="AA5">
        <v>2</v>
      </c>
      <c r="AB5">
        <v>2</v>
      </c>
    </row>
    <row r="6" spans="1:28" x14ac:dyDescent="0.3">
      <c r="A6">
        <v>5</v>
      </c>
      <c r="B6">
        <v>3</v>
      </c>
      <c r="C6">
        <v>3</v>
      </c>
      <c r="D6">
        <v>1</v>
      </c>
      <c r="E6">
        <v>1</v>
      </c>
      <c r="F6">
        <v>1</v>
      </c>
      <c r="P6">
        <v>3</v>
      </c>
      <c r="Q6">
        <v>3</v>
      </c>
      <c r="R6">
        <v>1</v>
      </c>
      <c r="S6">
        <v>1</v>
      </c>
      <c r="T6">
        <v>4</v>
      </c>
      <c r="V6">
        <v>2</v>
      </c>
      <c r="W6">
        <v>2</v>
      </c>
      <c r="AA6">
        <v>2</v>
      </c>
      <c r="AB6">
        <v>2</v>
      </c>
    </row>
    <row r="7" spans="1:28" x14ac:dyDescent="0.3">
      <c r="A7">
        <v>6</v>
      </c>
      <c r="B7">
        <v>3</v>
      </c>
      <c r="C7">
        <v>3</v>
      </c>
      <c r="D7">
        <v>2</v>
      </c>
      <c r="E7">
        <v>2</v>
      </c>
      <c r="F7">
        <v>2</v>
      </c>
      <c r="G7">
        <v>1</v>
      </c>
      <c r="P7">
        <v>3</v>
      </c>
      <c r="Q7">
        <v>3</v>
      </c>
      <c r="R7">
        <v>1</v>
      </c>
      <c r="S7">
        <v>1</v>
      </c>
      <c r="T7">
        <v>4</v>
      </c>
      <c r="U7">
        <v>1</v>
      </c>
      <c r="V7">
        <v>4</v>
      </c>
      <c r="W7">
        <v>2</v>
      </c>
      <c r="AA7">
        <v>2</v>
      </c>
      <c r="AB7">
        <v>2</v>
      </c>
    </row>
    <row r="8" spans="1:28" x14ac:dyDescent="0.3">
      <c r="A8">
        <v>7</v>
      </c>
      <c r="B8">
        <v>5</v>
      </c>
      <c r="C8">
        <v>4</v>
      </c>
      <c r="D8">
        <v>3</v>
      </c>
      <c r="E8">
        <v>3</v>
      </c>
      <c r="F8">
        <v>2</v>
      </c>
      <c r="G8">
        <v>1</v>
      </c>
      <c r="H8">
        <v>2</v>
      </c>
      <c r="N8">
        <v>1</v>
      </c>
      <c r="P8">
        <v>4</v>
      </c>
      <c r="Q8">
        <v>4</v>
      </c>
      <c r="R8">
        <v>1</v>
      </c>
      <c r="S8">
        <v>1</v>
      </c>
      <c r="T8">
        <v>6</v>
      </c>
      <c r="U8">
        <v>2</v>
      </c>
      <c r="V8">
        <v>4</v>
      </c>
      <c r="W8">
        <v>2</v>
      </c>
      <c r="X8">
        <v>1</v>
      </c>
      <c r="AA8">
        <v>2</v>
      </c>
      <c r="AB8">
        <v>2</v>
      </c>
    </row>
    <row r="9" spans="1:28" x14ac:dyDescent="0.3">
      <c r="A9">
        <v>8</v>
      </c>
      <c r="B9">
        <v>5</v>
      </c>
      <c r="C9">
        <v>5</v>
      </c>
      <c r="D9">
        <v>4</v>
      </c>
      <c r="E9">
        <v>3</v>
      </c>
      <c r="F9">
        <v>3</v>
      </c>
      <c r="G9">
        <v>1</v>
      </c>
      <c r="H9">
        <v>3</v>
      </c>
      <c r="I9">
        <v>1</v>
      </c>
      <c r="N9">
        <v>1</v>
      </c>
      <c r="P9">
        <v>4</v>
      </c>
      <c r="Q9">
        <v>4</v>
      </c>
      <c r="R9">
        <v>1</v>
      </c>
      <c r="S9">
        <v>1</v>
      </c>
      <c r="T9">
        <v>6</v>
      </c>
      <c r="U9">
        <v>3</v>
      </c>
      <c r="V9">
        <v>6</v>
      </c>
      <c r="W9">
        <v>4</v>
      </c>
      <c r="X9">
        <v>2</v>
      </c>
      <c r="Y9">
        <v>2</v>
      </c>
      <c r="AA9">
        <v>3</v>
      </c>
      <c r="AB9">
        <v>3</v>
      </c>
    </row>
    <row r="10" spans="1:28" x14ac:dyDescent="0.3">
      <c r="A10">
        <v>9</v>
      </c>
      <c r="B10">
        <v>5</v>
      </c>
      <c r="C10">
        <v>6</v>
      </c>
      <c r="D10">
        <v>4</v>
      </c>
      <c r="E10">
        <v>4</v>
      </c>
      <c r="F10">
        <v>4</v>
      </c>
      <c r="G10">
        <v>2</v>
      </c>
      <c r="H10">
        <v>4</v>
      </c>
      <c r="I10">
        <v>1</v>
      </c>
      <c r="J10">
        <v>2</v>
      </c>
      <c r="M10">
        <v>1</v>
      </c>
      <c r="N10">
        <v>1</v>
      </c>
      <c r="P10">
        <v>4</v>
      </c>
      <c r="Q10">
        <v>4</v>
      </c>
      <c r="R10">
        <v>1</v>
      </c>
      <c r="S10">
        <v>1</v>
      </c>
      <c r="T10">
        <v>6</v>
      </c>
      <c r="U10">
        <v>4</v>
      </c>
      <c r="V10">
        <v>6</v>
      </c>
      <c r="W10">
        <v>4</v>
      </c>
      <c r="X10">
        <v>4</v>
      </c>
      <c r="Y10">
        <v>2</v>
      </c>
      <c r="AA10">
        <v>4</v>
      </c>
      <c r="AB10">
        <v>4</v>
      </c>
    </row>
    <row r="11" spans="1:28" x14ac:dyDescent="0.3">
      <c r="A11">
        <v>10</v>
      </c>
      <c r="B11">
        <v>6</v>
      </c>
      <c r="C11">
        <v>7</v>
      </c>
      <c r="D11">
        <v>4</v>
      </c>
      <c r="E11">
        <v>4</v>
      </c>
      <c r="F11">
        <v>4</v>
      </c>
      <c r="G11">
        <v>2</v>
      </c>
      <c r="H11">
        <v>4</v>
      </c>
      <c r="I11">
        <v>2</v>
      </c>
      <c r="J11">
        <v>3</v>
      </c>
      <c r="K11">
        <v>2</v>
      </c>
      <c r="M11">
        <v>1</v>
      </c>
      <c r="N11">
        <v>1</v>
      </c>
      <c r="P11">
        <v>4</v>
      </c>
      <c r="Q11">
        <v>4</v>
      </c>
      <c r="R11">
        <v>1</v>
      </c>
      <c r="S11">
        <v>1</v>
      </c>
      <c r="T11">
        <v>6</v>
      </c>
      <c r="U11">
        <v>5</v>
      </c>
      <c r="V11">
        <v>6</v>
      </c>
      <c r="W11">
        <v>5</v>
      </c>
      <c r="X11">
        <v>5</v>
      </c>
      <c r="Y11">
        <v>3</v>
      </c>
      <c r="AA11">
        <v>4</v>
      </c>
      <c r="AB11">
        <v>4</v>
      </c>
    </row>
    <row r="12" spans="1:28" x14ac:dyDescent="0.3">
      <c r="A12">
        <v>11</v>
      </c>
      <c r="B12">
        <v>7</v>
      </c>
      <c r="C12">
        <v>8</v>
      </c>
      <c r="D12">
        <v>4</v>
      </c>
      <c r="E12">
        <v>4</v>
      </c>
      <c r="F12">
        <v>5</v>
      </c>
      <c r="G12">
        <v>2</v>
      </c>
      <c r="H12">
        <v>4</v>
      </c>
      <c r="I12">
        <v>2</v>
      </c>
      <c r="J12">
        <v>4</v>
      </c>
      <c r="K12">
        <v>2</v>
      </c>
      <c r="L12">
        <v>1</v>
      </c>
      <c r="M12">
        <v>1</v>
      </c>
      <c r="N12">
        <v>1</v>
      </c>
      <c r="O12">
        <v>1</v>
      </c>
      <c r="P12">
        <v>4</v>
      </c>
      <c r="Q12">
        <v>4</v>
      </c>
      <c r="R12">
        <v>1</v>
      </c>
      <c r="S12">
        <v>1</v>
      </c>
      <c r="T12">
        <v>6</v>
      </c>
      <c r="U12">
        <v>5</v>
      </c>
      <c r="V12">
        <v>6</v>
      </c>
      <c r="W12">
        <v>5</v>
      </c>
      <c r="X12">
        <v>5</v>
      </c>
      <c r="Y12">
        <v>3</v>
      </c>
      <c r="Z12">
        <v>1</v>
      </c>
      <c r="AA12">
        <v>4</v>
      </c>
      <c r="AB12">
        <v>4</v>
      </c>
    </row>
    <row r="13" spans="1:28" x14ac:dyDescent="0.3">
      <c r="A13">
        <v>12</v>
      </c>
      <c r="B13">
        <v>7</v>
      </c>
      <c r="C13">
        <v>8</v>
      </c>
      <c r="D13">
        <v>4</v>
      </c>
      <c r="E13">
        <v>4</v>
      </c>
      <c r="F13">
        <v>5</v>
      </c>
      <c r="G13">
        <v>2</v>
      </c>
      <c r="H13">
        <v>5</v>
      </c>
      <c r="I13">
        <v>2</v>
      </c>
      <c r="J13">
        <v>4</v>
      </c>
      <c r="K13">
        <v>3</v>
      </c>
      <c r="L13">
        <v>1</v>
      </c>
      <c r="M13">
        <v>1</v>
      </c>
      <c r="N13">
        <v>1</v>
      </c>
      <c r="O13">
        <v>1</v>
      </c>
      <c r="P13">
        <v>4</v>
      </c>
      <c r="Q13">
        <v>4</v>
      </c>
      <c r="R13">
        <v>1</v>
      </c>
      <c r="S13">
        <v>1</v>
      </c>
      <c r="T13">
        <v>6</v>
      </c>
      <c r="U13">
        <v>6</v>
      </c>
      <c r="V13">
        <v>8</v>
      </c>
      <c r="W13">
        <v>6</v>
      </c>
      <c r="X13">
        <v>6</v>
      </c>
      <c r="Y13">
        <v>3</v>
      </c>
      <c r="Z13">
        <v>1</v>
      </c>
      <c r="AA13">
        <v>4</v>
      </c>
      <c r="AB13">
        <v>4</v>
      </c>
    </row>
    <row r="14" spans="1:28" x14ac:dyDescent="0.3">
      <c r="A14">
        <v>13</v>
      </c>
      <c r="B14">
        <v>7</v>
      </c>
      <c r="C14">
        <v>8</v>
      </c>
      <c r="D14">
        <v>4</v>
      </c>
      <c r="E14">
        <v>4</v>
      </c>
      <c r="F14">
        <v>5</v>
      </c>
      <c r="G14">
        <v>2</v>
      </c>
      <c r="H14">
        <v>5</v>
      </c>
      <c r="I14">
        <v>2</v>
      </c>
      <c r="J14">
        <v>4</v>
      </c>
      <c r="K14">
        <v>3</v>
      </c>
      <c r="L14">
        <v>1</v>
      </c>
      <c r="M14">
        <v>1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7</v>
      </c>
      <c r="U14">
        <v>6</v>
      </c>
      <c r="V14">
        <v>9</v>
      </c>
      <c r="W14">
        <v>6</v>
      </c>
      <c r="X14">
        <v>7</v>
      </c>
      <c r="Y14">
        <v>3</v>
      </c>
      <c r="Z14">
        <v>1</v>
      </c>
      <c r="AA14">
        <v>4</v>
      </c>
      <c r="AB14">
        <v>4</v>
      </c>
    </row>
    <row r="15" spans="1:28" x14ac:dyDescent="0.3">
      <c r="A15">
        <v>14</v>
      </c>
      <c r="B15">
        <v>7</v>
      </c>
      <c r="C15">
        <v>8</v>
      </c>
      <c r="D15">
        <v>4</v>
      </c>
      <c r="E15">
        <v>4</v>
      </c>
      <c r="F15">
        <v>5</v>
      </c>
      <c r="G15">
        <v>2</v>
      </c>
      <c r="H15">
        <v>5</v>
      </c>
      <c r="I15">
        <v>2</v>
      </c>
      <c r="J15">
        <v>4</v>
      </c>
      <c r="K15">
        <v>3</v>
      </c>
      <c r="L15">
        <v>1</v>
      </c>
      <c r="M15">
        <v>1</v>
      </c>
      <c r="N15">
        <v>1</v>
      </c>
      <c r="O15">
        <v>1</v>
      </c>
      <c r="P15">
        <v>4</v>
      </c>
      <c r="Q15">
        <v>4</v>
      </c>
      <c r="R15">
        <v>1</v>
      </c>
      <c r="S15">
        <v>1</v>
      </c>
      <c r="T15">
        <v>8</v>
      </c>
      <c r="U15">
        <v>7</v>
      </c>
      <c r="V15">
        <v>9</v>
      </c>
      <c r="W15">
        <v>7</v>
      </c>
      <c r="X15">
        <v>8</v>
      </c>
      <c r="Y15">
        <v>4</v>
      </c>
      <c r="Z15">
        <v>1</v>
      </c>
      <c r="AA15">
        <v>4</v>
      </c>
      <c r="A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Towers</vt:lpstr>
      <vt:lpstr>Levels</vt:lpstr>
      <vt:lpstr>Level Data</vt:lpstr>
      <vt:lpstr>Troops</vt:lpstr>
      <vt:lpstr>Sheet3</vt:lpstr>
      <vt:lpstr>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2022-04-27T01:56:21Z</dcterms:created>
  <dcterms:modified xsi:type="dcterms:W3CDTF">2025-01-11T09:29:54Z</dcterms:modified>
</cp:coreProperties>
</file>