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zHKzRKUAWlFMgfEE64FqgIjIBJLgGhw6GJeiSWyNWU="/>
    </ext>
  </extLst>
</workbook>
</file>

<file path=xl/sharedStrings.xml><?xml version="1.0" encoding="utf-8"?>
<sst xmlns="http://schemas.openxmlformats.org/spreadsheetml/2006/main" count="2964" uniqueCount="675">
  <si>
    <t>For each video, there needs to be an entry in the following table. Therefore there will be multiple entries/rows per volunteer recorded. The columns annotated in red are only filled out for a fall recording, and the columns annotated in blue are only filled out for non-fall recordings. Note the columns with the black font need to be filled out for every sample.</t>
  </si>
  <si>
    <t>Sample ID</t>
  </si>
  <si>
    <t>Volunteer ID</t>
  </si>
  <si>
    <t>Recording Name</t>
  </si>
  <si>
    <t>Length of Video (sec)</t>
  </si>
  <si>
    <t>Type of Recording (Fall/Non Fall)</t>
  </si>
  <si>
    <t>Action taken in video (ex. walking through frame. falling off chair. slipping on carpet and falling. sleeping)</t>
  </si>
  <si>
    <t>Start Frame of Video</t>
  </si>
  <si>
    <t>First Fall Frame of Video</t>
  </si>
  <si>
    <t>Last Frame of Video</t>
  </si>
  <si>
    <t>framesBeforeFall</t>
  </si>
  <si>
    <t>framesAfterFall</t>
  </si>
  <si>
    <t>Room ID Video was recorded in</t>
  </si>
  <si>
    <t>Room Height</t>
  </si>
  <si>
    <t>01</t>
  </si>
  <si>
    <t>NonFall</t>
  </si>
  <si>
    <t>Walk with a limp throughout the scene</t>
  </si>
  <si>
    <t>02</t>
  </si>
  <si>
    <t>Sit in one spot, get up, move to another spot, sit again</t>
  </si>
  <si>
    <t>Fall</t>
  </si>
  <si>
    <t>fall top of frame out of chair</t>
  </si>
  <si>
    <t>fall top of frame</t>
  </si>
  <si>
    <t>03</t>
  </si>
  <si>
    <t>fall from standing by the whiteboard</t>
  </si>
  <si>
    <t>04</t>
  </si>
  <si>
    <t>trip over the ladder and fall</t>
  </si>
  <si>
    <t>05</t>
  </si>
  <si>
    <t>fall from chair left</t>
  </si>
  <si>
    <t>06</t>
  </si>
  <si>
    <t>fall from chair bottom</t>
  </si>
  <si>
    <t>07</t>
  </si>
  <si>
    <t>reach for something and fall</t>
  </si>
  <si>
    <t>Walk throughout the frame</t>
  </si>
  <si>
    <t>fall from ladder on right side</t>
  </si>
  <si>
    <t>fall from chair on left side</t>
  </si>
  <si>
    <t>fall from walking</t>
  </si>
  <si>
    <t>Walking with a limp around the environment</t>
  </si>
  <si>
    <t>Wander around a room and write on a calendar on the wall</t>
  </si>
  <si>
    <t>Wander around and do everyday tasks like cleaning, walking, writing in notebooks</t>
  </si>
  <si>
    <t>fall from right side, walking</t>
  </si>
  <si>
    <t>fall from left side, walking</t>
  </si>
  <si>
    <t>fall from top, walking</t>
  </si>
  <si>
    <t>fall from bottom, walking</t>
  </si>
  <si>
    <t>diagonal fall from bottom right, walking</t>
  </si>
  <si>
    <t>limp walk into fall</t>
  </si>
  <si>
    <t>step over object and fall</t>
  </si>
  <si>
    <t>Walking around room</t>
  </si>
  <si>
    <t>Walking around room, fairly fast</t>
  </si>
  <si>
    <t>Fall walking around room</t>
  </si>
  <si>
    <t>Fall off ladder</t>
  </si>
  <si>
    <t>Tripped over object</t>
  </si>
  <si>
    <t>Fall out of chair</t>
  </si>
  <si>
    <t>Fall backwards while turning</t>
  </si>
  <si>
    <t>standing on top of a chair and falling off of it</t>
  </si>
  <si>
    <t>Tripping while walking forwards</t>
  </si>
  <si>
    <t>Stepping over object and falling</t>
  </si>
  <si>
    <t>Stepping over object and falling sideways</t>
  </si>
  <si>
    <t>Fall forwards then roll over</t>
  </si>
  <si>
    <t>Fall while walking forward</t>
  </si>
  <si>
    <t>Wandering Around</t>
  </si>
  <si>
    <t>Walking around slowly, and sometimes empty rooms</t>
  </si>
  <si>
    <t>Walking forward, roll over after the fall</t>
  </si>
  <si>
    <t>Fall sideways, moving around and squirming after the fall</t>
  </si>
  <si>
    <t>Walking forward and then fall</t>
  </si>
  <si>
    <t>Climbing a ladder, fall down, rolling around a bit on the ground afterwards.</t>
  </si>
  <si>
    <t>Stands up out of chair, fall forward</t>
  </si>
  <si>
    <t>Walking around fairly fast. There is an empty room throughout</t>
  </si>
  <si>
    <t>Laying down</t>
  </si>
  <si>
    <t>Walk forward, fall backwards, and turn</t>
  </si>
  <si>
    <t>Walk forward, fall onto side</t>
  </si>
  <si>
    <t>Fall forward</t>
  </si>
  <si>
    <t>Walk forward, stop, fall backward</t>
  </si>
  <si>
    <t>Trip over a ladder and fall to the right</t>
  </si>
  <si>
    <t>08</t>
  </si>
  <si>
    <t>Walking around the room</t>
  </si>
  <si>
    <t>Fall while rushing forward</t>
  </si>
  <si>
    <t>Fall forward out of chair</t>
  </si>
  <si>
    <t>Walk forward, stop, fall backwards</t>
  </si>
  <si>
    <t>Fall forward out of a chair</t>
  </si>
  <si>
    <t>Turn around, fall forward</t>
  </si>
  <si>
    <t>Trip over a ladder, fall hard</t>
  </si>
  <si>
    <t>09</t>
  </si>
  <si>
    <t>Laying on ground</t>
  </si>
  <si>
    <t>crawl around the room</t>
  </si>
  <si>
    <t>Sitting down then getting up</t>
  </si>
  <si>
    <t>Standing still, fall forward</t>
  </si>
  <si>
    <t>Walk one way, turn around, fall, squirm around on the ground</t>
  </si>
  <si>
    <t>Stand up, get dizzy, fall down</t>
  </si>
  <si>
    <t>Standing up, getting dizzy, fall backwards</t>
  </si>
  <si>
    <t>Walk forward, fall</t>
  </si>
  <si>
    <t>Collapse forward, squirming on the ground a lot.</t>
  </si>
  <si>
    <t>10</t>
  </si>
  <si>
    <t>Walking around fairly fast</t>
  </si>
  <si>
    <r>
      <rPr>
        <rFont val="Calibri"/>
        <b/>
        <color theme="1"/>
      </rPr>
      <t xml:space="preserve">2 people in room. </t>
    </r>
    <r>
      <rPr>
        <rFont val="Calibri"/>
        <color theme="1"/>
      </rPr>
      <t>Multiple people walking throughout the room</t>
    </r>
  </si>
  <si>
    <t>Sitting in the chair, move to the other chair, sit</t>
  </si>
  <si>
    <t>Collapse forward</t>
  </si>
  <si>
    <t>Walking, collapse sideways</t>
  </si>
  <si>
    <t>Collapse to the right side</t>
  </si>
  <si>
    <t>Fall forward off a chair</t>
  </si>
  <si>
    <t>Trip and fall forward</t>
  </si>
  <si>
    <t>11</t>
  </si>
  <si>
    <t>Quickly moving around the room</t>
  </si>
  <si>
    <t>Walking around the room slowly</t>
  </si>
  <si>
    <t>Fall backward after getting up</t>
  </si>
  <si>
    <t>Get up, fall sideways</t>
  </si>
  <si>
    <t>Walking, trip, fall forward</t>
  </si>
  <si>
    <r>
      <rPr>
        <rFont val="Calibri"/>
        <b/>
        <color theme="1"/>
      </rPr>
      <t xml:space="preserve">Bad video. </t>
    </r>
    <r>
      <rPr>
        <rFont val="Calibri"/>
        <color theme="1"/>
      </rPr>
      <t>Walking, trip, fall forward</t>
    </r>
  </si>
  <si>
    <r>
      <rPr>
        <rFont val="Calibri"/>
        <b/>
        <color theme="1"/>
      </rPr>
      <t xml:space="preserve">Bad video. </t>
    </r>
    <r>
      <rPr>
        <rFont val="Calibri"/>
        <color theme="1"/>
      </rPr>
      <t>Fall to the side</t>
    </r>
  </si>
  <si>
    <t>Fall forward quickly</t>
  </si>
  <si>
    <t>Forward crumble / collapse</t>
  </si>
  <si>
    <t>12</t>
  </si>
  <si>
    <t>Slow walk, limping around</t>
  </si>
  <si>
    <t>Wander around the room, cleaning</t>
  </si>
  <si>
    <t>Walking then fall onto right side</t>
  </si>
  <si>
    <t>Fall forward, then turn around and slip</t>
  </si>
  <si>
    <t>Walking forward, fall to the right</t>
  </si>
  <si>
    <t>Fell forward out of the chair</t>
  </si>
  <si>
    <t>13</t>
  </si>
  <si>
    <t>Wandering around the room</t>
  </si>
  <si>
    <t>Limping around the room</t>
  </si>
  <si>
    <t>Fall onto the side</t>
  </si>
  <si>
    <t>Gets up, becomes dizzy, fall to the side</t>
  </si>
  <si>
    <t>Walk, turn around, fall</t>
  </si>
  <si>
    <t>Get up, get dizzy, fall backwards</t>
  </si>
  <si>
    <t>Collapse, roll over</t>
  </si>
  <si>
    <t>14</t>
  </si>
  <si>
    <t>Walking back and forth, fairly fast</t>
  </si>
  <si>
    <t>Laying, getting up, leaving</t>
  </si>
  <si>
    <t>cleaning the room</t>
  </si>
  <si>
    <t>Standing, collapsed forward fast</t>
  </si>
  <si>
    <t>Reaching out, fall forward</t>
  </si>
  <si>
    <t>Standing still, then fall onto side</t>
  </si>
  <si>
    <t>Get up, turn around, fall over</t>
  </si>
  <si>
    <t>15</t>
  </si>
  <si>
    <t>Walking around the room in circles</t>
  </si>
  <si>
    <t>Laying down, then get up</t>
  </si>
  <si>
    <t>Sitting, walk to a chair, sit again.</t>
  </si>
  <si>
    <t>Walking, stumble, fall forward</t>
  </si>
  <si>
    <t>Standing still, step forward, fall forward</t>
  </si>
  <si>
    <t>Walking forward, fall forward</t>
  </si>
  <si>
    <t>Stumble, stagger, collapse forward, squirm on the ground</t>
  </si>
  <si>
    <t>Get up, turn, get dizzy, collapse, squirming on the ground afterwards</t>
  </si>
  <si>
    <t>Walk, do a circle, collapse forward</t>
  </si>
  <si>
    <t>Get up, shake back and forth, fall forward, squirm on ground</t>
  </si>
  <si>
    <t>16</t>
  </si>
  <si>
    <t>Laying down, then getting up</t>
  </si>
  <si>
    <t>Sitting, move to another chair, then standing</t>
  </si>
  <si>
    <t>Stand up, take a few steps, fall forward</t>
  </si>
  <si>
    <t>Get up, take a few steps forward, stumble backward, fall backwards</t>
  </si>
  <si>
    <t>Walk in a circle, fall onto side</t>
  </si>
  <si>
    <t>Stand up, fall to the left side</t>
  </si>
  <si>
    <t>Walk forward, stop, collapse to the left</t>
  </si>
  <si>
    <t>17</t>
  </si>
  <si>
    <t>Sitting in a chair, walking to the top of the screen, sit again</t>
  </si>
  <si>
    <t>Reaching out, fall backwards</t>
  </si>
  <si>
    <t>Get up, reach out, fall sideways</t>
  </si>
  <si>
    <t>Leave frame, fall forwards</t>
  </si>
  <si>
    <t>Moving forward quickly, trip over object</t>
  </si>
  <si>
    <t>18</t>
  </si>
  <si>
    <t>Using a walker to slowly walk around the room</t>
  </si>
  <si>
    <t>Sitting at a desk doing work</t>
  </si>
  <si>
    <t>Stumble, try to catch themselves, fall</t>
  </si>
  <si>
    <t>Stand, get dizzy, fall sideways</t>
  </si>
  <si>
    <t>Walk, turn around, fall down</t>
  </si>
  <si>
    <t>Stand up, collapse</t>
  </si>
  <si>
    <t>Step over box and fall</t>
  </si>
  <si>
    <t>step over a box and fall forward</t>
  </si>
  <si>
    <t>19</t>
  </si>
  <si>
    <t>Stumble Forward</t>
  </si>
  <si>
    <t>Walk around, get dizzy, collapse</t>
  </si>
  <si>
    <t>Walk into the frame, fall forward</t>
  </si>
  <si>
    <t>Take a few steps, stand still, collapse to the right</t>
  </si>
  <si>
    <r>
      <rPr>
        <rFont val="Calibri"/>
        <b/>
        <color theme="1"/>
      </rPr>
      <t xml:space="preserve">2 people in video. </t>
    </r>
    <r>
      <rPr>
        <rFont val="Calibri"/>
        <color theme="1"/>
      </rPr>
      <t>pushed forward into a fall</t>
    </r>
  </si>
  <si>
    <t>pushed forward into a fall (other person is off-screen)</t>
  </si>
  <si>
    <t>20</t>
  </si>
  <si>
    <t>Walking around</t>
  </si>
  <si>
    <t>Walk around and fall forward</t>
  </si>
  <si>
    <t>Walk in a semi-circle and collapse</t>
  </si>
  <si>
    <t>Get up, walk, take a step, fall backwards</t>
  </si>
  <si>
    <t>Stand up, pause, collapse</t>
  </si>
  <si>
    <t>Standing, collapse forward</t>
  </si>
  <si>
    <t>21</t>
  </si>
  <si>
    <t>Walking slow through the room</t>
  </si>
  <si>
    <t>2 people in video Crawl around the room.</t>
  </si>
  <si>
    <r>
      <rPr>
        <rFont val="Calibri"/>
        <b/>
        <color rgb="FFFF0000"/>
      </rPr>
      <t>2 people in video</t>
    </r>
    <r>
      <rPr>
        <rFont val="Calibri"/>
        <color rgb="FFFF0000"/>
      </rPr>
      <t>.Walk forward, stop, collapse</t>
    </r>
  </si>
  <si>
    <r>
      <rPr>
        <rFont val="Calibri"/>
        <b/>
        <color theme="1"/>
      </rPr>
      <t>2 people in video.</t>
    </r>
    <r>
      <rPr>
        <rFont val="Calibri"/>
        <color theme="1"/>
      </rPr>
      <t>Walk in a circle, stop, collapse</t>
    </r>
  </si>
  <si>
    <r>
      <rPr>
        <rFont val="Calibri"/>
        <b/>
        <color rgb="FFFF0000"/>
      </rPr>
      <t>2 people in video</t>
    </r>
    <r>
      <rPr>
        <rFont val="Calibri"/>
        <color rgb="FFFF0000"/>
      </rPr>
      <t>.Walk in a circle, stop, collapse forwards</t>
    </r>
  </si>
  <si>
    <r>
      <rPr>
        <rFont val="Calibri"/>
        <b/>
        <color theme="1"/>
      </rPr>
      <t>2 people in video.</t>
    </r>
    <r>
      <rPr>
        <rFont val="Calibri"/>
        <color theme="1"/>
      </rPr>
      <t>Walk in a circle, stop, collapse forwards</t>
    </r>
  </si>
  <si>
    <r>
      <rPr>
        <rFont val="Calibri"/>
        <b/>
        <color theme="1"/>
      </rPr>
      <t>2 people in video</t>
    </r>
    <r>
      <rPr>
        <rFont val="Calibri"/>
        <color theme="1"/>
      </rPr>
      <t>.Collapse forward</t>
    </r>
  </si>
  <si>
    <r>
      <rPr>
        <rFont val="Calibri"/>
        <b/>
        <color theme="1"/>
      </rPr>
      <t>2 people in video.</t>
    </r>
    <r>
      <rPr>
        <rFont val="Calibri"/>
        <color theme="1"/>
      </rPr>
      <t>Pushed over forwards</t>
    </r>
  </si>
  <si>
    <r>
      <rPr>
        <rFont val="Calibri"/>
        <b/>
        <color theme="1"/>
      </rPr>
      <t>2 people in video.</t>
    </r>
    <r>
      <rPr>
        <rFont val="Calibri"/>
        <color theme="1"/>
      </rPr>
      <t>Pushed over, squirming on the ground afterwards</t>
    </r>
  </si>
  <si>
    <t>22</t>
  </si>
  <si>
    <t>Laying down, then getting up at the end</t>
  </si>
  <si>
    <t>Laying on the ground</t>
  </si>
  <si>
    <r>
      <rPr>
        <rFont val="Calibri"/>
        <b/>
        <color theme="1"/>
      </rPr>
      <t>2 people in video.</t>
    </r>
    <r>
      <rPr>
        <rFont val="Calibri"/>
        <color theme="1"/>
      </rPr>
      <t xml:space="preserve"> 2 people sitting </t>
    </r>
  </si>
  <si>
    <r>
      <rPr>
        <rFont val="Calibri"/>
        <b/>
        <color theme="1"/>
      </rPr>
      <t xml:space="preserve">2 people in video. </t>
    </r>
    <r>
      <rPr>
        <rFont val="Calibri"/>
        <color theme="1"/>
      </rPr>
      <t>2 peple sitting, 1 person moves.</t>
    </r>
  </si>
  <si>
    <t>Got pushed forward</t>
  </si>
  <si>
    <r>
      <rPr>
        <rFont val="Calibri"/>
        <b/>
        <color theme="1"/>
      </rPr>
      <t>2 people in video</t>
    </r>
    <r>
      <rPr>
        <rFont val="Calibri"/>
        <color theme="1"/>
      </rPr>
      <t>. Collpase forward, someone walks into frame afterwards</t>
    </r>
  </si>
  <si>
    <t>Get up, get dizzy, fall to the side</t>
  </si>
  <si>
    <r>
      <rPr>
        <rFont val="Calibri"/>
        <b/>
        <color theme="1"/>
      </rPr>
      <t xml:space="preserve">Bad video. </t>
    </r>
    <r>
      <rPr>
        <rFont val="Calibri"/>
        <color theme="1"/>
      </rPr>
      <t>Get up, walk around, collapse forward</t>
    </r>
  </si>
  <si>
    <t>Get up, turn, collapse forward</t>
  </si>
  <si>
    <t>Walk, reach one way, fall the other</t>
  </si>
  <si>
    <t>Quickly stumbling around room before falling</t>
  </si>
  <si>
    <t>23</t>
  </si>
  <si>
    <t>Starting with an empty room, then walk through afterwards</t>
  </si>
  <si>
    <t xml:space="preserve">Using a cane, walking from the bottom to the top of the room </t>
  </si>
  <si>
    <r>
      <rPr>
        <rFont val="Calibri"/>
        <b/>
        <color theme="1"/>
      </rPr>
      <t>2 people in video.</t>
    </r>
    <r>
      <rPr>
        <rFont val="Calibri"/>
        <color theme="1"/>
      </rPr>
      <t xml:space="preserve"> Someone is sitting, someone else is walking.</t>
    </r>
  </si>
  <si>
    <r>
      <rPr>
        <rFont val="Calibri"/>
        <b/>
        <color rgb="FFFF0000"/>
      </rPr>
      <t xml:space="preserve">2 people in video. </t>
    </r>
    <r>
      <rPr>
        <rFont val="Calibri"/>
        <color rgb="FFFF0000"/>
      </rPr>
      <t>Laying down</t>
    </r>
  </si>
  <si>
    <r>
      <rPr>
        <rFont val="&quot;Google Sans&quot;, Roboto, sans-serif"/>
        <b/>
        <color rgb="FF1F1F1F"/>
        <sz val="10.0"/>
      </rPr>
      <t xml:space="preserve">2 people in video. </t>
    </r>
    <r>
      <rPr>
        <rFont val="&quot;Google Sans&quot;, Roboto, sans-serif"/>
        <color rgb="FF1F1F1F"/>
        <sz val="10.0"/>
      </rPr>
      <t>Collapse forward</t>
    </r>
  </si>
  <si>
    <r>
      <rPr>
        <rFont val="Calibri"/>
        <b/>
        <color theme="1"/>
      </rPr>
      <t xml:space="preserve">2 people in video. </t>
    </r>
    <r>
      <rPr>
        <rFont val="Calibri"/>
        <color theme="1"/>
      </rPr>
      <t>Get up, walk around, all onto side</t>
    </r>
  </si>
  <si>
    <r>
      <rPr>
        <rFont val="Calibri"/>
        <b/>
        <color theme="1"/>
      </rPr>
      <t>2 people in video.</t>
    </r>
    <r>
      <rPr>
        <rFont val="Calibri"/>
        <color theme="1"/>
      </rPr>
      <t xml:space="preserve"> Get up, walk around, all onto side</t>
    </r>
  </si>
  <si>
    <r>
      <rPr>
        <rFont val="Calibri"/>
        <b/>
        <color theme="1"/>
      </rPr>
      <t xml:space="preserve">2 people in video. </t>
    </r>
    <r>
      <rPr>
        <rFont val="Calibri"/>
        <color theme="1"/>
      </rPr>
      <t>Collapse forward</t>
    </r>
  </si>
  <si>
    <r>
      <rPr>
        <rFont val="Calibri"/>
        <b/>
        <color theme="1"/>
      </rPr>
      <t xml:space="preserve">2 people in video. </t>
    </r>
    <r>
      <rPr>
        <rFont val="Calibri"/>
        <color theme="1"/>
      </rPr>
      <t>Walk around, stop, collapse forward</t>
    </r>
  </si>
  <si>
    <r>
      <rPr>
        <rFont val="Calibri"/>
        <b/>
        <color theme="1"/>
      </rPr>
      <t xml:space="preserve">2 people in video. </t>
    </r>
    <r>
      <rPr>
        <rFont val="Calibri"/>
        <color theme="1"/>
      </rPr>
      <t>Get up, gets dizzy, crumbles down forward</t>
    </r>
  </si>
  <si>
    <t>24</t>
  </si>
  <si>
    <r>
      <rPr>
        <rFont val="Calibri"/>
        <b/>
        <color theme="1"/>
      </rPr>
      <t xml:space="preserve">2 people occassionally. </t>
    </r>
    <r>
      <rPr>
        <rFont val="Calibri"/>
        <color theme="1"/>
      </rPr>
      <t>People walking through the room</t>
    </r>
  </si>
  <si>
    <t>Empty room to start, then someone walking through the room</t>
  </si>
  <si>
    <t>Sitting</t>
  </si>
  <si>
    <t>Fall forward from sitting in a chair</t>
  </si>
  <si>
    <t>Collapse forward from a standing position</t>
  </si>
  <si>
    <t>Get up, turn, collapse to the side</t>
  </si>
  <si>
    <t>Walk a few stpes, fall to the side/diagonal</t>
  </si>
  <si>
    <t>Standing still, collapse forward</t>
  </si>
  <si>
    <t>25</t>
  </si>
  <si>
    <r>
      <rPr>
        <rFont val="Calibri"/>
        <b/>
        <color theme="1"/>
      </rPr>
      <t>2 people</t>
    </r>
    <r>
      <rPr>
        <rFont val="Calibri"/>
        <color theme="1"/>
      </rPr>
      <t xml:space="preserve"> walking, sitting in different areas</t>
    </r>
  </si>
  <si>
    <t>Using a cane, walking through the frame</t>
  </si>
  <si>
    <t>Using a walker, slipping and falling forward (walker flew in front)</t>
  </si>
  <si>
    <t>Get up, collpase backgwards</t>
  </si>
  <si>
    <t>Get up, walk off screen, come back, collapse forward</t>
  </si>
  <si>
    <t>Fall forward from a chair</t>
  </si>
  <si>
    <t>26</t>
  </si>
  <si>
    <t>Walking Around Room</t>
  </si>
  <si>
    <t>Walking, stepping over items in a cluttered room</t>
  </si>
  <si>
    <t>collapse to diagonal-right after taking steps with walker</t>
  </si>
  <si>
    <r>
      <rPr>
        <rFont val="Calibri"/>
        <b/>
        <color theme="1"/>
      </rPr>
      <t xml:space="preserve">Bad Video. </t>
    </r>
    <r>
      <rPr>
        <rFont val="Calibri"/>
        <color theme="1"/>
      </rPr>
      <t>Stand up and then collapse</t>
    </r>
  </si>
  <si>
    <t>Walk, stop, collapse forward</t>
  </si>
  <si>
    <t>Get up, stop, collapse forward</t>
  </si>
  <si>
    <r>
      <rPr>
        <rFont val="Calibri"/>
        <b/>
        <color rgb="FFFF0000"/>
      </rPr>
      <t>2 people in video.</t>
    </r>
    <r>
      <rPr>
        <rFont val="Calibri"/>
        <color rgb="FFFF0000"/>
      </rPr>
      <t xml:space="preserve"> Pushed down forward</t>
    </r>
  </si>
  <si>
    <r>
      <rPr>
        <rFont val="Calibri"/>
        <b/>
        <color theme="1"/>
      </rPr>
      <t>2 people in video.</t>
    </r>
    <r>
      <rPr>
        <rFont val="Calibri"/>
        <color theme="1"/>
      </rPr>
      <t xml:space="preserve"> stand up. Pushed down forward</t>
    </r>
  </si>
  <si>
    <t>27</t>
  </si>
  <si>
    <t>Walking around room, pausing for a while at each spot, doing everyday activities (eating, dancing, sweeping floor)</t>
  </si>
  <si>
    <t>Sitting in a chair then dancing</t>
  </si>
  <si>
    <t>Laying then getting up and walking</t>
  </si>
  <si>
    <t>Walking around the room with a walker</t>
  </si>
  <si>
    <t>Collapsing forward</t>
  </si>
  <si>
    <t>get up, walk around, fall backwards</t>
  </si>
  <si>
    <t>walk out of frame, collapse back in</t>
  </si>
  <si>
    <t>get up, stumble around, collapse backward</t>
  </si>
  <si>
    <t>collapse forward</t>
  </si>
  <si>
    <t>28</t>
  </si>
  <si>
    <t>use a walker and walk around room</t>
  </si>
  <si>
    <t xml:space="preserve">cook food on right side of room </t>
  </si>
  <si>
    <t>walk from bottom and fall forward onto furniture</t>
  </si>
  <si>
    <t>walk from left and fall forward onto wall on right</t>
  </si>
  <si>
    <t xml:space="preserve">walk from bottom and fall forward </t>
  </si>
  <si>
    <t>step over box from bottom and fall forward</t>
  </si>
  <si>
    <t>reach forward and fall from bottom</t>
  </si>
  <si>
    <t>stand at bottom and fall backwards</t>
  </si>
  <si>
    <t>stand at top and fall backwards</t>
  </si>
  <si>
    <t>hurrying and fall backwards from bottom</t>
  </si>
  <si>
    <t>from bottom do a 360 and fall backwards</t>
  </si>
  <si>
    <t>from top do a 360 and fall backwards</t>
  </si>
  <si>
    <t>sit bottom and stand up and fall to right side of body</t>
  </si>
  <si>
    <t>sit top and stand up and fall to right side of body</t>
  </si>
  <si>
    <t>29</t>
  </si>
  <si>
    <t>walk back and forth from top to bottom. Lots of empty room in this video</t>
  </si>
  <si>
    <t xml:space="preserve">walk back and forth from left to right </t>
  </si>
  <si>
    <t>walk and fall forward from bottom</t>
  </si>
  <si>
    <t>walk and fall forward from bottom onto chair</t>
  </si>
  <si>
    <t>walk from right side and fall backward onto left wall</t>
  </si>
  <si>
    <t>from top step over box and fall forward</t>
  </si>
  <si>
    <t>from top reach up and fall forward</t>
  </si>
  <si>
    <t>standing at top fall forward</t>
  </si>
  <si>
    <t>hurrying from top fall backwards</t>
  </si>
  <si>
    <t>from top do 180 spin and fall backwrds</t>
  </si>
  <si>
    <t>from top do 90 degree spin and fall to left side</t>
  </si>
  <si>
    <t>from top fall backwards off ladder</t>
  </si>
  <si>
    <t>from top stand and fall from chair</t>
  </si>
  <si>
    <t>from top get pushed and fall backwards</t>
  </si>
  <si>
    <t>30</t>
  </si>
  <si>
    <t>lying down on right side</t>
  </si>
  <si>
    <t>use cane to walk all over the room</t>
  </si>
  <si>
    <t>read book  in middle of room</t>
  </si>
  <si>
    <t>sweep floor all over room</t>
  </si>
  <si>
    <t>walk from bottom and fall forward</t>
  </si>
  <si>
    <t>walk from bottom and fall backward</t>
  </si>
  <si>
    <t>walk from top and fall backward</t>
  </si>
  <si>
    <t>walk from bottom and step over box and fall backward</t>
  </si>
  <si>
    <t>from left side reach up and fall backward onto right wall</t>
  </si>
  <si>
    <t>standing at bottom fall forward</t>
  </si>
  <si>
    <t>standing at bottom fall to right</t>
  </si>
  <si>
    <t>hurrying from bottom fall forward</t>
  </si>
  <si>
    <t>from top do a 360 and fall forward</t>
  </si>
  <si>
    <t>from bottom do a 360 and fall forward</t>
  </si>
  <si>
    <t>from bottom do a 360 and fall to right side</t>
  </si>
  <si>
    <t>31</t>
  </si>
  <si>
    <t xml:space="preserve">walk around room </t>
  </si>
  <si>
    <t xml:space="preserve">do "morning routine" </t>
  </si>
  <si>
    <t>walk from bottom and fall backwards</t>
  </si>
  <si>
    <t>walk from left and fall backwards</t>
  </si>
  <si>
    <t>walk from bottom step over box and fall backwards</t>
  </si>
  <si>
    <t>from bottom reach up and fall backwards onto chair</t>
  </si>
  <si>
    <t>from bottom fall to right of body onto railing</t>
  </si>
  <si>
    <t>from bottom hurry and fall forward</t>
  </si>
  <si>
    <t>from top hurry and fall backwards</t>
  </si>
  <si>
    <t>walk bottom to top to bottom and fall forward</t>
  </si>
  <si>
    <t>walk top to bottom to top and fall forward</t>
  </si>
  <si>
    <t>walk bottom to top to bottom and fall to right side of body</t>
  </si>
  <si>
    <t>pushed from bottom and fall forward</t>
  </si>
  <si>
    <t>32</t>
  </si>
  <si>
    <t xml:space="preserve">sweep room </t>
  </si>
  <si>
    <t>sit at top and watch tv</t>
  </si>
  <si>
    <t>wash dishes in middle</t>
  </si>
  <si>
    <t>from bottom walk and fall forward</t>
  </si>
  <si>
    <t>from top walk and fall forward</t>
  </si>
  <si>
    <t>from bottom walk and fall to left of body</t>
  </si>
  <si>
    <t>from bottom step over box and fall to left of body</t>
  </si>
  <si>
    <t>from bottom stand and fall forwardd</t>
  </si>
  <si>
    <t>from bottom stand and fall backwards onto chair</t>
  </si>
  <si>
    <t>from bottom hurry and fall backward onto railing</t>
  </si>
  <si>
    <t>from bottom spin and fall backwards</t>
  </si>
  <si>
    <t>from top spin and fall backwards</t>
  </si>
  <si>
    <t>from bottom stand to sit and fall forward</t>
  </si>
  <si>
    <t>from bottom sit and fall backwards</t>
  </si>
  <si>
    <r>
      <rPr>
        <rFont val="Calibri"/>
        <b/>
        <color theme="1"/>
        <sz val="11.0"/>
      </rPr>
      <t>2 people in video.</t>
    </r>
    <r>
      <rPr>
        <rFont val="Calibri"/>
        <color theme="1"/>
        <sz val="11.0"/>
      </rPr>
      <t xml:space="preserve"> from top get pushed and fall forwards</t>
    </r>
  </si>
  <si>
    <t>33</t>
  </si>
  <si>
    <t>use wheel walker all over the room</t>
  </si>
  <si>
    <t>use cane all over the room</t>
  </si>
  <si>
    <t>from top walk and fall backwards</t>
  </si>
  <si>
    <t>from top walk and fall to left of body</t>
  </si>
  <si>
    <t>from top reach up and fall backwards</t>
  </si>
  <si>
    <t>from top stand and fall forward</t>
  </si>
  <si>
    <t>from top hurry and fall to left of body onto chair</t>
  </si>
  <si>
    <t>from top hurry and fall backward onto railing</t>
  </si>
  <si>
    <t>from top spin and fall forwards</t>
  </si>
  <si>
    <t>from top fall forward off ladder</t>
  </si>
  <si>
    <t>from top sit to stand and fall backwards</t>
  </si>
  <si>
    <t>34</t>
  </si>
  <si>
    <t>sit at computer at right side</t>
  </si>
  <si>
    <t>do "morning routine" at right side</t>
  </si>
  <si>
    <t>walk from bottom and fall to right of body</t>
  </si>
  <si>
    <t>step over box from bottom and fall backward</t>
  </si>
  <si>
    <t>reach upward from bottom and fall forward</t>
  </si>
  <si>
    <t>standing at bottom fall backward</t>
  </si>
  <si>
    <t>from bottom spin and fall to right side of body</t>
  </si>
  <si>
    <t>from bottom spin and fall forward</t>
  </si>
  <si>
    <t>sit to stand to fall forward from bottom</t>
  </si>
  <si>
    <t>pull walker and fall backward from bottom</t>
  </si>
  <si>
    <t>35</t>
  </si>
  <si>
    <r>
      <rPr>
        <rFont val="Calibri"/>
        <b/>
        <color theme="1"/>
      </rPr>
      <t>Briefly 2 people in the video.</t>
    </r>
    <r>
      <rPr>
        <rFont val="Calibri"/>
        <color theme="1"/>
      </rPr>
      <t xml:space="preserve"> Laying down, getting up, walking. </t>
    </r>
  </si>
  <si>
    <t>walk back and forth from left to right with a walker</t>
  </si>
  <si>
    <t>walk back and forth from bottom to top with walker</t>
  </si>
  <si>
    <t>from bottom walk and fall backward</t>
  </si>
  <si>
    <t>from bottom reach up and fall to left of body</t>
  </si>
  <si>
    <t>hurring from bottom fall forward</t>
  </si>
  <si>
    <r>
      <rPr>
        <rFont val="Calibri"/>
        <b/>
        <color theme="1"/>
        <sz val="11.0"/>
      </rPr>
      <t xml:space="preserve">2 people in video. </t>
    </r>
    <r>
      <rPr>
        <rFont val="Calibri"/>
        <color theme="1"/>
        <sz val="11.0"/>
      </rPr>
      <t>from bottom get pushed and fall forward onto railing</t>
    </r>
  </si>
  <si>
    <t>sitting at bottom fall to left of body</t>
  </si>
  <si>
    <t>pushing walker fall backward</t>
  </si>
  <si>
    <t>36</t>
  </si>
  <si>
    <t xml:space="preserve">cook on left side of room </t>
  </si>
  <si>
    <t>do morning routine on right side</t>
  </si>
  <si>
    <t>reaching up and fall forward from bottom</t>
  </si>
  <si>
    <t>standing and fall forward from bottom</t>
  </si>
  <si>
    <t>hurrying from bottom fall backward</t>
  </si>
  <si>
    <t>from bottom spin and fall backwards. Squirm and roll around after the fall</t>
  </si>
  <si>
    <t>from bottom stand to sit and fall to right of body</t>
  </si>
  <si>
    <t>from bottom stand to sit and fall to left of body</t>
  </si>
  <si>
    <t>37</t>
  </si>
  <si>
    <t xml:space="preserve">use walker all over room </t>
  </si>
  <si>
    <r>
      <rPr>
        <rFont val="Calibri"/>
        <b/>
        <color theme="1"/>
      </rPr>
      <t xml:space="preserve">2 people in video. </t>
    </r>
    <r>
      <rPr>
        <rFont val="Calibri"/>
        <color theme="1"/>
      </rPr>
      <t>sit and have coffee with 2 people</t>
    </r>
  </si>
  <si>
    <t>from top walk forward and fall</t>
  </si>
  <si>
    <t>from top walk forward and fall onto chair</t>
  </si>
  <si>
    <t>from right fall backward onto wall</t>
  </si>
  <si>
    <t xml:space="preserve">from top fall forward </t>
  </si>
  <si>
    <t>from top hurry and fall backward</t>
  </si>
  <si>
    <t>from top spin and fall to left of body</t>
  </si>
  <si>
    <t>from top sit to stand and fall to left of body</t>
  </si>
  <si>
    <r>
      <rPr>
        <rFont val="Calibri"/>
        <b/>
        <color theme="1"/>
      </rPr>
      <t xml:space="preserve">2 people in video. </t>
    </r>
    <r>
      <rPr>
        <rFont val="Calibri"/>
        <color theme="1"/>
      </rPr>
      <t>from top get pushed and fall backwards</t>
    </r>
  </si>
  <si>
    <t>38</t>
  </si>
  <si>
    <t>sit in chair - dog comes in view for last few frames</t>
  </si>
  <si>
    <t>sit in chair - dog comes in view for beginning few frames</t>
  </si>
  <si>
    <t>walk fast</t>
  </si>
  <si>
    <t>walk with a limp</t>
  </si>
  <si>
    <t>walk slow and hunched over</t>
  </si>
  <si>
    <t>Turning a bit then falling (walking holding on table beforehand)</t>
  </si>
  <si>
    <t>Sitting in chair, grabbing walker and falling as it rolls away</t>
  </si>
  <si>
    <t>using walker, reach out and fall to the right</t>
  </si>
  <si>
    <t>stepping over a chair knocked over on the ground and falling</t>
  </si>
  <si>
    <t xml:space="preserve">standing upright then collapsing backward </t>
  </si>
  <si>
    <t>hurrying around the room, slip when turning, fall</t>
  </si>
  <si>
    <t>turning when walking and falling forward</t>
  </si>
  <si>
    <t>turning when walking and falling backwards</t>
  </si>
  <si>
    <t>fall on the left side of the chair when going from standing to sitting position</t>
  </si>
  <si>
    <t>fall of the left side of the chair when going from the sit to stand position</t>
  </si>
  <si>
    <t>39</t>
  </si>
  <si>
    <t>sitting with dog running around playing with participant</t>
  </si>
  <si>
    <t>hunched walking</t>
  </si>
  <si>
    <t>walking</t>
  </si>
  <si>
    <t>alternating between sitting and standing</t>
  </si>
  <si>
    <t>Walking and fall forward</t>
  </si>
  <si>
    <t>Walking and fall backward</t>
  </si>
  <si>
    <t>Walking and fall sideways</t>
  </si>
  <si>
    <t>stepping over a chair knocked on the ground and falling backwards</t>
  </si>
  <si>
    <t>reaching for an item and falling forward</t>
  </si>
  <si>
    <t>standing, pretend to have a heart attack, collapse backwards</t>
  </si>
  <si>
    <t>standing, pretend to have a heart attack, collapse forwards</t>
  </si>
  <si>
    <t>Hurrying around the room, slip when turning, fall to the right</t>
  </si>
  <si>
    <t>turning when walking, fall forward</t>
  </si>
  <si>
    <t>turning when walking, fall to the side</t>
  </si>
  <si>
    <t>go from standing to sitting position and fall forward (chair came with and landed on participant)</t>
  </si>
  <si>
    <t xml:space="preserve">go from sitting to standing position and fall backwards </t>
  </si>
  <si>
    <t>40</t>
  </si>
  <si>
    <t>Sitting on a chair in the room</t>
  </si>
  <si>
    <t>Walk Normally</t>
  </si>
  <si>
    <t>Walk Hunched Over (dog runs through frame throughout)</t>
  </si>
  <si>
    <t>Walk with a walker</t>
  </si>
  <si>
    <r>
      <rPr>
        <rFont val="Calibri"/>
        <b/>
        <color theme="1"/>
      </rPr>
      <t xml:space="preserve">Short video. </t>
    </r>
    <r>
      <rPr>
        <rFont val="Calibri"/>
        <color theme="1"/>
      </rPr>
      <t>Walking and fall forward</t>
    </r>
  </si>
  <si>
    <t>Walking and fall to the side</t>
  </si>
  <si>
    <t>Walking with a walker and falling to the right</t>
  </si>
  <si>
    <t>step over a knocked over chair and fall forward</t>
  </si>
  <si>
    <t>reaching out to grab an item, fall to the left</t>
  </si>
  <si>
    <t>standing up and collapse backwards</t>
  </si>
  <si>
    <t>rushing around room, fall backwards</t>
  </si>
  <si>
    <t>turning and fall to their right side</t>
  </si>
  <si>
    <t>go from standing to sitting position and fall to the right side</t>
  </si>
  <si>
    <t xml:space="preserve">go from sitting to standing position and fall to the right side </t>
  </si>
  <si>
    <t>41</t>
  </si>
  <si>
    <t>Sitting in room (a dog runs through the view midway through)</t>
  </si>
  <si>
    <t>Walking Normally</t>
  </si>
  <si>
    <t>Walking with a walker</t>
  </si>
  <si>
    <t>Walking hunched Over</t>
  </si>
  <si>
    <t>holding onto a table while walking, collapsing to the right</t>
  </si>
  <si>
    <t>using a walker and falling to the right</t>
  </si>
  <si>
    <t xml:space="preserve">step over a knocked over chair and fall to the right </t>
  </si>
  <si>
    <t>standing, imitate a heart attack and collapse forward</t>
  </si>
  <si>
    <t>while rushing around the room, fall backwards</t>
  </si>
  <si>
    <t>turning and falling forward onto stomach</t>
  </si>
  <si>
    <t>from a ladder, fall to the left side</t>
  </si>
  <si>
    <t>Pushing an object to slide it across the floor and fall to the right side</t>
  </si>
  <si>
    <t>42</t>
  </si>
  <si>
    <t>Walking slowly</t>
  </si>
  <si>
    <t>Walking hunched over</t>
  </si>
  <si>
    <t>Walking and fall forward on their stomach</t>
  </si>
  <si>
    <t>Walking while holding onto a long table and fall backwards</t>
  </si>
  <si>
    <t>Walking while holding onto a long table and fall to the right side</t>
  </si>
  <si>
    <t>Stepping over a knocked over chair and fall on their stomach</t>
  </si>
  <si>
    <t>using a walker, reaching out and falling backwards</t>
  </si>
  <si>
    <t>Standing, collapse to the side and land on a chair</t>
  </si>
  <si>
    <t>Hurrying around the room then falling backwards</t>
  </si>
  <si>
    <t>turning and falling onto their back</t>
  </si>
  <si>
    <t>go from standing to sitting position and fall  forward</t>
  </si>
  <si>
    <t>43</t>
  </si>
  <si>
    <t>Sitting (brief drop in signal near the middle of the video)</t>
  </si>
  <si>
    <t>Walking Normally, taking breaks to stand still, tie shoes</t>
  </si>
  <si>
    <t>Walking Hunched Over</t>
  </si>
  <si>
    <t>Walking and falling forward onto their stomach</t>
  </si>
  <si>
    <t>Walking and falling forward, turning and landing on their back</t>
  </si>
  <si>
    <t>Walking and falling to their left side</t>
  </si>
  <si>
    <t>Stepping over a knocked over chair and fall to the left side</t>
  </si>
  <si>
    <t>Using a walker, reach out and slip, falling to their right side</t>
  </si>
  <si>
    <t>standing, imitate a heart attack and collapse backwards, landing on their back</t>
  </si>
  <si>
    <t>standing, imitate a heart attack and collapse forwards, landing on their left side</t>
  </si>
  <si>
    <t>Hurrying around the room then falling to their left</t>
  </si>
  <si>
    <t>turning and falling to their right</t>
  </si>
  <si>
    <t>going to sit down, missing the chair and falling forward onto their stomach</t>
  </si>
  <si>
    <t>from sitting in the chair, stand up, slip and fall on their back</t>
  </si>
  <si>
    <t>44</t>
  </si>
  <si>
    <t>Talking to someone out of frame</t>
  </si>
  <si>
    <t>transitioning from sitting to standing</t>
  </si>
  <si>
    <t>walking around normally</t>
  </si>
  <si>
    <t>Walking and falling backwards</t>
  </si>
  <si>
    <t>Walking and falling to their right side</t>
  </si>
  <si>
    <t>Stepping over a knocked over chair and fall backwards</t>
  </si>
  <si>
    <t>Using a walker, reach out and slip, falling to their left side</t>
  </si>
  <si>
    <t>standing, imitate a heart attack and collapse forwards, landing on their stomach</t>
  </si>
  <si>
    <t>45</t>
  </si>
  <si>
    <t>Laying in bed and then rolling around in bed, reaching for items</t>
  </si>
  <si>
    <t>Laying in bed</t>
  </si>
  <si>
    <t>Roll out of bed</t>
  </si>
  <si>
    <t>Sitting on the edge of the bed, twist, and fall out of bed</t>
  </si>
  <si>
    <t>46</t>
  </si>
  <si>
    <t>Laying in bed for first half, putting shoes on, sitting on edge of right side of bed</t>
  </si>
  <si>
    <t xml:space="preserve">Laying in bed. First half with blanket on, second half with blanket off </t>
  </si>
  <si>
    <t>Laying in bed. Alternating between sitting up and laying down</t>
  </si>
  <si>
    <t>Rolling out of bed</t>
  </si>
  <si>
    <t>Sitting on the edge of the bed and collapsing</t>
  </si>
  <si>
    <t>Sitting on the edge of the bed and collapsing to the right</t>
  </si>
  <si>
    <t>47</t>
  </si>
  <si>
    <t>Walking around the room, stopping, standing still</t>
  </si>
  <si>
    <t>Sitting on the edge of the bed</t>
  </si>
  <si>
    <t xml:space="preserve">Walking around the room </t>
  </si>
  <si>
    <t>2 people in frame. Starting with handing off an object between people, and then one person is standing still while the other person walks around the room</t>
  </si>
  <si>
    <t>Sitting on edge of bed, stand up, collapse forwards</t>
  </si>
  <si>
    <t>lay in bed, roll out of bed onto the ground</t>
  </si>
  <si>
    <t>Sitting on edge of bed, collapse to the right</t>
  </si>
  <si>
    <t>roll out of bed from a curled up position</t>
  </si>
  <si>
    <t>stand up, collapse to the right</t>
  </si>
  <si>
    <t>stand up from bed, stand still for a moment, collapse to the left.</t>
  </si>
  <si>
    <t>Standing still, collapse forwards</t>
  </si>
  <si>
    <t>48</t>
  </si>
  <si>
    <t>Laying in bed for the first half of the video, squirming in bed for the second half of the video</t>
  </si>
  <si>
    <t>Limp walking around the room</t>
  </si>
  <si>
    <t>Alternating between walking around and sitting on the edge of the bed</t>
  </si>
  <si>
    <t xml:space="preserve">Laying in bed </t>
  </si>
  <si>
    <t>Fall out the bed sideways to the right</t>
  </si>
  <si>
    <t>Fall out the bed sideways to the left</t>
  </si>
  <si>
    <t>Sit on the front edge of the bed and collapse forwards</t>
  </si>
  <si>
    <t>Standing still and collapse backwards</t>
  </si>
  <si>
    <t>Take limp steps and collapse sideways</t>
  </si>
  <si>
    <t>Standing beside the bed, trip on the bed leg and collapse beside the bed</t>
  </si>
  <si>
    <t>Take a few steps, lean forward, and collapse backwards</t>
  </si>
  <si>
    <t>49</t>
  </si>
  <si>
    <t>Laying in bed, sit on edge of bed, get up, limp around the room, sit back down on edge of bed, get up and walk around more, standing still for a while, alternating this over and over</t>
  </si>
  <si>
    <t>Standing still then collapse forward</t>
  </si>
  <si>
    <t>Standing still then collapse forward, landing on side</t>
  </si>
  <si>
    <t>Stand up out of bed, get dizzy, fall back onto bed</t>
  </si>
  <si>
    <t>Stand still, take a few steps, trip forward</t>
  </si>
  <si>
    <t>Take a few steps, attempt to get into the bed and miss the bed, falling to the ground</t>
  </si>
  <si>
    <t>Try to stand up out of bed, collapse forward</t>
  </si>
  <si>
    <t>Stand up out of bed, get dizzy, fall sideways onto ground</t>
  </si>
  <si>
    <t>Take a few steps, collapse forward</t>
  </si>
  <si>
    <t>50</t>
  </si>
  <si>
    <t>Laying in bed for the first third, then walking around the room, then sitting on the edge of the bed, moving to other edge of bed, before laying in bed to end it</t>
  </si>
  <si>
    <t>Roll out of the left side of the bed onto the ground</t>
  </si>
  <si>
    <t>Sitting on edge of the bed, try to stand up, collapse sideways</t>
  </si>
  <si>
    <t>Sitting on edge of the bed, try to stand up, collapse backwards</t>
  </si>
  <si>
    <t>Roll out of the right side of the bed onto the ground</t>
  </si>
  <si>
    <t>limp walking around the perimeter of the bed and collapsing</t>
  </si>
  <si>
    <t>Sitting on the edge of the bed and collapse forward</t>
  </si>
  <si>
    <t>Sitting on the edge of the bed and collapse sideways</t>
  </si>
  <si>
    <t>51</t>
  </si>
  <si>
    <t>Laying in bed, squirming around throughout</t>
  </si>
  <si>
    <t>Slow walking around the room, around the bed a lot</t>
  </si>
  <si>
    <t>Collapse to the side of the bed</t>
  </si>
  <si>
    <t>Sitting on the edge of the bed, fall out to the side</t>
  </si>
  <si>
    <t>Stand up, collapse backwards</t>
  </si>
  <si>
    <t>Fall out of bed forward</t>
  </si>
  <si>
    <t>Fall out of bed to the side</t>
  </si>
  <si>
    <t>Stand up, get dizzy, collapse sideways</t>
  </si>
  <si>
    <t>Stand up, get dizzy, collapse backwards</t>
  </si>
  <si>
    <t>Stand up from the edge of the bed, collapse backwards</t>
  </si>
  <si>
    <t xml:space="preserve">Roll out of bed </t>
  </si>
  <si>
    <t>52</t>
  </si>
  <si>
    <t>Stretching in bed, laying in bed</t>
  </si>
  <si>
    <t>Laying in bed,  get up and walk around the room</t>
  </si>
  <si>
    <t>Laying in Bed</t>
  </si>
  <si>
    <t>Roll out of bed sideways</t>
  </si>
  <si>
    <t>Stand up, collapse sideways</t>
  </si>
  <si>
    <t>Sitting on the edge of the bed and slip out</t>
  </si>
  <si>
    <t>53</t>
  </si>
  <si>
    <t>Rolling around in bed</t>
  </si>
  <si>
    <t>Walking, cleaning room, grabbing items, sitting, laying down</t>
  </si>
  <si>
    <t>Sit up, slip, fall forward</t>
  </si>
  <si>
    <t>Sit, fall to the right of the bed</t>
  </si>
  <si>
    <t>Standing beside bed, collapse alongside</t>
  </si>
  <si>
    <t>Standing, collapse sideways</t>
  </si>
  <si>
    <t>Sitting on the edge of the bed, fall sideways</t>
  </si>
  <si>
    <t>54</t>
  </si>
  <si>
    <t>Sitting on edge of bed, collapse to the right side</t>
  </si>
  <si>
    <t>Laying in bed, roll out of bed</t>
  </si>
  <si>
    <t>Sitting on edge of bed, collapse forward</t>
  </si>
  <si>
    <t>55</t>
  </si>
  <si>
    <t>Flop out of bed</t>
  </si>
  <si>
    <t>Walk around room, collapse forward</t>
  </si>
  <si>
    <t>Stagger around room, stop, collapse forward</t>
  </si>
  <si>
    <t xml:space="preserve">Take a few steps, stand still, collapse sideways </t>
  </si>
  <si>
    <t xml:space="preserve">Using walker, stop, reach, fall forward over it </t>
  </si>
  <si>
    <t>Get up, take a few steps, collapse backwards, Squirm on ground afterwards</t>
  </si>
  <si>
    <t>Sitting on edge of bed and collapse forwards</t>
  </si>
  <si>
    <t>Sitting on edge of bed and collapse sideways</t>
  </si>
  <si>
    <t>56</t>
  </si>
  <si>
    <t>Sitting, walk around the room, sit on the edge of the bed</t>
  </si>
  <si>
    <t>Walk around the room, sit in bed</t>
  </si>
  <si>
    <t>Fall forward off edge of bed</t>
  </si>
  <si>
    <t xml:space="preserve">Fall sideways off edge of bed </t>
  </si>
  <si>
    <t>Walking around room, collapsing backwards</t>
  </si>
  <si>
    <t>Standing, spin around, collapse forward</t>
  </si>
  <si>
    <t xml:space="preserve">Take a step, stand still, collapse sideways </t>
  </si>
  <si>
    <t>Sitting on edge of bed, collapse forwards</t>
  </si>
  <si>
    <t>Collapsing forward and sideways off bed</t>
  </si>
  <si>
    <t>Stand up, get dizzy, trip forward</t>
  </si>
  <si>
    <t>Standing beside bed, fall backwards</t>
  </si>
  <si>
    <t>57</t>
  </si>
  <si>
    <t>Laying on the bed, then sitting on the edge of the bed</t>
  </si>
  <si>
    <t>Take a few slow steps and collapse forward onto the ground</t>
  </si>
  <si>
    <t>Take a few slow steps and crumble down onto the ground</t>
  </si>
  <si>
    <t>Standing at nighttable, collapse backwards onto the ground</t>
  </si>
  <si>
    <t>roll out of bed onto the ground</t>
  </si>
  <si>
    <t>58</t>
  </si>
  <si>
    <t>Sitting on a chair</t>
  </si>
  <si>
    <t>Empty room</t>
  </si>
  <si>
    <t>Walking and trip forwards</t>
  </si>
  <si>
    <t>59</t>
  </si>
  <si>
    <t>Walking around room for first half, sitting for second half</t>
  </si>
  <si>
    <t>Slip out of a chair</t>
  </si>
  <si>
    <t>Stand up, collapse forwards</t>
  </si>
  <si>
    <t>Standing, lean to grab something on the ground to the side, and fall</t>
  </si>
  <si>
    <t>Sitting in a chair, collapse forwards</t>
  </si>
  <si>
    <t>Walk forwards, crumble straight down</t>
  </si>
  <si>
    <t>60</t>
  </si>
  <si>
    <t>Stand up, stumble a bit backwards, and then collapse backwards</t>
  </si>
  <si>
    <t>Slow step forwards, stop, collapse backwards</t>
  </si>
  <si>
    <t>Collapse, roll over once on the ground</t>
  </si>
  <si>
    <t>61</t>
  </si>
  <si>
    <t>Sitting on the edge of the bed, try to stand up, collapse</t>
  </si>
  <si>
    <t>Standing beside the bed, collapse to the side</t>
  </si>
  <si>
    <t>Sitting on the bed, stand up, collapse</t>
  </si>
  <si>
    <t>62</t>
  </si>
  <si>
    <t>Laying in bed first half, walking around the room second half</t>
  </si>
  <si>
    <t>Get into bed and fall out backwards</t>
  </si>
  <si>
    <t>Walking in room and fall onto ground forward</t>
  </si>
  <si>
    <t>Walk alongside bed and collapse</t>
  </si>
  <si>
    <t>Standing, take a few steps forward, collapse</t>
  </si>
  <si>
    <t>Walk across room, trip and fall forward</t>
  </si>
  <si>
    <t>Stand up, take a few steps, collapse backwards</t>
  </si>
  <si>
    <t>63</t>
  </si>
  <si>
    <t>Standing up from a chair</t>
  </si>
  <si>
    <t>Sitting in a chair</t>
  </si>
  <si>
    <t>Walking, holding onto a table, collapse</t>
  </si>
  <si>
    <t>Standing still, take a step, trip over feet and fall forward</t>
  </si>
  <si>
    <t>Standing still, get dizzy, lean from side to side then collapse forward</t>
  </si>
  <si>
    <t>Take a few steps, stumble, collapse forward</t>
  </si>
  <si>
    <t>Stand up, trip, collapse</t>
  </si>
  <si>
    <t>64</t>
  </si>
  <si>
    <t>Laying on a couch</t>
  </si>
  <si>
    <t>Sit in a chair, walk around the room</t>
  </si>
  <si>
    <t>Fall off a chair to the right</t>
  </si>
  <si>
    <t>Fall off a chair forward</t>
  </si>
  <si>
    <t>Standing, fall off a ladder to the side</t>
  </si>
  <si>
    <t>Stumble, get up, collapse backwards</t>
  </si>
  <si>
    <t>Roll off the side of the chair</t>
  </si>
  <si>
    <t>Collapse backwards</t>
  </si>
  <si>
    <t>Collapse forwards</t>
  </si>
  <si>
    <t>65</t>
  </si>
  <si>
    <t>Sitting on the couch</t>
  </si>
  <si>
    <t>collapse forward from standing</t>
  </si>
  <si>
    <t>fall sideways from standing</t>
  </si>
  <si>
    <t>Take a step, trip forwards</t>
  </si>
  <si>
    <t>Take a step, turn around, trip over feet and fall</t>
  </si>
  <si>
    <t>Stand up, trip as getting up, fall backwards</t>
  </si>
  <si>
    <t>Take a step backwards and fall backwards</t>
  </si>
  <si>
    <t>Stumble around room before collapsing forward</t>
  </si>
  <si>
    <t>Standing, get dizzy, fall forward</t>
  </si>
  <si>
    <t>66</t>
  </si>
  <si>
    <t>Get up, stumble</t>
  </si>
  <si>
    <t>take a few steps, stumble around, collapse forward</t>
  </si>
  <si>
    <t>stand up from chair, collapse forward</t>
  </si>
  <si>
    <t>sitting in chair, stand up, collapse forward</t>
  </si>
  <si>
    <t>sitting in chair, fall forward before standing up</t>
  </si>
  <si>
    <t>standing still, collapse backwards</t>
  </si>
  <si>
    <t>stand up, get dizzy, collapse backwards</t>
  </si>
  <si>
    <t>take a few slow steps forward, collapse forwards</t>
  </si>
  <si>
    <t>Room 1</t>
  </si>
  <si>
    <t>Eight foot room</t>
  </si>
  <si>
    <t>Total</t>
  </si>
  <si>
    <t>Room 2</t>
  </si>
  <si>
    <t>Nine foot room</t>
  </si>
  <si>
    <t>Length (seconds)</t>
  </si>
  <si>
    <t>Room 3</t>
  </si>
  <si>
    <t>Ten foot room</t>
  </si>
  <si>
    <t>After Splitting</t>
  </si>
  <si>
    <t>Room 4</t>
  </si>
  <si>
    <t>Validation Fall Videos</t>
  </si>
  <si>
    <t>Train Fall Videos</t>
  </si>
  <si>
    <t>Room 5</t>
  </si>
  <si>
    <t>Validation NonFall Videos</t>
  </si>
  <si>
    <t>Train NonFall Videos</t>
  </si>
  <si>
    <t>Room 6</t>
  </si>
  <si>
    <t>Validation Fall Length (seconds)</t>
  </si>
  <si>
    <t>Train Fall Length (seconds)</t>
  </si>
  <si>
    <t>Room 7</t>
  </si>
  <si>
    <t>Validation NonFall Length (seconds)</t>
  </si>
  <si>
    <t>Train NonFall Length (seconds)</t>
  </si>
  <si>
    <t>Room 8</t>
  </si>
  <si>
    <t>Room 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</si>
</sst>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4">
    <font>
      <sz val="11.0"/>
      <color theme="1"/>
      <name val="Calibri"/>
      <scheme val="minor"/>
    </font>
    <font>
      <color theme="1"/>
      <name val="Calibri"/>
    </font>
    <font>
      <sz val="11.0"/>
      <color theme="1"/>
      <name val="Calibri"/>
    </font>
    <font>
      <sz val="11.0"/>
      <color rgb="FFFF0000"/>
      <name val="Calibri"/>
    </font>
    <font>
      <sz val="11.0"/>
      <color rgb="FF5B9BD5"/>
      <name val="Calibri"/>
    </font>
    <font>
      <color rgb="FFFF0000"/>
      <name val="Calibri"/>
    </font>
    <font>
      <color rgb="FFFF0000"/>
      <name val="Calibri"/>
      <scheme val="minor"/>
    </font>
    <font>
      <b/>
      <color theme="1"/>
      <name val="Calibri"/>
    </font>
    <font>
      <sz val="10.0"/>
      <color rgb="FF1F1F1F"/>
      <name val="Arial"/>
    </font>
    <font>
      <color rgb="FF000000"/>
      <name val="Arial"/>
    </font>
    <font>
      <color rgb="FFFF0000"/>
      <name val="Arial"/>
    </font>
    <font>
      <sz val="9.0"/>
      <color rgb="FF000000"/>
      <name val="&quot;Google Sans Mono&quot;"/>
    </font>
    <font>
      <color theme="1"/>
      <name val="Calibri"/>
      <scheme val="minor"/>
    </font>
    <font>
      <b/>
      <sz val="16.0"/>
      <color theme="1"/>
      <name val="Calibri"/>
      <scheme val="minor"/>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0" fontId="2" numFmtId="0" xfId="0" applyBorder="1" applyFont="1"/>
    <xf borderId="1" fillId="0" fontId="2" numFmtId="0" xfId="0" applyAlignment="1" applyBorder="1" applyFont="1">
      <alignment vertical="bottom"/>
    </xf>
    <xf borderId="1" fillId="0" fontId="3" numFmtId="0" xfId="0" applyAlignment="1" applyBorder="1" applyFont="1">
      <alignment vertical="bottom"/>
    </xf>
    <xf borderId="1" fillId="0" fontId="2" numFmtId="0" xfId="0" applyAlignment="1" applyBorder="1" applyFont="1">
      <alignment readingOrder="0" vertical="bottom"/>
    </xf>
    <xf borderId="0" fillId="0" fontId="3" numFmtId="0" xfId="0" applyAlignment="1" applyFont="1">
      <alignment vertical="bottom"/>
    </xf>
    <xf borderId="0" fillId="0" fontId="4" numFmtId="0" xfId="0" applyAlignment="1" applyFont="1">
      <alignment vertical="bottom"/>
    </xf>
    <xf borderId="0" fillId="0" fontId="2" numFmtId="0" xfId="0" applyAlignment="1" applyFont="1">
      <alignment vertical="bottom"/>
    </xf>
    <xf borderId="0" fillId="0" fontId="2" numFmtId="0" xfId="0" applyFont="1"/>
    <xf borderId="0" fillId="0" fontId="2" numFmtId="0" xfId="0" applyAlignment="1" applyFont="1">
      <alignment horizontal="right" vertical="bottom"/>
    </xf>
    <xf borderId="0" fillId="0" fontId="2" numFmtId="49" xfId="0" applyAlignment="1" applyFont="1" applyNumberFormat="1">
      <alignment horizontal="right" vertical="bottom"/>
    </xf>
    <xf borderId="0" fillId="0" fontId="2" numFmtId="49" xfId="0" applyAlignment="1" applyFont="1" applyNumberFormat="1">
      <alignment vertical="bottom"/>
    </xf>
    <xf borderId="0" fillId="0" fontId="2" numFmtId="0" xfId="0" applyAlignment="1" applyFont="1">
      <alignment readingOrder="0" vertical="bottom"/>
    </xf>
    <xf borderId="0" fillId="0" fontId="2" numFmtId="0" xfId="0" applyAlignment="1" applyFont="1">
      <alignment readingOrder="0" shrinkToFit="0" vertical="bottom" wrapText="0"/>
    </xf>
    <xf borderId="0" fillId="2" fontId="3" numFmtId="0" xfId="0" applyAlignment="1" applyFill="1" applyFont="1">
      <alignment horizontal="right" vertical="bottom"/>
    </xf>
    <xf borderId="0" fillId="2" fontId="3" numFmtId="49" xfId="0" applyAlignment="1" applyFont="1" applyNumberFormat="1">
      <alignment horizontal="right" vertical="bottom"/>
    </xf>
    <xf borderId="0" fillId="2" fontId="3" numFmtId="0" xfId="0" applyAlignment="1" applyFont="1">
      <alignment vertical="bottom"/>
    </xf>
    <xf borderId="0" fillId="2" fontId="3" numFmtId="49" xfId="0" applyAlignment="1" applyFont="1" applyNumberFormat="1">
      <alignment vertical="bottom"/>
    </xf>
    <xf borderId="0" fillId="2" fontId="3" numFmtId="0" xfId="0" applyAlignment="1" applyFont="1">
      <alignment readingOrder="0" vertical="bottom"/>
    </xf>
    <xf borderId="0" fillId="2" fontId="3" numFmtId="0" xfId="0" applyAlignment="1" applyFont="1">
      <alignment readingOrder="0" shrinkToFit="0" vertical="bottom" wrapText="0"/>
    </xf>
    <xf borderId="0" fillId="2" fontId="5" numFmtId="0" xfId="0" applyFont="1"/>
    <xf borderId="0" fillId="2" fontId="6" numFmtId="0" xfId="0" applyFont="1"/>
    <xf borderId="0" fillId="0" fontId="2" numFmtId="49" xfId="0" applyAlignment="1" applyFont="1" applyNumberFormat="1">
      <alignment shrinkToFit="0" vertical="bottom" wrapText="0"/>
    </xf>
    <xf borderId="0" fillId="0" fontId="2" numFmtId="164" xfId="0" applyAlignment="1" applyFont="1" applyNumberFormat="1">
      <alignment vertical="bottom"/>
    </xf>
    <xf borderId="0" fillId="0" fontId="1" numFmtId="49" xfId="0" applyFont="1" applyNumberFormat="1"/>
    <xf borderId="0" fillId="2" fontId="5" numFmtId="49" xfId="0" applyFont="1" applyNumberFormat="1"/>
    <xf borderId="0" fillId="0" fontId="1" numFmtId="49" xfId="0" applyAlignment="1" applyFont="1" applyNumberFormat="1">
      <alignment horizontal="right"/>
    </xf>
    <xf borderId="0" fillId="2" fontId="5" numFmtId="49" xfId="0" applyAlignment="1" applyFont="1" applyNumberFormat="1">
      <alignment horizontal="right"/>
    </xf>
    <xf borderId="0" fillId="0" fontId="1" numFmtId="0" xfId="0" applyAlignment="1" applyFont="1">
      <alignment readingOrder="0"/>
    </xf>
    <xf borderId="0" fillId="2" fontId="5" numFmtId="0" xfId="0" applyAlignment="1" applyFont="1">
      <alignment readingOrder="0"/>
    </xf>
    <xf borderId="0" fillId="0" fontId="7" numFmtId="0" xfId="0" applyFont="1"/>
    <xf borderId="0" fillId="3" fontId="8" numFmtId="0" xfId="0" applyFill="1" applyFont="1"/>
    <xf borderId="0" fillId="2" fontId="3" numFmtId="0" xfId="0" applyAlignment="1" applyFont="1">
      <alignment shrinkToFit="0" vertical="bottom" wrapText="0"/>
    </xf>
    <xf borderId="0" fillId="0" fontId="2" numFmtId="0" xfId="0" applyAlignment="1" applyFont="1">
      <alignment shrinkToFit="0" vertical="bottom" wrapText="0"/>
    </xf>
    <xf borderId="0" fillId="2" fontId="2" numFmtId="0" xfId="0" applyAlignment="1" applyFont="1">
      <alignment readingOrder="0" shrinkToFit="0" vertical="bottom" wrapText="0"/>
    </xf>
    <xf borderId="0" fillId="3" fontId="9" numFmtId="0" xfId="0" applyAlignment="1" applyFont="1">
      <alignment horizontal="left"/>
    </xf>
    <xf borderId="0" fillId="2" fontId="10" numFmtId="0" xfId="0" applyAlignment="1" applyFont="1">
      <alignment horizontal="left"/>
    </xf>
    <xf borderId="0" fillId="0" fontId="1" numFmtId="0" xfId="0" applyAlignment="1" applyFont="1">
      <alignment horizontal="left"/>
    </xf>
    <xf borderId="0" fillId="0" fontId="1" numFmtId="0" xfId="0" applyAlignment="1" applyFont="1">
      <alignment horizontal="right" readingOrder="0"/>
    </xf>
    <xf borderId="0" fillId="0" fontId="2" numFmtId="0" xfId="0" applyAlignment="1" applyFont="1">
      <alignment horizontal="right" readingOrder="0" vertical="bottom"/>
    </xf>
    <xf borderId="0" fillId="3" fontId="11" numFmtId="0" xfId="0" applyFont="1"/>
    <xf borderId="0" fillId="0" fontId="12" numFmtId="0" xfId="0" applyFont="1"/>
    <xf borderId="0" fillId="0" fontId="12" numFmtId="0" xfId="0" applyAlignment="1" applyFont="1">
      <alignment horizontal="right" readingOrder="0"/>
    </xf>
    <xf borderId="0" fillId="0" fontId="12" numFmtId="0" xfId="0" applyAlignment="1" applyFont="1">
      <alignment horizontal="right"/>
    </xf>
    <xf borderId="0" fillId="0" fontId="1" numFmtId="0" xfId="0" applyAlignment="1" applyFont="1">
      <alignment horizontal="right"/>
    </xf>
    <xf borderId="0" fillId="0" fontId="12" numFmtId="0" xfId="0" applyAlignment="1" applyFont="1">
      <alignment readingOrder="0"/>
    </xf>
    <xf borderId="0" fillId="0" fontId="2" numFmtId="0" xfId="0" applyAlignment="1" applyFont="1">
      <alignment horizontal="right" vertical="bottom"/>
    </xf>
    <xf borderId="0" fillId="3" fontId="11" numFmtId="0" xfId="0" applyFont="1"/>
    <xf borderId="0" fillId="0" fontId="13" numFmtId="0" xfId="0" applyAlignment="1" applyFont="1">
      <alignment readingOrder="0"/>
    </xf>
    <xf borderId="0" fillId="0" fontId="2" numFmtId="0" xfId="0" applyAlignment="1" applyFont="1">
      <alignment horizontal="right" vertical="bottom"/>
    </xf>
    <xf borderId="0" fillId="0" fontId="1"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71"/>
    <col customWidth="1" min="2" max="2" width="20.0"/>
    <col customWidth="1" min="3" max="3" width="20.29"/>
    <col customWidth="1" min="4" max="4" width="18.86"/>
    <col customWidth="1" min="5" max="5" width="14.86"/>
    <col customWidth="1" min="6" max="6" width="7.71"/>
    <col customWidth="1" min="7" max="7" width="29.14"/>
    <col customWidth="1" min="8" max="8" width="20.43"/>
    <col customWidth="1" min="9" max="9" width="23.86"/>
    <col customWidth="1" min="10" max="12" width="20.43"/>
    <col customWidth="1" min="13" max="13" width="31.71"/>
    <col customWidth="1" min="14" max="14" width="25.29"/>
    <col customWidth="1" min="15" max="15" width="22.71"/>
    <col customWidth="1" min="16" max="16" width="22.29"/>
    <col customWidth="1" min="17" max="17" width="25.0"/>
    <col customWidth="1" min="18" max="18" width="55.57"/>
    <col customWidth="1" min="19" max="22" width="24.14"/>
    <col customWidth="1" min="23" max="23" width="25.29"/>
    <col customWidth="1" min="24" max="24" width="25.86"/>
    <col customWidth="1" min="25" max="25" width="16.14"/>
    <col customWidth="1" min="26" max="32" width="8.71"/>
  </cols>
  <sheetData>
    <row r="1">
      <c r="A1" s="1" t="str">
        <f t="shared" ref="A1:N1" si="1">A3</f>
        <v>Sample ID</v>
      </c>
      <c r="B1" s="1" t="str">
        <f t="shared" si="1"/>
        <v>Volunteer ID</v>
      </c>
      <c r="C1" s="1" t="str">
        <f t="shared" si="1"/>
        <v>Recording Name</v>
      </c>
      <c r="D1" s="1" t="str">
        <f t="shared" si="1"/>
        <v>Length of Video (sec)</v>
      </c>
      <c r="E1" s="1" t="str">
        <f t="shared" si="1"/>
        <v>Type of Recording (Fall/Non Fall)</v>
      </c>
      <c r="F1" s="1" t="str">
        <f t="shared" si="1"/>
        <v/>
      </c>
      <c r="G1" s="1" t="str">
        <f t="shared" si="1"/>
        <v>Action taken in video (ex. walking through frame. falling off chair. slipping on carpet and falling. sleeping)</v>
      </c>
      <c r="H1" s="1" t="str">
        <f t="shared" si="1"/>
        <v>Start Frame of Video</v>
      </c>
      <c r="I1" s="1" t="str">
        <f t="shared" si="1"/>
        <v>First Fall Frame of Video</v>
      </c>
      <c r="J1" s="1" t="str">
        <f t="shared" si="1"/>
        <v>Last Frame of Video</v>
      </c>
      <c r="K1" s="1" t="str">
        <f t="shared" si="1"/>
        <v>framesBeforeFall</v>
      </c>
      <c r="L1" s="1" t="str">
        <f t="shared" si="1"/>
        <v>framesAfterFall</v>
      </c>
      <c r="M1" s="1" t="str">
        <f t="shared" si="1"/>
        <v>Room ID Video was recorded in</v>
      </c>
      <c r="N1" s="1" t="str">
        <f t="shared" si="1"/>
        <v>Room Height</v>
      </c>
      <c r="O1" s="1"/>
      <c r="P1" s="1"/>
      <c r="Q1" s="1"/>
      <c r="R1" s="1" t="str">
        <f t="shared" ref="R1:X1" si="2">R3</f>
        <v/>
      </c>
      <c r="S1" s="1" t="str">
        <f t="shared" si="2"/>
        <v/>
      </c>
      <c r="T1" s="1" t="str">
        <f t="shared" si="2"/>
        <v/>
      </c>
      <c r="U1" s="1" t="str">
        <f t="shared" si="2"/>
        <v/>
      </c>
      <c r="V1" s="1" t="str">
        <f t="shared" si="2"/>
        <v/>
      </c>
      <c r="W1" s="1" t="str">
        <f t="shared" si="2"/>
        <v/>
      </c>
      <c r="X1" s="1" t="str">
        <f t="shared" si="2"/>
        <v/>
      </c>
      <c r="Y1" s="1"/>
    </row>
    <row r="2">
      <c r="A2" s="1" t="s">
        <v>0</v>
      </c>
    </row>
    <row r="3">
      <c r="A3" s="2" t="s">
        <v>1</v>
      </c>
      <c r="B3" s="2" t="s">
        <v>2</v>
      </c>
      <c r="C3" s="2" t="s">
        <v>3</v>
      </c>
      <c r="D3" s="3" t="s">
        <v>4</v>
      </c>
      <c r="E3" s="3" t="s">
        <v>5</v>
      </c>
      <c r="F3" s="3"/>
      <c r="G3" s="3" t="s">
        <v>6</v>
      </c>
      <c r="H3" s="4" t="s">
        <v>7</v>
      </c>
      <c r="I3" s="4" t="s">
        <v>8</v>
      </c>
      <c r="J3" s="4" t="s">
        <v>9</v>
      </c>
      <c r="K3" s="4" t="s">
        <v>10</v>
      </c>
      <c r="L3" s="4" t="s">
        <v>11</v>
      </c>
      <c r="M3" s="5" t="s">
        <v>12</v>
      </c>
      <c r="N3" s="5" t="s">
        <v>13</v>
      </c>
      <c r="O3" s="6"/>
      <c r="P3" s="7"/>
      <c r="Q3" s="8"/>
      <c r="R3" s="8"/>
      <c r="S3" s="8"/>
      <c r="T3" s="8"/>
      <c r="U3" s="8"/>
      <c r="V3" s="8"/>
      <c r="W3" s="8"/>
      <c r="X3" s="7"/>
      <c r="Y3" s="9"/>
    </row>
    <row r="4">
      <c r="A4" s="10">
        <v>1.0</v>
      </c>
      <c r="B4" s="11" t="s">
        <v>14</v>
      </c>
      <c r="C4" s="8" t="str">
        <f t="shared" ref="C4:C815" si="3"> B4 &amp; "-" &amp;E4 &amp; "-" &amp;F4</f>
        <v>01-NonFall-01</v>
      </c>
      <c r="D4" s="8">
        <v>52.0</v>
      </c>
      <c r="E4" s="8" t="s">
        <v>15</v>
      </c>
      <c r="F4" s="12" t="s">
        <v>14</v>
      </c>
      <c r="G4" s="8" t="s">
        <v>16</v>
      </c>
      <c r="H4" s="13">
        <v>1.0</v>
      </c>
      <c r="I4" s="8"/>
      <c r="J4" s="8">
        <v>210.0</v>
      </c>
      <c r="K4" s="8"/>
      <c r="L4" s="8"/>
      <c r="M4" s="13">
        <v>1.0</v>
      </c>
      <c r="N4" s="14">
        <v>8.0</v>
      </c>
      <c r="O4" s="8"/>
      <c r="P4" s="8"/>
      <c r="Q4" s="8"/>
      <c r="R4" s="8"/>
      <c r="S4" s="8"/>
      <c r="T4" s="8"/>
      <c r="U4" s="8"/>
      <c r="V4" s="8"/>
      <c r="W4" s="8"/>
      <c r="X4" s="8"/>
      <c r="Y4" s="1"/>
    </row>
    <row r="5">
      <c r="A5" s="15">
        <v>2.0</v>
      </c>
      <c r="B5" s="16" t="s">
        <v>14</v>
      </c>
      <c r="C5" s="17" t="str">
        <f t="shared" si="3"/>
        <v>01-NonFall-02</v>
      </c>
      <c r="D5" s="17">
        <v>107.0</v>
      </c>
      <c r="E5" s="17" t="s">
        <v>15</v>
      </c>
      <c r="F5" s="18" t="s">
        <v>17</v>
      </c>
      <c r="G5" s="17" t="s">
        <v>18</v>
      </c>
      <c r="H5" s="19">
        <v>1.0</v>
      </c>
      <c r="I5" s="17"/>
      <c r="J5" s="17">
        <v>430.0</v>
      </c>
      <c r="K5" s="17"/>
      <c r="L5" s="17"/>
      <c r="M5" s="19">
        <v>1.0</v>
      </c>
      <c r="N5" s="20">
        <v>8.0</v>
      </c>
      <c r="O5" s="17"/>
      <c r="P5" s="17"/>
      <c r="Q5" s="17"/>
      <c r="R5" s="17"/>
      <c r="S5" s="17"/>
      <c r="T5" s="17"/>
      <c r="U5" s="17"/>
      <c r="V5" s="17"/>
      <c r="W5" s="17"/>
      <c r="X5" s="17"/>
      <c r="Y5" s="21"/>
      <c r="Z5" s="22"/>
      <c r="AA5" s="22"/>
      <c r="AB5" s="22"/>
      <c r="AC5" s="22"/>
      <c r="AD5" s="22"/>
      <c r="AE5" s="22"/>
      <c r="AF5" s="22"/>
    </row>
    <row r="6">
      <c r="A6" s="10">
        <v>3.0</v>
      </c>
      <c r="B6" s="11" t="s">
        <v>14</v>
      </c>
      <c r="C6" s="8" t="str">
        <f t="shared" si="3"/>
        <v>01-Fall-01</v>
      </c>
      <c r="D6" s="8">
        <v>19.0</v>
      </c>
      <c r="E6" s="8" t="s">
        <v>19</v>
      </c>
      <c r="F6" s="12" t="s">
        <v>14</v>
      </c>
      <c r="G6" s="8" t="s">
        <v>20</v>
      </c>
      <c r="H6" s="13">
        <v>1.0</v>
      </c>
      <c r="I6" s="8">
        <v>40.0</v>
      </c>
      <c r="J6" s="8">
        <v>79.0</v>
      </c>
      <c r="K6" s="8">
        <f t="shared" ref="K6:L6" si="4">I6-H6</f>
        <v>39</v>
      </c>
      <c r="L6" s="8">
        <f t="shared" si="4"/>
        <v>39</v>
      </c>
      <c r="M6" s="13">
        <v>1.0</v>
      </c>
      <c r="N6" s="14">
        <v>8.0</v>
      </c>
      <c r="O6" s="8"/>
      <c r="P6" s="8"/>
      <c r="Q6" s="8"/>
      <c r="R6" s="8"/>
      <c r="S6" s="8"/>
      <c r="T6" s="8"/>
      <c r="U6" s="8"/>
      <c r="V6" s="8"/>
      <c r="W6" s="8"/>
      <c r="X6" s="8"/>
      <c r="Y6" s="1"/>
    </row>
    <row r="7">
      <c r="A7" s="15">
        <v>4.0</v>
      </c>
      <c r="B7" s="16" t="s">
        <v>14</v>
      </c>
      <c r="C7" s="17" t="str">
        <f t="shared" si="3"/>
        <v>01-Fall-02</v>
      </c>
      <c r="D7" s="21">
        <v>27.0</v>
      </c>
      <c r="E7" s="21" t="s">
        <v>19</v>
      </c>
      <c r="F7" s="18" t="s">
        <v>17</v>
      </c>
      <c r="G7" s="17" t="s">
        <v>21</v>
      </c>
      <c r="H7" s="19">
        <v>1.0</v>
      </c>
      <c r="I7" s="17">
        <v>40.0</v>
      </c>
      <c r="J7" s="17">
        <v>110.0</v>
      </c>
      <c r="K7" s="17">
        <f t="shared" ref="K7:L7" si="5">I7-H7</f>
        <v>39</v>
      </c>
      <c r="L7" s="17">
        <f t="shared" si="5"/>
        <v>70</v>
      </c>
      <c r="M7" s="19">
        <v>1.0</v>
      </c>
      <c r="N7" s="20">
        <v>8.0</v>
      </c>
      <c r="O7" s="17"/>
      <c r="P7" s="17"/>
      <c r="Q7" s="17"/>
      <c r="R7" s="17"/>
      <c r="S7" s="17"/>
      <c r="T7" s="17"/>
      <c r="U7" s="17"/>
      <c r="V7" s="17"/>
      <c r="W7" s="17"/>
      <c r="X7" s="17"/>
      <c r="Y7" s="21"/>
      <c r="Z7" s="22"/>
      <c r="AA7" s="22"/>
      <c r="AB7" s="22"/>
      <c r="AC7" s="22"/>
      <c r="AD7" s="22"/>
      <c r="AE7" s="22"/>
      <c r="AF7" s="22"/>
    </row>
    <row r="8">
      <c r="A8" s="10">
        <v>5.0</v>
      </c>
      <c r="B8" s="11" t="s">
        <v>14</v>
      </c>
      <c r="C8" s="8" t="str">
        <f t="shared" si="3"/>
        <v>01-Fall-03</v>
      </c>
      <c r="D8" s="8">
        <v>17.0</v>
      </c>
      <c r="E8" s="8" t="s">
        <v>19</v>
      </c>
      <c r="F8" s="23" t="s">
        <v>22</v>
      </c>
      <c r="G8" s="8" t="s">
        <v>23</v>
      </c>
      <c r="H8" s="13">
        <v>1.0</v>
      </c>
      <c r="I8" s="8">
        <v>40.0</v>
      </c>
      <c r="J8" s="8">
        <v>67.0</v>
      </c>
      <c r="K8" s="8">
        <f t="shared" ref="K8:L8" si="6">I8-H8</f>
        <v>39</v>
      </c>
      <c r="L8" s="8">
        <f t="shared" si="6"/>
        <v>27</v>
      </c>
      <c r="M8" s="13">
        <v>1.0</v>
      </c>
      <c r="N8" s="14">
        <v>8.0</v>
      </c>
      <c r="O8" s="8"/>
      <c r="P8" s="8"/>
      <c r="Q8" s="8"/>
      <c r="R8" s="8"/>
      <c r="S8" s="8"/>
      <c r="T8" s="8"/>
      <c r="U8" s="8"/>
      <c r="V8" s="8"/>
      <c r="W8" s="8"/>
      <c r="X8" s="8"/>
      <c r="Y8" s="1"/>
    </row>
    <row r="9">
      <c r="A9" s="10">
        <v>6.0</v>
      </c>
      <c r="B9" s="11" t="s">
        <v>14</v>
      </c>
      <c r="C9" s="8" t="str">
        <f t="shared" si="3"/>
        <v>01-Fall-04</v>
      </c>
      <c r="D9" s="8">
        <v>27.0</v>
      </c>
      <c r="E9" s="8" t="s">
        <v>19</v>
      </c>
      <c r="F9" s="23" t="s">
        <v>24</v>
      </c>
      <c r="G9" s="8" t="s">
        <v>25</v>
      </c>
      <c r="H9" s="13">
        <v>1.0</v>
      </c>
      <c r="I9" s="8">
        <v>40.0</v>
      </c>
      <c r="J9" s="8">
        <v>110.0</v>
      </c>
      <c r="K9" s="8">
        <f t="shared" ref="K9:L9" si="7">I9-H9</f>
        <v>39</v>
      </c>
      <c r="L9" s="8">
        <f t="shared" si="7"/>
        <v>70</v>
      </c>
      <c r="M9" s="13">
        <v>1.0</v>
      </c>
      <c r="N9" s="14">
        <v>8.0</v>
      </c>
      <c r="O9" s="8"/>
      <c r="P9" s="8"/>
      <c r="Q9" s="8"/>
      <c r="R9" s="8"/>
      <c r="S9" s="8"/>
      <c r="T9" s="8"/>
      <c r="U9" s="8"/>
      <c r="V9" s="8"/>
      <c r="W9" s="8"/>
      <c r="X9" s="8"/>
      <c r="Y9" s="1"/>
    </row>
    <row r="10">
      <c r="A10" s="10">
        <v>7.0</v>
      </c>
      <c r="B10" s="11" t="s">
        <v>14</v>
      </c>
      <c r="C10" s="8" t="str">
        <f t="shared" si="3"/>
        <v>01-Fall-05</v>
      </c>
      <c r="D10" s="8">
        <v>24.0</v>
      </c>
      <c r="E10" s="8" t="s">
        <v>19</v>
      </c>
      <c r="F10" s="12" t="s">
        <v>26</v>
      </c>
      <c r="G10" s="8" t="s">
        <v>27</v>
      </c>
      <c r="H10" s="13">
        <v>1.0</v>
      </c>
      <c r="I10" s="8">
        <v>40.0</v>
      </c>
      <c r="J10" s="8">
        <v>97.0</v>
      </c>
      <c r="K10" s="8">
        <f t="shared" ref="K10:L10" si="8">I10-H10</f>
        <v>39</v>
      </c>
      <c r="L10" s="8">
        <f t="shared" si="8"/>
        <v>57</v>
      </c>
      <c r="M10" s="13">
        <v>1.0</v>
      </c>
      <c r="N10" s="14">
        <v>8.0</v>
      </c>
      <c r="O10" s="8"/>
      <c r="P10" s="8"/>
      <c r="Q10" s="8"/>
      <c r="R10" s="8"/>
      <c r="S10" s="8"/>
      <c r="T10" s="8"/>
      <c r="U10" s="8"/>
      <c r="V10" s="8"/>
      <c r="W10" s="8"/>
      <c r="X10" s="8"/>
      <c r="Y10" s="1"/>
    </row>
    <row r="11">
      <c r="A11" s="10">
        <v>8.0</v>
      </c>
      <c r="B11" s="11" t="s">
        <v>14</v>
      </c>
      <c r="C11" s="8" t="str">
        <f t="shared" si="3"/>
        <v>01-Fall-06</v>
      </c>
      <c r="D11" s="8">
        <v>26.0</v>
      </c>
      <c r="E11" s="8" t="s">
        <v>19</v>
      </c>
      <c r="F11" s="12" t="s">
        <v>28</v>
      </c>
      <c r="G11" s="8" t="s">
        <v>29</v>
      </c>
      <c r="H11" s="13">
        <v>1.0</v>
      </c>
      <c r="I11" s="8">
        <v>40.0</v>
      </c>
      <c r="J11" s="8">
        <v>105.0</v>
      </c>
      <c r="K11" s="8">
        <f t="shared" ref="K11:L11" si="9">I11-H11</f>
        <v>39</v>
      </c>
      <c r="L11" s="8">
        <f t="shared" si="9"/>
        <v>65</v>
      </c>
      <c r="M11" s="13">
        <v>1.0</v>
      </c>
      <c r="N11" s="14">
        <v>8.0</v>
      </c>
      <c r="O11" s="8"/>
      <c r="P11" s="8"/>
      <c r="Q11" s="8"/>
      <c r="R11" s="8"/>
      <c r="S11" s="8"/>
      <c r="T11" s="8"/>
      <c r="U11" s="8"/>
      <c r="V11" s="8"/>
      <c r="W11" s="8"/>
      <c r="X11" s="24"/>
      <c r="Y11" s="1"/>
    </row>
    <row r="12">
      <c r="A12" s="10">
        <v>9.0</v>
      </c>
      <c r="B12" s="11" t="s">
        <v>14</v>
      </c>
      <c r="C12" s="8" t="str">
        <f t="shared" si="3"/>
        <v>01-Fall-07</v>
      </c>
      <c r="D12" s="8">
        <v>27.0</v>
      </c>
      <c r="E12" s="8" t="s">
        <v>19</v>
      </c>
      <c r="F12" s="12" t="s">
        <v>30</v>
      </c>
      <c r="G12" s="8" t="s">
        <v>31</v>
      </c>
      <c r="H12" s="13">
        <v>1.0</v>
      </c>
      <c r="I12" s="8">
        <v>40.0</v>
      </c>
      <c r="J12" s="8">
        <v>110.0</v>
      </c>
      <c r="K12" s="8">
        <f t="shared" ref="K12:L12" si="10">I12-H12</f>
        <v>39</v>
      </c>
      <c r="L12" s="8">
        <f t="shared" si="10"/>
        <v>70</v>
      </c>
      <c r="M12" s="13">
        <v>1.0</v>
      </c>
      <c r="N12" s="14">
        <v>8.0</v>
      </c>
      <c r="O12" s="8"/>
      <c r="P12" s="8"/>
      <c r="Q12" s="8"/>
      <c r="R12" s="8"/>
      <c r="S12" s="8"/>
      <c r="T12" s="8"/>
      <c r="U12" s="8"/>
      <c r="V12" s="8"/>
      <c r="W12" s="8"/>
      <c r="X12" s="24"/>
      <c r="Y12" s="1"/>
    </row>
    <row r="13">
      <c r="A13" s="10">
        <v>10.0</v>
      </c>
      <c r="B13" s="11" t="s">
        <v>17</v>
      </c>
      <c r="C13" s="8" t="str">
        <f t="shared" si="3"/>
        <v>02-NonFall-01</v>
      </c>
      <c r="D13" s="8">
        <v>42.0</v>
      </c>
      <c r="E13" s="8" t="s">
        <v>15</v>
      </c>
      <c r="F13" s="12" t="s">
        <v>14</v>
      </c>
      <c r="G13" s="1" t="s">
        <v>32</v>
      </c>
      <c r="H13" s="13">
        <v>1.0</v>
      </c>
      <c r="I13" s="8"/>
      <c r="J13" s="8">
        <v>168.0</v>
      </c>
      <c r="K13" s="8"/>
      <c r="L13" s="8"/>
      <c r="M13" s="13">
        <v>1.0</v>
      </c>
      <c r="N13" s="14">
        <v>8.0</v>
      </c>
      <c r="O13" s="8"/>
      <c r="P13" s="8"/>
      <c r="Q13" s="8"/>
      <c r="R13" s="8"/>
      <c r="S13" s="8"/>
      <c r="T13" s="8"/>
      <c r="U13" s="8"/>
      <c r="V13" s="8"/>
      <c r="W13" s="8"/>
      <c r="X13" s="8"/>
      <c r="Y13" s="1"/>
    </row>
    <row r="14">
      <c r="A14" s="10">
        <v>11.0</v>
      </c>
      <c r="B14" s="11" t="s">
        <v>17</v>
      </c>
      <c r="C14" s="8" t="str">
        <f t="shared" si="3"/>
        <v>02-Fall-01</v>
      </c>
      <c r="D14" s="8">
        <v>25.0</v>
      </c>
      <c r="E14" s="8" t="s">
        <v>19</v>
      </c>
      <c r="F14" s="12" t="s">
        <v>14</v>
      </c>
      <c r="G14" s="1" t="s">
        <v>33</v>
      </c>
      <c r="H14" s="13">
        <v>1.0</v>
      </c>
      <c r="I14" s="8">
        <v>40.0</v>
      </c>
      <c r="J14" s="8">
        <v>102.0</v>
      </c>
      <c r="K14" s="8">
        <f t="shared" ref="K14:L14" si="11">I14-H14</f>
        <v>39</v>
      </c>
      <c r="L14" s="8">
        <f t="shared" si="11"/>
        <v>62</v>
      </c>
      <c r="M14" s="13">
        <v>1.0</v>
      </c>
      <c r="N14" s="14">
        <v>8.0</v>
      </c>
      <c r="O14" s="8"/>
      <c r="P14" s="8"/>
      <c r="Q14" s="8"/>
      <c r="R14" s="8"/>
      <c r="S14" s="8"/>
      <c r="T14" s="8"/>
      <c r="U14" s="8"/>
      <c r="V14" s="8"/>
      <c r="W14" s="8"/>
      <c r="X14" s="8"/>
      <c r="Y14" s="1"/>
    </row>
    <row r="15">
      <c r="A15" s="15">
        <v>12.0</v>
      </c>
      <c r="B15" s="16" t="s">
        <v>17</v>
      </c>
      <c r="C15" s="17" t="str">
        <f t="shared" si="3"/>
        <v>02-Fall-02</v>
      </c>
      <c r="D15" s="17">
        <v>27.0</v>
      </c>
      <c r="E15" s="17" t="s">
        <v>19</v>
      </c>
      <c r="F15" s="18" t="s">
        <v>17</v>
      </c>
      <c r="G15" s="21" t="s">
        <v>34</v>
      </c>
      <c r="H15" s="19">
        <v>1.0</v>
      </c>
      <c r="I15" s="17">
        <v>40.0</v>
      </c>
      <c r="J15" s="17">
        <v>110.0</v>
      </c>
      <c r="K15" s="17">
        <f t="shared" ref="K15:L15" si="12">I15-H15</f>
        <v>39</v>
      </c>
      <c r="L15" s="17">
        <f t="shared" si="12"/>
        <v>70</v>
      </c>
      <c r="M15" s="19">
        <v>1.0</v>
      </c>
      <c r="N15" s="20">
        <v>8.0</v>
      </c>
      <c r="O15" s="17"/>
      <c r="P15" s="17"/>
      <c r="Q15" s="17"/>
      <c r="R15" s="17"/>
      <c r="S15" s="17"/>
      <c r="T15" s="17"/>
      <c r="U15" s="17"/>
      <c r="V15" s="17"/>
      <c r="W15" s="17"/>
      <c r="X15" s="17"/>
      <c r="Y15" s="21"/>
      <c r="Z15" s="22"/>
      <c r="AA15" s="22"/>
      <c r="AB15" s="22"/>
      <c r="AC15" s="22"/>
      <c r="AD15" s="22"/>
      <c r="AE15" s="22"/>
      <c r="AF15" s="22"/>
    </row>
    <row r="16">
      <c r="A16" s="10">
        <v>13.0</v>
      </c>
      <c r="B16" s="11" t="s">
        <v>17</v>
      </c>
      <c r="C16" s="8" t="str">
        <f t="shared" si="3"/>
        <v>02-Fall-03</v>
      </c>
      <c r="D16" s="8">
        <v>27.0</v>
      </c>
      <c r="E16" s="8" t="s">
        <v>19</v>
      </c>
      <c r="F16" s="12" t="s">
        <v>22</v>
      </c>
      <c r="G16" s="1" t="s">
        <v>35</v>
      </c>
      <c r="H16" s="13">
        <v>1.0</v>
      </c>
      <c r="I16" s="8">
        <v>40.0</v>
      </c>
      <c r="J16" s="8">
        <v>110.0</v>
      </c>
      <c r="K16" s="8">
        <f t="shared" ref="K16:L16" si="13">I16-H16</f>
        <v>39</v>
      </c>
      <c r="L16" s="8">
        <f t="shared" si="13"/>
        <v>70</v>
      </c>
      <c r="M16" s="13">
        <v>1.0</v>
      </c>
      <c r="N16" s="14">
        <v>8.0</v>
      </c>
      <c r="O16" s="8"/>
      <c r="P16" s="8"/>
      <c r="Q16" s="8"/>
      <c r="R16" s="8"/>
      <c r="S16" s="8"/>
      <c r="T16" s="8"/>
      <c r="U16" s="8"/>
      <c r="V16" s="8"/>
      <c r="W16" s="8"/>
      <c r="X16" s="8"/>
      <c r="Y16" s="1"/>
    </row>
    <row r="17">
      <c r="A17" s="10">
        <v>14.0</v>
      </c>
      <c r="B17" s="11" t="s">
        <v>22</v>
      </c>
      <c r="C17" s="8" t="str">
        <f t="shared" si="3"/>
        <v>03-NonFall-01</v>
      </c>
      <c r="D17" s="8">
        <v>72.0</v>
      </c>
      <c r="E17" s="8" t="s">
        <v>15</v>
      </c>
      <c r="F17" s="12" t="s">
        <v>14</v>
      </c>
      <c r="G17" s="1" t="s">
        <v>36</v>
      </c>
      <c r="H17" s="13">
        <v>1.0</v>
      </c>
      <c r="I17" s="8"/>
      <c r="J17" s="8">
        <v>288.0</v>
      </c>
      <c r="K17" s="8"/>
      <c r="L17" s="8"/>
      <c r="M17" s="13">
        <v>1.0</v>
      </c>
      <c r="N17" s="14">
        <v>8.0</v>
      </c>
      <c r="O17" s="8"/>
      <c r="P17" s="8"/>
      <c r="Q17" s="8"/>
      <c r="R17" s="8"/>
      <c r="S17" s="8"/>
      <c r="T17" s="8"/>
      <c r="U17" s="8"/>
      <c r="V17" s="8"/>
      <c r="W17" s="8"/>
      <c r="X17" s="8"/>
      <c r="Y17" s="1"/>
      <c r="Z17" s="1"/>
    </row>
    <row r="18">
      <c r="A18" s="10">
        <v>15.0</v>
      </c>
      <c r="B18" s="11" t="str">
        <f t="shared" ref="B18:B26" si="14">B17</f>
        <v>03</v>
      </c>
      <c r="C18" s="8" t="str">
        <f t="shared" si="3"/>
        <v>03-NonFall-02</v>
      </c>
      <c r="D18" s="1">
        <v>27.0</v>
      </c>
      <c r="E18" s="1" t="s">
        <v>15</v>
      </c>
      <c r="F18" s="25" t="s">
        <v>17</v>
      </c>
      <c r="G18" s="1" t="s">
        <v>37</v>
      </c>
      <c r="H18" s="13">
        <v>1.0</v>
      </c>
      <c r="J18" s="1">
        <v>107.0</v>
      </c>
      <c r="K18" s="8"/>
      <c r="L18" s="8"/>
      <c r="M18" s="13">
        <v>1.0</v>
      </c>
      <c r="N18" s="14">
        <v>8.0</v>
      </c>
      <c r="P18" s="1"/>
      <c r="Q18" s="1"/>
      <c r="X18" s="1"/>
      <c r="Y18" s="1"/>
    </row>
    <row r="19">
      <c r="A19" s="10">
        <v>16.0</v>
      </c>
      <c r="B19" s="11" t="str">
        <f t="shared" si="14"/>
        <v>03</v>
      </c>
      <c r="C19" s="8" t="str">
        <f t="shared" si="3"/>
        <v>03-NonFall-03</v>
      </c>
      <c r="D19" s="1">
        <v>101.0</v>
      </c>
      <c r="E19" s="1" t="s">
        <v>15</v>
      </c>
      <c r="F19" s="25" t="s">
        <v>22</v>
      </c>
      <c r="G19" s="1" t="s">
        <v>38</v>
      </c>
      <c r="H19" s="13">
        <v>1.0</v>
      </c>
      <c r="J19" s="1">
        <v>408.0</v>
      </c>
      <c r="K19" s="8"/>
      <c r="L19" s="8"/>
      <c r="M19" s="13">
        <v>1.0</v>
      </c>
      <c r="N19" s="14">
        <v>8.0</v>
      </c>
      <c r="P19" s="1"/>
      <c r="Q19" s="1"/>
      <c r="X19" s="1"/>
      <c r="Y19" s="1"/>
    </row>
    <row r="20">
      <c r="A20" s="10">
        <v>17.0</v>
      </c>
      <c r="B20" s="11" t="str">
        <f t="shared" si="14"/>
        <v>03</v>
      </c>
      <c r="C20" s="8" t="str">
        <f t="shared" si="3"/>
        <v>03-Fall-01</v>
      </c>
      <c r="D20" s="1">
        <v>27.0</v>
      </c>
      <c r="E20" s="1" t="s">
        <v>19</v>
      </c>
      <c r="F20" s="25" t="s">
        <v>14</v>
      </c>
      <c r="G20" s="1" t="s">
        <v>39</v>
      </c>
      <c r="H20" s="13">
        <v>1.0</v>
      </c>
      <c r="I20" s="1">
        <v>40.0</v>
      </c>
      <c r="J20" s="1">
        <v>110.0</v>
      </c>
      <c r="K20" s="8">
        <f t="shared" ref="K20:L20" si="15">I20-H20</f>
        <v>39</v>
      </c>
      <c r="L20" s="8">
        <f t="shared" si="15"/>
        <v>70</v>
      </c>
      <c r="M20" s="13">
        <v>1.0</v>
      </c>
      <c r="N20" s="14">
        <v>8.0</v>
      </c>
      <c r="P20" s="1"/>
      <c r="Q20" s="1"/>
      <c r="X20" s="1"/>
      <c r="Y20" s="1"/>
    </row>
    <row r="21">
      <c r="A21" s="10">
        <v>18.0</v>
      </c>
      <c r="B21" s="11" t="str">
        <f t="shared" si="14"/>
        <v>03</v>
      </c>
      <c r="C21" s="8" t="str">
        <f t="shared" si="3"/>
        <v>03-Fall-02</v>
      </c>
      <c r="D21" s="1">
        <v>27.0</v>
      </c>
      <c r="E21" s="1" t="s">
        <v>19</v>
      </c>
      <c r="F21" s="25" t="s">
        <v>17</v>
      </c>
      <c r="G21" s="1" t="s">
        <v>40</v>
      </c>
      <c r="H21" s="13">
        <v>1.0</v>
      </c>
      <c r="I21" s="1">
        <v>40.0</v>
      </c>
      <c r="J21" s="1">
        <v>110.0</v>
      </c>
      <c r="K21" s="8">
        <f t="shared" ref="K21:L21" si="16">I21-H21</f>
        <v>39</v>
      </c>
      <c r="L21" s="8">
        <f t="shared" si="16"/>
        <v>70</v>
      </c>
      <c r="M21" s="13">
        <v>1.0</v>
      </c>
      <c r="N21" s="14">
        <v>8.0</v>
      </c>
      <c r="P21" s="1"/>
      <c r="Q21" s="1"/>
      <c r="R21" s="8"/>
      <c r="S21" s="8"/>
      <c r="T21" s="8"/>
      <c r="U21" s="8"/>
      <c r="V21" s="8"/>
      <c r="X21" s="1"/>
      <c r="Y21" s="1"/>
    </row>
    <row r="22" ht="15.75" customHeight="1">
      <c r="A22" s="10">
        <v>19.0</v>
      </c>
      <c r="B22" s="11" t="str">
        <f t="shared" si="14"/>
        <v>03</v>
      </c>
      <c r="C22" s="8" t="str">
        <f t="shared" si="3"/>
        <v>03-Fall-03</v>
      </c>
      <c r="D22" s="1">
        <v>24.0</v>
      </c>
      <c r="E22" s="1" t="s">
        <v>19</v>
      </c>
      <c r="F22" s="25" t="s">
        <v>22</v>
      </c>
      <c r="G22" s="1" t="s">
        <v>41</v>
      </c>
      <c r="H22" s="13">
        <v>1.0</v>
      </c>
      <c r="I22" s="1">
        <v>40.0</v>
      </c>
      <c r="J22" s="1">
        <v>98.0</v>
      </c>
      <c r="K22" s="8">
        <f t="shared" ref="K22:L22" si="17">I22-H22</f>
        <v>39</v>
      </c>
      <c r="L22" s="8">
        <f t="shared" si="17"/>
        <v>58</v>
      </c>
      <c r="M22" s="13">
        <v>1.0</v>
      </c>
      <c r="N22" s="14">
        <v>8.0</v>
      </c>
      <c r="O22" s="8"/>
      <c r="Q22" s="1"/>
      <c r="R22" s="8"/>
      <c r="S22" s="8"/>
      <c r="T22" s="8"/>
      <c r="U22" s="8"/>
      <c r="V22" s="8"/>
      <c r="Y22" s="1"/>
      <c r="Z22" s="1"/>
    </row>
    <row r="23" ht="15.75" customHeight="1">
      <c r="A23" s="15">
        <v>20.0</v>
      </c>
      <c r="B23" s="16" t="str">
        <f t="shared" si="14"/>
        <v>03</v>
      </c>
      <c r="C23" s="17" t="str">
        <f t="shared" si="3"/>
        <v>03-Fall-04</v>
      </c>
      <c r="D23" s="21">
        <v>27.0</v>
      </c>
      <c r="E23" s="21" t="s">
        <v>19</v>
      </c>
      <c r="F23" s="26" t="s">
        <v>24</v>
      </c>
      <c r="G23" s="21" t="s">
        <v>42</v>
      </c>
      <c r="H23" s="19">
        <v>1.0</v>
      </c>
      <c r="I23" s="21">
        <v>40.0</v>
      </c>
      <c r="J23" s="21">
        <v>110.0</v>
      </c>
      <c r="K23" s="17">
        <f t="shared" ref="K23:L23" si="18">I23-H23</f>
        <v>39</v>
      </c>
      <c r="L23" s="17">
        <f t="shared" si="18"/>
        <v>70</v>
      </c>
      <c r="M23" s="19">
        <v>1.0</v>
      </c>
      <c r="N23" s="20">
        <v>8.0</v>
      </c>
      <c r="O23" s="17"/>
      <c r="P23" s="22"/>
      <c r="Q23" s="21"/>
      <c r="R23" s="22"/>
      <c r="S23" s="22"/>
      <c r="T23" s="22"/>
      <c r="U23" s="22"/>
      <c r="V23" s="22"/>
      <c r="W23" s="22"/>
      <c r="X23" s="22"/>
      <c r="Y23" s="21"/>
      <c r="Z23" s="22"/>
      <c r="AA23" s="22"/>
      <c r="AB23" s="22"/>
      <c r="AC23" s="22"/>
      <c r="AD23" s="22"/>
      <c r="AE23" s="22"/>
      <c r="AF23" s="22"/>
    </row>
    <row r="24" ht="15.75" customHeight="1">
      <c r="A24" s="15">
        <v>21.0</v>
      </c>
      <c r="B24" s="16" t="str">
        <f t="shared" si="14"/>
        <v>03</v>
      </c>
      <c r="C24" s="17" t="str">
        <f t="shared" si="3"/>
        <v>03-Fall-05</v>
      </c>
      <c r="D24" s="21">
        <v>27.0</v>
      </c>
      <c r="E24" s="21" t="s">
        <v>19</v>
      </c>
      <c r="F24" s="26" t="s">
        <v>26</v>
      </c>
      <c r="G24" s="21" t="s">
        <v>43</v>
      </c>
      <c r="H24" s="19">
        <v>1.0</v>
      </c>
      <c r="I24" s="21">
        <v>40.0</v>
      </c>
      <c r="J24" s="21">
        <v>110.0</v>
      </c>
      <c r="K24" s="17">
        <f t="shared" ref="K24:L24" si="19">I24-H24</f>
        <v>39</v>
      </c>
      <c r="L24" s="17">
        <f t="shared" si="19"/>
        <v>70</v>
      </c>
      <c r="M24" s="19">
        <v>1.0</v>
      </c>
      <c r="N24" s="20">
        <v>8.0</v>
      </c>
      <c r="O24" s="17"/>
      <c r="P24" s="22"/>
      <c r="Q24" s="21"/>
      <c r="R24" s="22"/>
      <c r="S24" s="22"/>
      <c r="T24" s="22"/>
      <c r="U24" s="22"/>
      <c r="V24" s="22"/>
      <c r="W24" s="22"/>
      <c r="X24" s="22"/>
      <c r="Y24" s="21"/>
      <c r="Z24" s="22"/>
      <c r="AA24" s="22"/>
      <c r="AB24" s="22"/>
      <c r="AC24" s="22"/>
      <c r="AD24" s="22"/>
      <c r="AE24" s="22"/>
      <c r="AF24" s="22"/>
    </row>
    <row r="25" ht="15.75" customHeight="1">
      <c r="A25" s="10">
        <v>22.0</v>
      </c>
      <c r="B25" s="11" t="str">
        <f t="shared" si="14"/>
        <v>03</v>
      </c>
      <c r="C25" s="8" t="str">
        <f t="shared" si="3"/>
        <v>03-Fall-06</v>
      </c>
      <c r="D25" s="1">
        <v>26.0</v>
      </c>
      <c r="E25" s="1" t="s">
        <v>19</v>
      </c>
      <c r="F25" s="25" t="s">
        <v>28</v>
      </c>
      <c r="G25" s="1" t="s">
        <v>44</v>
      </c>
      <c r="H25" s="13">
        <v>1.0</v>
      </c>
      <c r="I25" s="1">
        <v>35.0</v>
      </c>
      <c r="J25" s="1">
        <v>105.0</v>
      </c>
      <c r="K25" s="8">
        <f t="shared" ref="K25:L25" si="20">I25-H25</f>
        <v>34</v>
      </c>
      <c r="L25" s="8">
        <f t="shared" si="20"/>
        <v>70</v>
      </c>
      <c r="M25" s="13">
        <v>1.0</v>
      </c>
      <c r="N25" s="14">
        <v>8.0</v>
      </c>
      <c r="P25" s="8"/>
      <c r="Q25" s="1"/>
      <c r="X25" s="1"/>
      <c r="Y25" s="1"/>
    </row>
    <row r="26" ht="15.75" customHeight="1">
      <c r="A26" s="10">
        <v>23.0</v>
      </c>
      <c r="B26" s="11" t="str">
        <f t="shared" si="14"/>
        <v>03</v>
      </c>
      <c r="C26" s="8" t="str">
        <f t="shared" si="3"/>
        <v>03-Fall-07</v>
      </c>
      <c r="D26" s="1">
        <v>24.0</v>
      </c>
      <c r="E26" s="1" t="s">
        <v>19</v>
      </c>
      <c r="F26" s="25" t="s">
        <v>30</v>
      </c>
      <c r="G26" s="1" t="s">
        <v>45</v>
      </c>
      <c r="H26" s="13">
        <v>1.0</v>
      </c>
      <c r="I26" s="1">
        <v>40.0</v>
      </c>
      <c r="J26" s="1">
        <v>96.0</v>
      </c>
      <c r="K26" s="8">
        <f t="shared" ref="K26:L26" si="21">I26-H26</f>
        <v>39</v>
      </c>
      <c r="L26" s="8">
        <f t="shared" si="21"/>
        <v>56</v>
      </c>
      <c r="M26" s="13">
        <v>1.0</v>
      </c>
      <c r="N26" s="14">
        <v>8.0</v>
      </c>
      <c r="P26" s="8"/>
      <c r="Q26" s="1"/>
      <c r="X26" s="1"/>
      <c r="Y26" s="1"/>
    </row>
    <row r="27" ht="15.75" customHeight="1">
      <c r="A27" s="10">
        <v>24.0</v>
      </c>
      <c r="B27" s="27" t="s">
        <v>24</v>
      </c>
      <c r="C27" s="8" t="str">
        <f t="shared" si="3"/>
        <v>04-NonFall-01</v>
      </c>
      <c r="D27" s="1">
        <v>39.0</v>
      </c>
      <c r="E27" s="1" t="s">
        <v>15</v>
      </c>
      <c r="F27" s="25" t="s">
        <v>14</v>
      </c>
      <c r="G27" s="1" t="s">
        <v>46</v>
      </c>
      <c r="H27" s="13">
        <v>1.0</v>
      </c>
      <c r="J27" s="1">
        <v>158.0</v>
      </c>
      <c r="K27" s="8"/>
      <c r="L27" s="8"/>
      <c r="M27" s="13">
        <v>1.0</v>
      </c>
      <c r="N27" s="14">
        <v>8.0</v>
      </c>
      <c r="P27" s="8"/>
      <c r="Q27" s="1"/>
      <c r="X27" s="1"/>
      <c r="Y27" s="1"/>
      <c r="Z27" s="1"/>
    </row>
    <row r="28" ht="15.75" customHeight="1">
      <c r="A28" s="10">
        <v>25.0</v>
      </c>
      <c r="B28" s="27" t="str">
        <f t="shared" ref="B28:B35" si="22">B27</f>
        <v>04</v>
      </c>
      <c r="C28" s="8" t="str">
        <f t="shared" si="3"/>
        <v>04-NonFall-02</v>
      </c>
      <c r="D28" s="1">
        <v>59.0</v>
      </c>
      <c r="E28" s="1" t="s">
        <v>15</v>
      </c>
      <c r="F28" s="25" t="s">
        <v>17</v>
      </c>
      <c r="G28" s="1" t="s">
        <v>47</v>
      </c>
      <c r="H28" s="13">
        <v>1.0</v>
      </c>
      <c r="J28" s="1">
        <v>238.0</v>
      </c>
      <c r="K28" s="8"/>
      <c r="L28" s="8"/>
      <c r="M28" s="13">
        <v>1.0</v>
      </c>
      <c r="N28" s="14">
        <v>8.0</v>
      </c>
      <c r="P28" s="8"/>
      <c r="Q28" s="1"/>
      <c r="X28" s="1"/>
      <c r="Y28" s="1"/>
    </row>
    <row r="29" ht="15.75" customHeight="1">
      <c r="A29" s="10">
        <v>26.0</v>
      </c>
      <c r="B29" s="27" t="str">
        <f t="shared" si="22"/>
        <v>04</v>
      </c>
      <c r="C29" s="8" t="str">
        <f t="shared" si="3"/>
        <v>04-Fall-01</v>
      </c>
      <c r="D29" s="1">
        <v>26.0</v>
      </c>
      <c r="E29" s="1" t="s">
        <v>19</v>
      </c>
      <c r="F29" s="25" t="s">
        <v>14</v>
      </c>
      <c r="G29" s="1" t="s">
        <v>48</v>
      </c>
      <c r="H29" s="13">
        <v>1.0</v>
      </c>
      <c r="I29" s="1">
        <v>36.0</v>
      </c>
      <c r="J29" s="1">
        <v>106.0</v>
      </c>
      <c r="K29" s="8">
        <f t="shared" ref="K29:L29" si="23">I29-H29</f>
        <v>35</v>
      </c>
      <c r="L29" s="8">
        <f t="shared" si="23"/>
        <v>70</v>
      </c>
      <c r="M29" s="13">
        <v>1.0</v>
      </c>
      <c r="N29" s="14">
        <v>8.0</v>
      </c>
      <c r="O29" s="1"/>
      <c r="Q29" s="1"/>
      <c r="Y29" s="1"/>
    </row>
    <row r="30" ht="15.75" customHeight="1">
      <c r="A30" s="1">
        <v>27.0</v>
      </c>
      <c r="B30" s="27" t="str">
        <f t="shared" si="22"/>
        <v>04</v>
      </c>
      <c r="C30" s="8" t="str">
        <f t="shared" si="3"/>
        <v>04-Fall-02</v>
      </c>
      <c r="D30" s="1">
        <v>27.0</v>
      </c>
      <c r="E30" s="1" t="s">
        <v>19</v>
      </c>
      <c r="F30" s="25" t="s">
        <v>17</v>
      </c>
      <c r="G30" s="1" t="s">
        <v>48</v>
      </c>
      <c r="H30" s="13">
        <v>1.0</v>
      </c>
      <c r="I30" s="1">
        <v>40.0</v>
      </c>
      <c r="J30" s="1">
        <v>110.0</v>
      </c>
      <c r="K30" s="8">
        <f t="shared" ref="K30:L30" si="24">I30-H30</f>
        <v>39</v>
      </c>
      <c r="L30" s="8">
        <f t="shared" si="24"/>
        <v>70</v>
      </c>
      <c r="M30" s="13">
        <v>1.0</v>
      </c>
      <c r="N30" s="14">
        <v>8.0</v>
      </c>
      <c r="O30" s="1"/>
      <c r="Q30" s="1"/>
      <c r="Y30" s="1"/>
      <c r="Z30" s="1"/>
    </row>
    <row r="31" ht="15.75" customHeight="1">
      <c r="A31" s="1">
        <v>28.0</v>
      </c>
      <c r="B31" s="27" t="str">
        <f t="shared" si="22"/>
        <v>04</v>
      </c>
      <c r="C31" s="8" t="str">
        <f t="shared" si="3"/>
        <v>04-Fall-03</v>
      </c>
      <c r="D31" s="1">
        <v>26.0</v>
      </c>
      <c r="E31" s="1" t="s">
        <v>19</v>
      </c>
      <c r="F31" s="25" t="s">
        <v>22</v>
      </c>
      <c r="G31" s="1" t="s">
        <v>48</v>
      </c>
      <c r="H31" s="13">
        <v>1.0</v>
      </c>
      <c r="I31" s="1">
        <v>40.0</v>
      </c>
      <c r="J31" s="1">
        <v>105.0</v>
      </c>
      <c r="K31" s="8">
        <f t="shared" ref="K31:L31" si="25">I31-H31</f>
        <v>39</v>
      </c>
      <c r="L31" s="8">
        <f t="shared" si="25"/>
        <v>65</v>
      </c>
      <c r="M31" s="13">
        <v>1.0</v>
      </c>
      <c r="N31" s="14">
        <v>8.0</v>
      </c>
      <c r="O31" s="1"/>
      <c r="Q31" s="1"/>
      <c r="Y31" s="1"/>
    </row>
    <row r="32" ht="15.75" customHeight="1">
      <c r="A32" s="21">
        <v>29.0</v>
      </c>
      <c r="B32" s="28" t="str">
        <f t="shared" si="22"/>
        <v>04</v>
      </c>
      <c r="C32" s="17" t="str">
        <f t="shared" si="3"/>
        <v>04-Fall-04</v>
      </c>
      <c r="D32" s="21">
        <v>18.0</v>
      </c>
      <c r="E32" s="21" t="s">
        <v>19</v>
      </c>
      <c r="F32" s="26" t="s">
        <v>24</v>
      </c>
      <c r="G32" s="21" t="s">
        <v>48</v>
      </c>
      <c r="H32" s="19">
        <v>1.0</v>
      </c>
      <c r="I32" s="21">
        <v>40.0</v>
      </c>
      <c r="J32" s="21">
        <v>74.0</v>
      </c>
      <c r="K32" s="17">
        <f t="shared" ref="K32:L32" si="26">I32-H32</f>
        <v>39</v>
      </c>
      <c r="L32" s="17">
        <f t="shared" si="26"/>
        <v>34</v>
      </c>
      <c r="M32" s="19">
        <v>1.0</v>
      </c>
      <c r="N32" s="20">
        <v>8.0</v>
      </c>
      <c r="O32" s="22"/>
      <c r="P32" s="21"/>
      <c r="Q32" s="21"/>
      <c r="R32" s="22"/>
      <c r="S32" s="22"/>
      <c r="T32" s="22"/>
      <c r="U32" s="22"/>
      <c r="V32" s="22"/>
      <c r="W32" s="22"/>
      <c r="X32" s="21"/>
      <c r="Y32" s="21"/>
      <c r="Z32" s="22"/>
      <c r="AA32" s="22"/>
      <c r="AB32" s="22"/>
      <c r="AC32" s="22"/>
      <c r="AD32" s="22"/>
      <c r="AE32" s="22"/>
      <c r="AF32" s="22"/>
    </row>
    <row r="33" ht="15.75" customHeight="1">
      <c r="A33" s="21">
        <v>30.0</v>
      </c>
      <c r="B33" s="28" t="str">
        <f t="shared" si="22"/>
        <v>04</v>
      </c>
      <c r="C33" s="17" t="str">
        <f t="shared" si="3"/>
        <v>04-Fall-05</v>
      </c>
      <c r="D33" s="21">
        <v>27.0</v>
      </c>
      <c r="E33" s="21" t="s">
        <v>19</v>
      </c>
      <c r="F33" s="26" t="s">
        <v>26</v>
      </c>
      <c r="G33" s="21" t="s">
        <v>49</v>
      </c>
      <c r="H33" s="19">
        <v>1.0</v>
      </c>
      <c r="I33" s="21">
        <v>40.0</v>
      </c>
      <c r="J33" s="21">
        <v>110.0</v>
      </c>
      <c r="K33" s="17">
        <f t="shared" ref="K33:L33" si="27">I33-H33</f>
        <v>39</v>
      </c>
      <c r="L33" s="17">
        <f t="shared" si="27"/>
        <v>70</v>
      </c>
      <c r="M33" s="19">
        <v>1.0</v>
      </c>
      <c r="N33" s="20">
        <v>8.0</v>
      </c>
      <c r="O33" s="22"/>
      <c r="P33" s="21"/>
      <c r="Q33" s="21"/>
      <c r="R33" s="22"/>
      <c r="S33" s="22"/>
      <c r="T33" s="22"/>
      <c r="U33" s="22"/>
      <c r="V33" s="22"/>
      <c r="W33" s="22"/>
      <c r="X33" s="21"/>
      <c r="Y33" s="21"/>
      <c r="Z33" s="22"/>
      <c r="AA33" s="22"/>
      <c r="AB33" s="22"/>
      <c r="AC33" s="22"/>
      <c r="AD33" s="22"/>
      <c r="AE33" s="22"/>
      <c r="AF33" s="22"/>
    </row>
    <row r="34" ht="15.75" customHeight="1">
      <c r="A34" s="1">
        <v>31.0</v>
      </c>
      <c r="B34" s="27" t="str">
        <f t="shared" si="22"/>
        <v>04</v>
      </c>
      <c r="C34" s="8" t="str">
        <f t="shared" si="3"/>
        <v>04-Fall-06</v>
      </c>
      <c r="D34" s="1">
        <v>20.0</v>
      </c>
      <c r="E34" s="1" t="s">
        <v>19</v>
      </c>
      <c r="F34" s="25" t="s">
        <v>28</v>
      </c>
      <c r="G34" s="1" t="s">
        <v>50</v>
      </c>
      <c r="H34" s="13">
        <v>1.0</v>
      </c>
      <c r="I34" s="1">
        <v>28.0</v>
      </c>
      <c r="J34" s="1">
        <v>81.0</v>
      </c>
      <c r="K34" s="8">
        <f t="shared" ref="K34:L34" si="28">I34-H34</f>
        <v>27</v>
      </c>
      <c r="L34" s="8">
        <f t="shared" si="28"/>
        <v>53</v>
      </c>
      <c r="M34" s="13">
        <v>1.0</v>
      </c>
      <c r="N34" s="14">
        <v>8.0</v>
      </c>
      <c r="O34" s="1"/>
      <c r="Q34" s="1"/>
      <c r="Y34" s="1"/>
    </row>
    <row r="35" ht="15.75" customHeight="1">
      <c r="A35" s="1">
        <v>32.0</v>
      </c>
      <c r="B35" s="27" t="str">
        <f t="shared" si="22"/>
        <v>04</v>
      </c>
      <c r="C35" s="8" t="str">
        <f t="shared" si="3"/>
        <v>04-Fall-07</v>
      </c>
      <c r="D35" s="1">
        <v>20.0</v>
      </c>
      <c r="E35" s="1" t="s">
        <v>19</v>
      </c>
      <c r="F35" s="25" t="s">
        <v>30</v>
      </c>
      <c r="G35" s="1" t="s">
        <v>51</v>
      </c>
      <c r="H35" s="13">
        <v>1.0</v>
      </c>
      <c r="I35" s="1">
        <v>18.0</v>
      </c>
      <c r="J35" s="1">
        <v>80.0</v>
      </c>
      <c r="K35" s="8">
        <f t="shared" ref="K35:L35" si="29">I35-H35</f>
        <v>17</v>
      </c>
      <c r="L35" s="8">
        <f t="shared" si="29"/>
        <v>62</v>
      </c>
      <c r="M35" s="13">
        <v>1.0</v>
      </c>
      <c r="N35" s="14">
        <v>8.0</v>
      </c>
      <c r="O35" s="1"/>
      <c r="Q35" s="1"/>
      <c r="Y35" s="1"/>
    </row>
    <row r="36" ht="15.75" customHeight="1">
      <c r="A36" s="1">
        <f t="shared" ref="A36:A815" si="30">A35+1</f>
        <v>33</v>
      </c>
      <c r="B36" s="27" t="s">
        <v>26</v>
      </c>
      <c r="C36" s="8" t="str">
        <f t="shared" si="3"/>
        <v>05-NonFall-01</v>
      </c>
      <c r="D36" s="1">
        <v>26.0</v>
      </c>
      <c r="E36" s="1" t="s">
        <v>15</v>
      </c>
      <c r="F36" s="25" t="s">
        <v>14</v>
      </c>
      <c r="G36" s="1" t="s">
        <v>46</v>
      </c>
      <c r="H36" s="13">
        <v>1.0</v>
      </c>
      <c r="J36" s="1">
        <v>103.0</v>
      </c>
      <c r="K36" s="8"/>
      <c r="L36" s="8"/>
      <c r="M36" s="13">
        <v>1.0</v>
      </c>
      <c r="N36" s="14">
        <v>8.0</v>
      </c>
      <c r="P36" s="1"/>
      <c r="Q36" s="1"/>
      <c r="X36" s="1"/>
      <c r="Y36" s="1"/>
    </row>
    <row r="37" ht="15.75" customHeight="1">
      <c r="A37" s="1">
        <f t="shared" si="30"/>
        <v>34</v>
      </c>
      <c r="B37" s="27" t="s">
        <v>26</v>
      </c>
      <c r="C37" s="8" t="str">
        <f t="shared" si="3"/>
        <v>05-NonFall-02</v>
      </c>
      <c r="D37" s="1">
        <v>59.0</v>
      </c>
      <c r="E37" s="1" t="s">
        <v>15</v>
      </c>
      <c r="F37" s="25" t="s">
        <v>17</v>
      </c>
      <c r="G37" s="1" t="s">
        <v>46</v>
      </c>
      <c r="H37" s="13">
        <v>1.0</v>
      </c>
      <c r="J37" s="1">
        <v>238.0</v>
      </c>
      <c r="K37" s="8"/>
      <c r="L37" s="8"/>
      <c r="M37" s="13">
        <v>1.0</v>
      </c>
      <c r="N37" s="14">
        <v>8.0</v>
      </c>
      <c r="P37" s="1"/>
      <c r="Q37" s="1"/>
      <c r="X37" s="1"/>
      <c r="Y37" s="1"/>
    </row>
    <row r="38" ht="15.75" customHeight="1">
      <c r="A38" s="1">
        <f t="shared" si="30"/>
        <v>35</v>
      </c>
      <c r="B38" s="27" t="s">
        <v>26</v>
      </c>
      <c r="C38" s="8" t="str">
        <f t="shared" si="3"/>
        <v>05-Fall-01</v>
      </c>
      <c r="D38" s="1">
        <v>24.0</v>
      </c>
      <c r="E38" s="1" t="s">
        <v>19</v>
      </c>
      <c r="F38" s="25" t="s">
        <v>14</v>
      </c>
      <c r="G38" s="1" t="s">
        <v>52</v>
      </c>
      <c r="H38" s="13">
        <v>1.0</v>
      </c>
      <c r="I38" s="1">
        <v>40.0</v>
      </c>
      <c r="J38" s="1">
        <v>96.0</v>
      </c>
      <c r="K38" s="8">
        <f t="shared" ref="K38:L38" si="31">I38-H38</f>
        <v>39</v>
      </c>
      <c r="L38" s="8">
        <f t="shared" si="31"/>
        <v>56</v>
      </c>
      <c r="M38" s="13">
        <v>1.0</v>
      </c>
      <c r="N38" s="14">
        <v>8.0</v>
      </c>
      <c r="P38" s="1"/>
      <c r="Q38" s="1"/>
      <c r="X38" s="1"/>
      <c r="Y38" s="1"/>
    </row>
    <row r="39" ht="15.75" customHeight="1">
      <c r="A39" s="1">
        <f t="shared" si="30"/>
        <v>36</v>
      </c>
      <c r="B39" s="27" t="s">
        <v>26</v>
      </c>
      <c r="C39" s="8" t="str">
        <f t="shared" si="3"/>
        <v>05-Fall-02</v>
      </c>
      <c r="D39" s="1">
        <v>22.0</v>
      </c>
      <c r="E39" s="1" t="s">
        <v>19</v>
      </c>
      <c r="F39" s="25" t="s">
        <v>17</v>
      </c>
      <c r="G39" s="1" t="s">
        <v>53</v>
      </c>
      <c r="H39" s="13">
        <v>1.0</v>
      </c>
      <c r="I39" s="1">
        <v>37.0</v>
      </c>
      <c r="J39" s="1">
        <v>88.0</v>
      </c>
      <c r="K39" s="8">
        <f t="shared" ref="K39:L39" si="32">I39-H39</f>
        <v>36</v>
      </c>
      <c r="L39" s="8">
        <f t="shared" si="32"/>
        <v>51</v>
      </c>
      <c r="M39" s="13">
        <v>1.0</v>
      </c>
      <c r="N39" s="14">
        <v>8.0</v>
      </c>
      <c r="P39" s="1"/>
      <c r="Q39" s="1"/>
      <c r="X39" s="1"/>
      <c r="Y39" s="1"/>
    </row>
    <row r="40" ht="15.75" customHeight="1">
      <c r="A40" s="1">
        <f t="shared" si="30"/>
        <v>37</v>
      </c>
      <c r="B40" s="27" t="s">
        <v>26</v>
      </c>
      <c r="C40" s="8" t="str">
        <f t="shared" si="3"/>
        <v>05-Fall-03</v>
      </c>
      <c r="D40" s="1">
        <v>24.0</v>
      </c>
      <c r="E40" s="1" t="s">
        <v>19</v>
      </c>
      <c r="F40" s="25" t="s">
        <v>22</v>
      </c>
      <c r="G40" s="1" t="s">
        <v>54</v>
      </c>
      <c r="H40" s="13">
        <v>1.0</v>
      </c>
      <c r="I40" s="1">
        <v>40.0</v>
      </c>
      <c r="J40" s="1">
        <v>98.0</v>
      </c>
      <c r="K40" s="8">
        <f t="shared" ref="K40:L40" si="33">I40-H40</f>
        <v>39</v>
      </c>
      <c r="L40" s="8">
        <f t="shared" si="33"/>
        <v>58</v>
      </c>
      <c r="M40" s="13">
        <v>1.0</v>
      </c>
      <c r="N40" s="14">
        <v>8.0</v>
      </c>
      <c r="P40" s="1"/>
      <c r="Q40" s="1"/>
      <c r="X40" s="1"/>
      <c r="Y40" s="1"/>
    </row>
    <row r="41" ht="15.75" customHeight="1">
      <c r="A41" s="1">
        <f t="shared" si="30"/>
        <v>38</v>
      </c>
      <c r="B41" s="27" t="s">
        <v>26</v>
      </c>
      <c r="C41" s="8" t="str">
        <f t="shared" si="3"/>
        <v>05-Fall-04</v>
      </c>
      <c r="D41" s="1">
        <v>17.0</v>
      </c>
      <c r="E41" s="1" t="s">
        <v>19</v>
      </c>
      <c r="F41" s="25" t="s">
        <v>24</v>
      </c>
      <c r="G41" s="1" t="s">
        <v>55</v>
      </c>
      <c r="H41" s="13">
        <v>1.0</v>
      </c>
      <c r="I41" s="1">
        <v>40.0</v>
      </c>
      <c r="J41" s="1">
        <v>70.0</v>
      </c>
      <c r="K41" s="8">
        <f t="shared" ref="K41:L41" si="34">I41-H41</f>
        <v>39</v>
      </c>
      <c r="L41" s="8">
        <f t="shared" si="34"/>
        <v>30</v>
      </c>
      <c r="M41" s="13">
        <v>1.0</v>
      </c>
      <c r="N41" s="14">
        <v>8.0</v>
      </c>
      <c r="P41" s="1"/>
      <c r="Q41" s="1"/>
      <c r="X41" s="1"/>
      <c r="Y41" s="1"/>
    </row>
    <row r="42" ht="15.75" customHeight="1">
      <c r="A42" s="1">
        <f t="shared" si="30"/>
        <v>39</v>
      </c>
      <c r="B42" s="27" t="s">
        <v>26</v>
      </c>
      <c r="C42" s="8" t="str">
        <f t="shared" si="3"/>
        <v>05-Fall-05</v>
      </c>
      <c r="D42" s="1">
        <v>27.0</v>
      </c>
      <c r="E42" s="1" t="s">
        <v>19</v>
      </c>
      <c r="F42" s="25" t="s">
        <v>26</v>
      </c>
      <c r="G42" s="1" t="s">
        <v>56</v>
      </c>
      <c r="H42" s="13">
        <v>1.0</v>
      </c>
      <c r="I42" s="1">
        <v>40.0</v>
      </c>
      <c r="J42" s="1">
        <v>110.0</v>
      </c>
      <c r="K42" s="8">
        <f t="shared" ref="K42:L42" si="35">I42-H42</f>
        <v>39</v>
      </c>
      <c r="L42" s="8">
        <f t="shared" si="35"/>
        <v>70</v>
      </c>
      <c r="M42" s="13">
        <v>1.0</v>
      </c>
      <c r="N42" s="14">
        <v>8.0</v>
      </c>
      <c r="P42" s="1"/>
      <c r="Q42" s="1"/>
      <c r="X42" s="1"/>
      <c r="Y42" s="1"/>
    </row>
    <row r="43" ht="15.75" customHeight="1">
      <c r="A43" s="1">
        <f t="shared" si="30"/>
        <v>40</v>
      </c>
      <c r="B43" s="27" t="s">
        <v>26</v>
      </c>
      <c r="C43" s="8" t="str">
        <f t="shared" si="3"/>
        <v>05-Fall-06</v>
      </c>
      <c r="D43" s="1">
        <v>22.0</v>
      </c>
      <c r="E43" s="1" t="s">
        <v>19</v>
      </c>
      <c r="F43" s="25" t="s">
        <v>28</v>
      </c>
      <c r="G43" s="1" t="s">
        <v>57</v>
      </c>
      <c r="H43" s="13">
        <v>1.0</v>
      </c>
      <c r="I43" s="1">
        <v>40.0</v>
      </c>
      <c r="J43" s="1">
        <v>89.0</v>
      </c>
      <c r="K43" s="8">
        <f t="shared" ref="K43:L43" si="36">I43-H43</f>
        <v>39</v>
      </c>
      <c r="L43" s="8">
        <f t="shared" si="36"/>
        <v>49</v>
      </c>
      <c r="M43" s="13">
        <v>1.0</v>
      </c>
      <c r="N43" s="14">
        <v>8.0</v>
      </c>
      <c r="P43" s="1"/>
      <c r="Q43" s="1"/>
      <c r="X43" s="1"/>
      <c r="Y43" s="1"/>
    </row>
    <row r="44" ht="15.75" customHeight="1">
      <c r="A44" s="1">
        <f t="shared" si="30"/>
        <v>41</v>
      </c>
      <c r="B44" s="27" t="s">
        <v>26</v>
      </c>
      <c r="C44" s="8" t="str">
        <f t="shared" si="3"/>
        <v>05-Fall-07</v>
      </c>
      <c r="D44" s="1">
        <v>23.0</v>
      </c>
      <c r="E44" s="1" t="s">
        <v>19</v>
      </c>
      <c r="F44" s="25" t="s">
        <v>30</v>
      </c>
      <c r="G44" s="1" t="s">
        <v>58</v>
      </c>
      <c r="H44" s="13">
        <v>1.0</v>
      </c>
      <c r="I44" s="1">
        <v>40.0</v>
      </c>
      <c r="J44" s="1">
        <v>92.0</v>
      </c>
      <c r="K44" s="8">
        <f t="shared" ref="K44:L44" si="37">I44-H44</f>
        <v>39</v>
      </c>
      <c r="L44" s="8">
        <f t="shared" si="37"/>
        <v>52</v>
      </c>
      <c r="M44" s="13">
        <v>1.0</v>
      </c>
      <c r="N44" s="14">
        <v>8.0</v>
      </c>
      <c r="P44" s="1"/>
      <c r="Q44" s="1"/>
      <c r="X44" s="1"/>
      <c r="Y44" s="1"/>
    </row>
    <row r="45" ht="15.75" customHeight="1">
      <c r="A45" s="1">
        <f t="shared" si="30"/>
        <v>42</v>
      </c>
      <c r="B45" s="27" t="s">
        <v>28</v>
      </c>
      <c r="C45" s="8" t="str">
        <f t="shared" si="3"/>
        <v>06-NonFall-01</v>
      </c>
      <c r="D45" s="29">
        <v>79.0</v>
      </c>
      <c r="E45" s="1" t="s">
        <v>15</v>
      </c>
      <c r="F45" s="25" t="s">
        <v>14</v>
      </c>
      <c r="G45" s="1" t="s">
        <v>59</v>
      </c>
      <c r="H45" s="13">
        <v>1.0</v>
      </c>
      <c r="J45" s="1">
        <v>318.0</v>
      </c>
      <c r="K45" s="8"/>
      <c r="L45" s="8"/>
      <c r="M45" s="13">
        <v>1.0</v>
      </c>
      <c r="N45" s="14">
        <v>8.0</v>
      </c>
      <c r="P45" s="1"/>
      <c r="Q45" s="1"/>
      <c r="X45" s="1"/>
      <c r="Y45" s="1"/>
    </row>
    <row r="46" ht="15.75" customHeight="1">
      <c r="A46" s="1">
        <f t="shared" si="30"/>
        <v>43</v>
      </c>
      <c r="B46" s="27" t="s">
        <v>28</v>
      </c>
      <c r="C46" s="8" t="str">
        <f t="shared" si="3"/>
        <v>06-NonFall-02</v>
      </c>
      <c r="D46" s="1">
        <v>59.0</v>
      </c>
      <c r="E46" s="1" t="s">
        <v>15</v>
      </c>
      <c r="F46" s="25" t="s">
        <v>17</v>
      </c>
      <c r="G46" s="1" t="s">
        <v>60</v>
      </c>
      <c r="H46" s="13">
        <v>1.0</v>
      </c>
      <c r="J46" s="1">
        <v>238.0</v>
      </c>
      <c r="K46" s="8"/>
      <c r="L46" s="8"/>
      <c r="M46" s="13">
        <v>1.0</v>
      </c>
      <c r="N46" s="14">
        <v>8.0</v>
      </c>
      <c r="P46" s="1"/>
      <c r="Q46" s="1"/>
      <c r="X46" s="1"/>
      <c r="Y46" s="1"/>
    </row>
    <row r="47" ht="15.75" customHeight="1">
      <c r="A47" s="1">
        <f t="shared" si="30"/>
        <v>44</v>
      </c>
      <c r="B47" s="27" t="s">
        <v>28</v>
      </c>
      <c r="C47" s="8" t="str">
        <f t="shared" si="3"/>
        <v>06-Fall-01</v>
      </c>
      <c r="D47" s="1">
        <v>26.0</v>
      </c>
      <c r="E47" s="1" t="s">
        <v>19</v>
      </c>
      <c r="F47" s="25" t="s">
        <v>14</v>
      </c>
      <c r="G47" s="1" t="s">
        <v>61</v>
      </c>
      <c r="H47" s="13">
        <v>1.0</v>
      </c>
      <c r="I47" s="1">
        <v>35.0</v>
      </c>
      <c r="J47" s="1">
        <v>105.0</v>
      </c>
      <c r="K47" s="8">
        <f t="shared" ref="K47:L47" si="38">I47-H47</f>
        <v>34</v>
      </c>
      <c r="L47" s="8">
        <f t="shared" si="38"/>
        <v>70</v>
      </c>
      <c r="M47" s="13">
        <v>1.0</v>
      </c>
      <c r="N47" s="14">
        <v>8.0</v>
      </c>
      <c r="P47" s="1"/>
      <c r="Q47" s="1"/>
      <c r="X47" s="1"/>
      <c r="Y47" s="1"/>
    </row>
    <row r="48" ht="15.75" customHeight="1">
      <c r="A48" s="1">
        <f t="shared" si="30"/>
        <v>45</v>
      </c>
      <c r="B48" s="27" t="s">
        <v>28</v>
      </c>
      <c r="C48" s="8" t="str">
        <f t="shared" si="3"/>
        <v>06-Fall-02</v>
      </c>
      <c r="D48" s="1">
        <v>27.0</v>
      </c>
      <c r="E48" s="1" t="s">
        <v>19</v>
      </c>
      <c r="F48" s="25" t="s">
        <v>17</v>
      </c>
      <c r="G48" s="1" t="s">
        <v>62</v>
      </c>
      <c r="H48" s="13">
        <v>1.0</v>
      </c>
      <c r="I48" s="1">
        <v>40.0</v>
      </c>
      <c r="J48" s="1">
        <v>110.0</v>
      </c>
      <c r="K48" s="8">
        <f t="shared" ref="K48:L48" si="39">I48-H48</f>
        <v>39</v>
      </c>
      <c r="L48" s="8">
        <f t="shared" si="39"/>
        <v>70</v>
      </c>
      <c r="M48" s="13">
        <v>1.0</v>
      </c>
      <c r="N48" s="14">
        <v>8.0</v>
      </c>
      <c r="P48" s="1"/>
      <c r="Q48" s="1"/>
      <c r="X48" s="1"/>
      <c r="Y48" s="1"/>
    </row>
    <row r="49" ht="15.75" customHeight="1">
      <c r="A49" s="1">
        <f t="shared" si="30"/>
        <v>46</v>
      </c>
      <c r="B49" s="27" t="s">
        <v>28</v>
      </c>
      <c r="C49" s="8" t="str">
        <f t="shared" si="3"/>
        <v>06-Fall-03</v>
      </c>
      <c r="D49" s="1">
        <v>27.0</v>
      </c>
      <c r="E49" s="1" t="s">
        <v>19</v>
      </c>
      <c r="F49" s="25" t="s">
        <v>22</v>
      </c>
      <c r="G49" s="1" t="s">
        <v>63</v>
      </c>
      <c r="H49" s="13">
        <v>1.0</v>
      </c>
      <c r="I49" s="1">
        <v>40.0</v>
      </c>
      <c r="J49" s="1">
        <v>110.0</v>
      </c>
      <c r="K49" s="8">
        <f t="shared" ref="K49:L49" si="40">I49-H49</f>
        <v>39</v>
      </c>
      <c r="L49" s="8">
        <f t="shared" si="40"/>
        <v>70</v>
      </c>
      <c r="M49" s="13">
        <v>1.0</v>
      </c>
      <c r="N49" s="14">
        <v>8.0</v>
      </c>
      <c r="P49" s="1"/>
      <c r="Q49" s="1"/>
      <c r="X49" s="1"/>
      <c r="Y49" s="1"/>
    </row>
    <row r="50" ht="15.75" customHeight="1">
      <c r="A50" s="21">
        <f t="shared" si="30"/>
        <v>47</v>
      </c>
      <c r="B50" s="28" t="s">
        <v>28</v>
      </c>
      <c r="C50" s="17" t="str">
        <f t="shared" si="3"/>
        <v>06-Fall-04</v>
      </c>
      <c r="D50" s="21">
        <v>29.0</v>
      </c>
      <c r="E50" s="21" t="s">
        <v>19</v>
      </c>
      <c r="F50" s="26" t="s">
        <v>24</v>
      </c>
      <c r="G50" s="30" t="s">
        <v>64</v>
      </c>
      <c r="H50" s="19">
        <v>1.0</v>
      </c>
      <c r="I50" s="21">
        <v>40.0</v>
      </c>
      <c r="J50" s="21">
        <v>115.0</v>
      </c>
      <c r="K50" s="17">
        <f t="shared" ref="K50:L50" si="41">I50-H50</f>
        <v>39</v>
      </c>
      <c r="L50" s="17">
        <f t="shared" si="41"/>
        <v>75</v>
      </c>
      <c r="M50" s="19">
        <v>1.0</v>
      </c>
      <c r="N50" s="20">
        <v>8.0</v>
      </c>
      <c r="O50" s="22"/>
      <c r="P50" s="21"/>
      <c r="Q50" s="21"/>
      <c r="R50" s="22"/>
      <c r="S50" s="22"/>
      <c r="T50" s="22"/>
      <c r="U50" s="22"/>
      <c r="V50" s="22"/>
      <c r="W50" s="22"/>
      <c r="X50" s="21"/>
      <c r="Y50" s="21"/>
      <c r="Z50" s="22"/>
      <c r="AA50" s="22"/>
      <c r="AB50" s="22"/>
      <c r="AC50" s="22"/>
      <c r="AD50" s="22"/>
      <c r="AE50" s="22"/>
      <c r="AF50" s="22"/>
    </row>
    <row r="51" ht="15.75" customHeight="1">
      <c r="A51" s="1">
        <f t="shared" si="30"/>
        <v>48</v>
      </c>
      <c r="B51" s="27" t="s">
        <v>28</v>
      </c>
      <c r="C51" s="8" t="str">
        <f t="shared" si="3"/>
        <v>06-Fall-05</v>
      </c>
      <c r="D51" s="1">
        <v>19.0</v>
      </c>
      <c r="E51" s="1" t="s">
        <v>19</v>
      </c>
      <c r="F51" s="25" t="s">
        <v>26</v>
      </c>
      <c r="G51" s="1" t="s">
        <v>65</v>
      </c>
      <c r="H51" s="13">
        <v>1.0</v>
      </c>
      <c r="I51" s="1">
        <v>40.0</v>
      </c>
      <c r="J51" s="1">
        <v>75.0</v>
      </c>
      <c r="K51" s="8">
        <f t="shared" ref="K51:L51" si="42">I51-H51</f>
        <v>39</v>
      </c>
      <c r="L51" s="8">
        <f t="shared" si="42"/>
        <v>35</v>
      </c>
      <c r="M51" s="13">
        <v>1.0</v>
      </c>
      <c r="N51" s="14">
        <v>8.0</v>
      </c>
      <c r="P51" s="1"/>
      <c r="Q51" s="1"/>
      <c r="X51" s="1"/>
      <c r="Y51" s="1"/>
    </row>
    <row r="52" ht="15.75" customHeight="1">
      <c r="A52" s="1">
        <f t="shared" si="30"/>
        <v>49</v>
      </c>
      <c r="B52" s="27" t="s">
        <v>30</v>
      </c>
      <c r="C52" s="8" t="str">
        <f t="shared" si="3"/>
        <v>07-NonFall-01</v>
      </c>
      <c r="D52" s="1">
        <v>59.0</v>
      </c>
      <c r="E52" s="1" t="s">
        <v>15</v>
      </c>
      <c r="F52" s="25" t="s">
        <v>14</v>
      </c>
      <c r="G52" s="1" t="s">
        <v>66</v>
      </c>
      <c r="H52" s="13">
        <v>1.0</v>
      </c>
      <c r="J52" s="1">
        <v>238.0</v>
      </c>
      <c r="K52" s="8"/>
      <c r="L52" s="8"/>
      <c r="M52" s="13">
        <v>1.0</v>
      </c>
      <c r="N52" s="14">
        <v>8.0</v>
      </c>
      <c r="P52" s="1"/>
      <c r="Q52" s="1"/>
      <c r="X52" s="1"/>
      <c r="Y52" s="1"/>
    </row>
    <row r="53" ht="15.75" customHeight="1">
      <c r="A53" s="1">
        <f t="shared" si="30"/>
        <v>50</v>
      </c>
      <c r="B53" s="27" t="s">
        <v>30</v>
      </c>
      <c r="C53" s="8" t="str">
        <f t="shared" si="3"/>
        <v>07-NonFall-02</v>
      </c>
      <c r="D53" s="1">
        <v>36.0</v>
      </c>
      <c r="E53" s="1" t="s">
        <v>15</v>
      </c>
      <c r="F53" s="25" t="s">
        <v>17</v>
      </c>
      <c r="G53" s="1" t="s">
        <v>67</v>
      </c>
      <c r="H53" s="13">
        <v>1.0</v>
      </c>
      <c r="J53" s="1">
        <v>144.0</v>
      </c>
      <c r="K53" s="8"/>
      <c r="L53" s="8"/>
      <c r="M53" s="13">
        <v>1.0</v>
      </c>
      <c r="N53" s="14">
        <v>8.0</v>
      </c>
      <c r="P53" s="1"/>
      <c r="Q53" s="1"/>
      <c r="X53" s="1"/>
      <c r="Y53" s="1"/>
    </row>
    <row r="54" ht="15.75" customHeight="1">
      <c r="A54" s="1">
        <f t="shared" si="30"/>
        <v>51</v>
      </c>
      <c r="B54" s="27" t="s">
        <v>30</v>
      </c>
      <c r="C54" s="8" t="str">
        <f t="shared" si="3"/>
        <v>07-Fall-01</v>
      </c>
      <c r="D54" s="1">
        <v>25.0</v>
      </c>
      <c r="E54" s="1" t="s">
        <v>19</v>
      </c>
      <c r="F54" s="25" t="s">
        <v>14</v>
      </c>
      <c r="G54" s="1" t="s">
        <v>68</v>
      </c>
      <c r="H54" s="13">
        <v>1.0</v>
      </c>
      <c r="I54" s="1">
        <v>30.0</v>
      </c>
      <c r="J54" s="1">
        <v>100.0</v>
      </c>
      <c r="K54" s="8">
        <f t="shared" ref="K54:L54" si="43">I54-H54</f>
        <v>29</v>
      </c>
      <c r="L54" s="8">
        <f t="shared" si="43"/>
        <v>70</v>
      </c>
      <c r="M54" s="13">
        <v>1.0</v>
      </c>
      <c r="N54" s="14">
        <v>8.0</v>
      </c>
      <c r="P54" s="1"/>
      <c r="Q54" s="1"/>
      <c r="X54" s="1"/>
      <c r="Y54" s="1"/>
    </row>
    <row r="55" ht="15.75" customHeight="1">
      <c r="A55" s="1">
        <f t="shared" si="30"/>
        <v>52</v>
      </c>
      <c r="B55" s="27" t="s">
        <v>30</v>
      </c>
      <c r="C55" s="8" t="str">
        <f t="shared" si="3"/>
        <v>07-Fall-02</v>
      </c>
      <c r="D55" s="1">
        <v>27.0</v>
      </c>
      <c r="E55" s="1" t="s">
        <v>19</v>
      </c>
      <c r="F55" s="25" t="s">
        <v>17</v>
      </c>
      <c r="G55" s="1" t="s">
        <v>68</v>
      </c>
      <c r="H55" s="13">
        <v>1.0</v>
      </c>
      <c r="I55" s="1">
        <v>40.0</v>
      </c>
      <c r="J55" s="1">
        <v>110.0</v>
      </c>
      <c r="K55" s="8">
        <f t="shared" ref="K55:L55" si="44">I55-H55</f>
        <v>39</v>
      </c>
      <c r="L55" s="8">
        <f t="shared" si="44"/>
        <v>70</v>
      </c>
      <c r="M55" s="13">
        <v>1.0</v>
      </c>
      <c r="N55" s="14">
        <v>8.0</v>
      </c>
      <c r="P55" s="1"/>
      <c r="Q55" s="1"/>
      <c r="X55" s="1"/>
      <c r="Y55" s="1"/>
    </row>
    <row r="56" ht="15.75" customHeight="1">
      <c r="A56" s="1">
        <f t="shared" si="30"/>
        <v>53</v>
      </c>
      <c r="B56" s="27" t="s">
        <v>30</v>
      </c>
      <c r="C56" s="8" t="str">
        <f t="shared" si="3"/>
        <v>07-Fall-03</v>
      </c>
      <c r="D56" s="1">
        <v>27.0</v>
      </c>
      <c r="E56" s="1" t="s">
        <v>19</v>
      </c>
      <c r="F56" s="25" t="s">
        <v>22</v>
      </c>
      <c r="G56" s="1" t="s">
        <v>69</v>
      </c>
      <c r="H56" s="13">
        <v>1.0</v>
      </c>
      <c r="I56" s="1">
        <v>40.0</v>
      </c>
      <c r="J56" s="1">
        <v>110.0</v>
      </c>
      <c r="K56" s="8">
        <f t="shared" ref="K56:L56" si="45">I56-H56</f>
        <v>39</v>
      </c>
      <c r="L56" s="8">
        <f t="shared" si="45"/>
        <v>70</v>
      </c>
      <c r="M56" s="13">
        <v>1.0</v>
      </c>
      <c r="N56" s="14">
        <v>8.0</v>
      </c>
      <c r="P56" s="1"/>
      <c r="Q56" s="1"/>
      <c r="X56" s="1"/>
      <c r="Y56" s="1"/>
    </row>
    <row r="57" ht="15.75" customHeight="1">
      <c r="A57" s="1">
        <f t="shared" si="30"/>
        <v>54</v>
      </c>
      <c r="B57" s="27" t="s">
        <v>30</v>
      </c>
      <c r="C57" s="8" t="str">
        <f t="shared" si="3"/>
        <v>07-Fall-04</v>
      </c>
      <c r="D57" s="29">
        <v>27.0</v>
      </c>
      <c r="E57" s="1" t="s">
        <v>19</v>
      </c>
      <c r="F57" s="25" t="s">
        <v>24</v>
      </c>
      <c r="G57" s="1" t="s">
        <v>70</v>
      </c>
      <c r="H57" s="13">
        <v>1.0</v>
      </c>
      <c r="I57" s="1">
        <v>40.0</v>
      </c>
      <c r="J57" s="1">
        <v>110.0</v>
      </c>
      <c r="K57" s="8">
        <f t="shared" ref="K57:L57" si="46">I57-H57</f>
        <v>39</v>
      </c>
      <c r="L57" s="8">
        <f t="shared" si="46"/>
        <v>70</v>
      </c>
      <c r="M57" s="13">
        <v>1.0</v>
      </c>
      <c r="N57" s="14">
        <v>8.0</v>
      </c>
      <c r="P57" s="1"/>
      <c r="Q57" s="1"/>
      <c r="X57" s="1"/>
      <c r="Y57" s="1"/>
    </row>
    <row r="58" ht="15.75" customHeight="1">
      <c r="A58" s="21">
        <f t="shared" si="30"/>
        <v>55</v>
      </c>
      <c r="B58" s="28" t="s">
        <v>30</v>
      </c>
      <c r="C58" s="17" t="str">
        <f t="shared" si="3"/>
        <v>07-Fall-05</v>
      </c>
      <c r="D58" s="21">
        <v>22.0</v>
      </c>
      <c r="E58" s="21" t="s">
        <v>19</v>
      </c>
      <c r="F58" s="26" t="s">
        <v>26</v>
      </c>
      <c r="G58" s="21" t="s">
        <v>71</v>
      </c>
      <c r="H58" s="19">
        <v>1.0</v>
      </c>
      <c r="I58" s="21">
        <v>40.0</v>
      </c>
      <c r="J58" s="21">
        <v>88.0</v>
      </c>
      <c r="K58" s="17">
        <f t="shared" ref="K58:L58" si="47">I58-H58</f>
        <v>39</v>
      </c>
      <c r="L58" s="17">
        <f t="shared" si="47"/>
        <v>48</v>
      </c>
      <c r="M58" s="19">
        <v>1.0</v>
      </c>
      <c r="N58" s="20">
        <v>8.0</v>
      </c>
      <c r="O58" s="22"/>
      <c r="P58" s="21"/>
      <c r="Q58" s="21"/>
      <c r="R58" s="22"/>
      <c r="S58" s="22"/>
      <c r="T58" s="22"/>
      <c r="U58" s="22"/>
      <c r="V58" s="22"/>
      <c r="W58" s="22"/>
      <c r="X58" s="21"/>
      <c r="Y58" s="21"/>
      <c r="Z58" s="22"/>
      <c r="AA58" s="22"/>
      <c r="AB58" s="22"/>
      <c r="AC58" s="22"/>
      <c r="AD58" s="22"/>
      <c r="AE58" s="22"/>
      <c r="AF58" s="22"/>
    </row>
    <row r="59" ht="15.75" customHeight="1">
      <c r="A59" s="1">
        <f t="shared" si="30"/>
        <v>56</v>
      </c>
      <c r="B59" s="27" t="s">
        <v>30</v>
      </c>
      <c r="C59" s="8" t="str">
        <f t="shared" si="3"/>
        <v>07-Fall-06</v>
      </c>
      <c r="D59" s="1">
        <v>26.0</v>
      </c>
      <c r="E59" s="1" t="s">
        <v>19</v>
      </c>
      <c r="F59" s="25" t="s">
        <v>28</v>
      </c>
      <c r="G59" s="29" t="s">
        <v>72</v>
      </c>
      <c r="H59" s="13">
        <v>1.0</v>
      </c>
      <c r="I59" s="1">
        <v>40.0</v>
      </c>
      <c r="J59" s="1">
        <v>103.0</v>
      </c>
      <c r="K59" s="8">
        <f t="shared" ref="K59:L59" si="48">I59-H59</f>
        <v>39</v>
      </c>
      <c r="L59" s="8">
        <f t="shared" si="48"/>
        <v>63</v>
      </c>
      <c r="M59" s="13">
        <v>1.0</v>
      </c>
      <c r="N59" s="14">
        <v>8.0</v>
      </c>
      <c r="P59" s="1"/>
      <c r="Q59" s="1"/>
      <c r="X59" s="1"/>
      <c r="Y59" s="1"/>
    </row>
    <row r="60" ht="15.75" customHeight="1">
      <c r="A60" s="21">
        <f t="shared" si="30"/>
        <v>57</v>
      </c>
      <c r="B60" s="28" t="s">
        <v>73</v>
      </c>
      <c r="C60" s="17" t="str">
        <f t="shared" si="3"/>
        <v>08-NonFall-01</v>
      </c>
      <c r="D60" s="21">
        <v>39.0</v>
      </c>
      <c r="E60" s="21" t="s">
        <v>15</v>
      </c>
      <c r="F60" s="26" t="s">
        <v>14</v>
      </c>
      <c r="G60" s="21" t="s">
        <v>74</v>
      </c>
      <c r="H60" s="19">
        <v>1.0</v>
      </c>
      <c r="I60" s="22"/>
      <c r="J60" s="21">
        <v>158.0</v>
      </c>
      <c r="K60" s="17"/>
      <c r="L60" s="17"/>
      <c r="M60" s="19">
        <v>1.0</v>
      </c>
      <c r="N60" s="20">
        <v>8.0</v>
      </c>
      <c r="O60" s="22"/>
      <c r="P60" s="21"/>
      <c r="Q60" s="21"/>
      <c r="R60" s="22"/>
      <c r="S60" s="22"/>
      <c r="T60" s="22"/>
      <c r="U60" s="22"/>
      <c r="V60" s="22"/>
      <c r="W60" s="22"/>
      <c r="X60" s="21"/>
      <c r="Y60" s="21"/>
      <c r="Z60" s="22"/>
      <c r="AA60" s="22"/>
      <c r="AB60" s="22"/>
      <c r="AC60" s="22"/>
      <c r="AD60" s="22"/>
      <c r="AE60" s="22"/>
      <c r="AF60" s="22"/>
    </row>
    <row r="61" ht="15.75" customHeight="1">
      <c r="A61" s="1">
        <f t="shared" si="30"/>
        <v>58</v>
      </c>
      <c r="B61" s="27" t="s">
        <v>73</v>
      </c>
      <c r="C61" s="8" t="str">
        <f t="shared" si="3"/>
        <v>08-Fall-01</v>
      </c>
      <c r="D61" s="1">
        <v>18.0</v>
      </c>
      <c r="E61" s="1" t="s">
        <v>19</v>
      </c>
      <c r="F61" s="25" t="s">
        <v>14</v>
      </c>
      <c r="G61" s="1" t="s">
        <v>75</v>
      </c>
      <c r="H61" s="13">
        <v>1.0</v>
      </c>
      <c r="I61" s="1">
        <v>17.0</v>
      </c>
      <c r="J61" s="1">
        <v>72.0</v>
      </c>
      <c r="K61" s="8">
        <f t="shared" ref="K61:L61" si="49">I61-H61</f>
        <v>16</v>
      </c>
      <c r="L61" s="8">
        <f t="shared" si="49"/>
        <v>55</v>
      </c>
      <c r="M61" s="13">
        <v>1.0</v>
      </c>
      <c r="N61" s="14">
        <v>8.0</v>
      </c>
      <c r="P61" s="1"/>
      <c r="Q61" s="1"/>
      <c r="X61" s="1"/>
      <c r="Y61" s="1"/>
    </row>
    <row r="62" ht="15.75" customHeight="1">
      <c r="A62" s="21">
        <f t="shared" si="30"/>
        <v>59</v>
      </c>
      <c r="B62" s="28" t="s">
        <v>73</v>
      </c>
      <c r="C62" s="17" t="str">
        <f t="shared" si="3"/>
        <v>08-Fall-02</v>
      </c>
      <c r="D62" s="21">
        <v>24.0</v>
      </c>
      <c r="E62" s="21" t="s">
        <v>19</v>
      </c>
      <c r="F62" s="26" t="s">
        <v>17</v>
      </c>
      <c r="G62" s="21" t="s">
        <v>76</v>
      </c>
      <c r="H62" s="19">
        <v>1.0</v>
      </c>
      <c r="I62" s="21">
        <v>36.0</v>
      </c>
      <c r="J62" s="21">
        <v>98.0</v>
      </c>
      <c r="K62" s="17">
        <f t="shared" ref="K62:L62" si="50">I62-H62</f>
        <v>35</v>
      </c>
      <c r="L62" s="17">
        <f t="shared" si="50"/>
        <v>62</v>
      </c>
      <c r="M62" s="19">
        <v>1.0</v>
      </c>
      <c r="N62" s="20">
        <v>8.0</v>
      </c>
      <c r="O62" s="22"/>
      <c r="P62" s="21"/>
      <c r="Q62" s="21"/>
      <c r="R62" s="22"/>
      <c r="S62" s="22"/>
      <c r="T62" s="22"/>
      <c r="U62" s="22"/>
      <c r="V62" s="22"/>
      <c r="W62" s="22"/>
      <c r="X62" s="21"/>
      <c r="Y62" s="21"/>
      <c r="Z62" s="22"/>
      <c r="AA62" s="22"/>
      <c r="AB62" s="22"/>
      <c r="AC62" s="22"/>
      <c r="AD62" s="22"/>
      <c r="AE62" s="22"/>
      <c r="AF62" s="22"/>
    </row>
    <row r="63" ht="15.75" customHeight="1">
      <c r="A63" s="1">
        <f t="shared" si="30"/>
        <v>60</v>
      </c>
      <c r="B63" s="27" t="s">
        <v>73</v>
      </c>
      <c r="C63" s="8" t="str">
        <f t="shared" si="3"/>
        <v>08-Fall-03</v>
      </c>
      <c r="D63" s="1">
        <v>24.0</v>
      </c>
      <c r="E63" s="1" t="s">
        <v>19</v>
      </c>
      <c r="F63" s="25" t="s">
        <v>22</v>
      </c>
      <c r="G63" s="1" t="s">
        <v>76</v>
      </c>
      <c r="H63" s="13">
        <v>1.0</v>
      </c>
      <c r="I63" s="1">
        <v>26.0</v>
      </c>
      <c r="J63" s="1">
        <v>96.0</v>
      </c>
      <c r="K63" s="8">
        <f t="shared" ref="K63:L63" si="51">I63-H63</f>
        <v>25</v>
      </c>
      <c r="L63" s="8">
        <f t="shared" si="51"/>
        <v>70</v>
      </c>
      <c r="M63" s="13">
        <v>1.0</v>
      </c>
      <c r="N63" s="14">
        <v>8.0</v>
      </c>
      <c r="P63" s="1"/>
      <c r="Q63" s="1"/>
      <c r="X63" s="1"/>
      <c r="Y63" s="1"/>
    </row>
    <row r="64" ht="15.75" customHeight="1">
      <c r="A64" s="1">
        <f t="shared" si="30"/>
        <v>61</v>
      </c>
      <c r="B64" s="27" t="s">
        <v>73</v>
      </c>
      <c r="C64" s="8" t="str">
        <f t="shared" si="3"/>
        <v>08-Fall-04</v>
      </c>
      <c r="D64" s="1">
        <v>17.0</v>
      </c>
      <c r="E64" s="1" t="s">
        <v>19</v>
      </c>
      <c r="F64" s="25" t="s">
        <v>24</v>
      </c>
      <c r="G64" s="1" t="s">
        <v>77</v>
      </c>
      <c r="H64" s="13">
        <v>1.0</v>
      </c>
      <c r="I64" s="1">
        <v>16.0</v>
      </c>
      <c r="J64" s="1">
        <v>68.0</v>
      </c>
      <c r="K64" s="8">
        <f t="shared" ref="K64:L64" si="52">I64-H64</f>
        <v>15</v>
      </c>
      <c r="L64" s="8">
        <f t="shared" si="52"/>
        <v>52</v>
      </c>
      <c r="M64" s="13">
        <v>1.0</v>
      </c>
      <c r="N64" s="14">
        <v>8.0</v>
      </c>
      <c r="P64" s="1"/>
      <c r="Q64" s="1"/>
      <c r="X64" s="1"/>
      <c r="Y64" s="1"/>
    </row>
    <row r="65" ht="15.75" customHeight="1">
      <c r="A65" s="1">
        <f t="shared" si="30"/>
        <v>62</v>
      </c>
      <c r="B65" s="27" t="s">
        <v>73</v>
      </c>
      <c r="C65" s="8" t="str">
        <f t="shared" si="3"/>
        <v>08-Fall-05</v>
      </c>
      <c r="D65" s="1">
        <v>23.0</v>
      </c>
      <c r="E65" s="1" t="s">
        <v>19</v>
      </c>
      <c r="F65" s="25" t="s">
        <v>26</v>
      </c>
      <c r="G65" s="1" t="s">
        <v>78</v>
      </c>
      <c r="H65" s="13">
        <v>1.0</v>
      </c>
      <c r="I65" s="1">
        <v>21.0</v>
      </c>
      <c r="J65" s="1">
        <v>91.0</v>
      </c>
      <c r="K65" s="8">
        <f t="shared" ref="K65:L65" si="53">I65-H65</f>
        <v>20</v>
      </c>
      <c r="L65" s="8">
        <f t="shared" si="53"/>
        <v>70</v>
      </c>
      <c r="M65" s="13">
        <v>1.0</v>
      </c>
      <c r="N65" s="14">
        <v>8.0</v>
      </c>
      <c r="P65" s="1"/>
      <c r="Q65" s="1"/>
      <c r="X65" s="1"/>
      <c r="Y65" s="1"/>
    </row>
    <row r="66" ht="15.75" customHeight="1">
      <c r="A66" s="1">
        <f t="shared" si="30"/>
        <v>63</v>
      </c>
      <c r="B66" s="27" t="s">
        <v>73</v>
      </c>
      <c r="C66" s="8" t="str">
        <f t="shared" si="3"/>
        <v>08-Fall-06</v>
      </c>
      <c r="D66" s="1">
        <v>21.0</v>
      </c>
      <c r="E66" s="1" t="s">
        <v>19</v>
      </c>
      <c r="F66" s="25" t="s">
        <v>28</v>
      </c>
      <c r="G66" s="1" t="s">
        <v>79</v>
      </c>
      <c r="H66" s="13">
        <v>1.0</v>
      </c>
      <c r="I66" s="1">
        <v>23.0</v>
      </c>
      <c r="J66" s="1">
        <v>85.0</v>
      </c>
      <c r="K66" s="8">
        <f t="shared" ref="K66:L66" si="54">I66-H66</f>
        <v>22</v>
      </c>
      <c r="L66" s="8">
        <f t="shared" si="54"/>
        <v>62</v>
      </c>
      <c r="M66" s="13">
        <v>1.0</v>
      </c>
      <c r="N66" s="14">
        <v>8.0</v>
      </c>
      <c r="P66" s="1"/>
      <c r="Q66" s="1"/>
      <c r="X66" s="1"/>
      <c r="Y66" s="1"/>
    </row>
    <row r="67" ht="15.75" customHeight="1">
      <c r="A67" s="1">
        <f t="shared" si="30"/>
        <v>64</v>
      </c>
      <c r="B67" s="27" t="s">
        <v>73</v>
      </c>
      <c r="C67" s="8" t="str">
        <f t="shared" si="3"/>
        <v>08-Fall-07</v>
      </c>
      <c r="D67" s="1">
        <v>19.0</v>
      </c>
      <c r="E67" s="1" t="s">
        <v>19</v>
      </c>
      <c r="F67" s="25" t="s">
        <v>30</v>
      </c>
      <c r="G67" s="29" t="s">
        <v>80</v>
      </c>
      <c r="H67" s="13">
        <v>1.0</v>
      </c>
      <c r="I67" s="1">
        <v>15.0</v>
      </c>
      <c r="J67" s="1">
        <v>78.0</v>
      </c>
      <c r="K67" s="8">
        <f t="shared" ref="K67:L67" si="55">I67-H67</f>
        <v>14</v>
      </c>
      <c r="L67" s="8">
        <f t="shared" si="55"/>
        <v>63</v>
      </c>
      <c r="M67" s="13">
        <v>1.0</v>
      </c>
      <c r="N67" s="14">
        <v>8.0</v>
      </c>
      <c r="P67" s="1"/>
      <c r="Q67" s="1"/>
      <c r="X67" s="1"/>
      <c r="Y67" s="1"/>
    </row>
    <row r="68" ht="15.75" customHeight="1">
      <c r="A68" s="1">
        <f t="shared" si="30"/>
        <v>65</v>
      </c>
      <c r="B68" s="27" t="s">
        <v>81</v>
      </c>
      <c r="C68" s="8" t="str">
        <f t="shared" si="3"/>
        <v>09-NonFall-01</v>
      </c>
      <c r="D68" s="1">
        <v>29.0</v>
      </c>
      <c r="E68" s="1" t="s">
        <v>15</v>
      </c>
      <c r="F68" s="25" t="s">
        <v>14</v>
      </c>
      <c r="G68" s="1" t="s">
        <v>46</v>
      </c>
      <c r="H68" s="13">
        <v>1.0</v>
      </c>
      <c r="J68" s="1">
        <v>118.0</v>
      </c>
      <c r="K68" s="8"/>
      <c r="L68" s="8"/>
      <c r="M68" s="13">
        <v>1.0</v>
      </c>
      <c r="N68" s="14">
        <v>8.0</v>
      </c>
      <c r="P68" s="1"/>
      <c r="Q68" s="1"/>
      <c r="X68" s="1"/>
      <c r="Y68" s="1"/>
    </row>
    <row r="69" ht="15.75" customHeight="1">
      <c r="A69" s="1">
        <f t="shared" si="30"/>
        <v>66</v>
      </c>
      <c r="B69" s="27" t="s">
        <v>81</v>
      </c>
      <c r="C69" s="8" t="str">
        <f t="shared" si="3"/>
        <v>09-NonFall-02</v>
      </c>
      <c r="D69" s="1">
        <v>24.0</v>
      </c>
      <c r="E69" s="1" t="s">
        <v>15</v>
      </c>
      <c r="F69" s="25" t="s">
        <v>17</v>
      </c>
      <c r="G69" s="1" t="s">
        <v>67</v>
      </c>
      <c r="H69" s="13">
        <v>1.0</v>
      </c>
      <c r="J69" s="1">
        <v>85.0</v>
      </c>
      <c r="K69" s="8"/>
      <c r="L69" s="8"/>
      <c r="M69" s="13">
        <v>1.0</v>
      </c>
      <c r="N69" s="14">
        <v>8.0</v>
      </c>
      <c r="P69" s="1"/>
      <c r="Q69" s="1"/>
      <c r="X69" s="1"/>
      <c r="Y69" s="1"/>
    </row>
    <row r="70" ht="15.75" customHeight="1">
      <c r="A70" s="1">
        <f t="shared" si="30"/>
        <v>67</v>
      </c>
      <c r="B70" s="27" t="s">
        <v>81</v>
      </c>
      <c r="C70" s="8" t="str">
        <f t="shared" si="3"/>
        <v>09-NonFall-03</v>
      </c>
      <c r="D70" s="1">
        <v>25.0</v>
      </c>
      <c r="E70" s="1" t="s">
        <v>15</v>
      </c>
      <c r="F70" s="25" t="s">
        <v>22</v>
      </c>
      <c r="G70" s="1" t="s">
        <v>82</v>
      </c>
      <c r="H70" s="13">
        <v>1.0</v>
      </c>
      <c r="J70" s="1">
        <v>100.0</v>
      </c>
      <c r="K70" s="8"/>
      <c r="L70" s="8"/>
      <c r="M70" s="13">
        <v>1.0</v>
      </c>
      <c r="N70" s="14">
        <v>8.0</v>
      </c>
      <c r="P70" s="1"/>
      <c r="Q70" s="1"/>
      <c r="X70" s="1"/>
      <c r="Y70" s="1"/>
    </row>
    <row r="71" ht="15.75" customHeight="1">
      <c r="A71" s="1">
        <f t="shared" si="30"/>
        <v>68</v>
      </c>
      <c r="B71" s="27" t="s">
        <v>81</v>
      </c>
      <c r="C71" s="8" t="str">
        <f t="shared" si="3"/>
        <v>09-NonFall-04</v>
      </c>
      <c r="D71" s="1">
        <v>36.0</v>
      </c>
      <c r="E71" s="1" t="s">
        <v>15</v>
      </c>
      <c r="F71" s="25" t="s">
        <v>24</v>
      </c>
      <c r="G71" s="1" t="s">
        <v>82</v>
      </c>
      <c r="H71" s="13">
        <v>1.0</v>
      </c>
      <c r="J71" s="1">
        <v>143.0</v>
      </c>
      <c r="K71" s="8"/>
      <c r="L71" s="8"/>
      <c r="M71" s="13">
        <v>1.0</v>
      </c>
      <c r="N71" s="14">
        <v>8.0</v>
      </c>
      <c r="P71" s="1"/>
      <c r="Q71" s="1"/>
      <c r="X71" s="1"/>
      <c r="Y71" s="1"/>
    </row>
    <row r="72" ht="15.75" customHeight="1">
      <c r="A72" s="1">
        <f t="shared" si="30"/>
        <v>69</v>
      </c>
      <c r="B72" s="27" t="s">
        <v>81</v>
      </c>
      <c r="C72" s="8" t="str">
        <f t="shared" si="3"/>
        <v>09-NonFall-05</v>
      </c>
      <c r="D72" s="1">
        <v>37.0</v>
      </c>
      <c r="E72" s="1" t="s">
        <v>15</v>
      </c>
      <c r="F72" s="25" t="s">
        <v>26</v>
      </c>
      <c r="G72" s="1" t="s">
        <v>74</v>
      </c>
      <c r="H72" s="13">
        <v>1.0</v>
      </c>
      <c r="J72" s="1">
        <v>150.0</v>
      </c>
      <c r="K72" s="8"/>
      <c r="L72" s="8"/>
      <c r="M72" s="13">
        <v>1.0</v>
      </c>
      <c r="N72" s="14">
        <v>8.0</v>
      </c>
      <c r="P72" s="1"/>
      <c r="Q72" s="1"/>
      <c r="X72" s="1"/>
      <c r="Y72" s="1"/>
    </row>
    <row r="73" ht="15.75" customHeight="1">
      <c r="A73" s="21">
        <f t="shared" si="30"/>
        <v>70</v>
      </c>
      <c r="B73" s="28" t="s">
        <v>81</v>
      </c>
      <c r="C73" s="17" t="str">
        <f t="shared" si="3"/>
        <v>09-NonFall-06</v>
      </c>
      <c r="D73" s="21">
        <v>39.0</v>
      </c>
      <c r="E73" s="21" t="s">
        <v>15</v>
      </c>
      <c r="F73" s="26" t="s">
        <v>28</v>
      </c>
      <c r="G73" s="30" t="s">
        <v>83</v>
      </c>
      <c r="H73" s="19">
        <v>1.0</v>
      </c>
      <c r="I73" s="22"/>
      <c r="J73" s="21">
        <v>158.0</v>
      </c>
      <c r="K73" s="17"/>
      <c r="L73" s="17"/>
      <c r="M73" s="19">
        <v>1.0</v>
      </c>
      <c r="N73" s="20">
        <v>8.0</v>
      </c>
      <c r="O73" s="22"/>
      <c r="P73" s="21"/>
      <c r="Q73" s="21"/>
      <c r="R73" s="22"/>
      <c r="S73" s="22"/>
      <c r="T73" s="22"/>
      <c r="U73" s="22"/>
      <c r="V73" s="22"/>
      <c r="W73" s="22"/>
      <c r="X73" s="21"/>
      <c r="Y73" s="21"/>
      <c r="Z73" s="22"/>
      <c r="AA73" s="22"/>
      <c r="AB73" s="22"/>
      <c r="AC73" s="22"/>
      <c r="AD73" s="22"/>
      <c r="AE73" s="22"/>
      <c r="AF73" s="22"/>
    </row>
    <row r="74" ht="15.75" customHeight="1">
      <c r="A74" s="21">
        <f t="shared" si="30"/>
        <v>71</v>
      </c>
      <c r="B74" s="28" t="s">
        <v>81</v>
      </c>
      <c r="C74" s="17" t="str">
        <f t="shared" si="3"/>
        <v>09-NonFall-07</v>
      </c>
      <c r="D74" s="21">
        <v>59.0</v>
      </c>
      <c r="E74" s="21" t="s">
        <v>15</v>
      </c>
      <c r="F74" s="26" t="s">
        <v>30</v>
      </c>
      <c r="G74" s="21" t="s">
        <v>84</v>
      </c>
      <c r="H74" s="19">
        <v>1.0</v>
      </c>
      <c r="I74" s="22"/>
      <c r="J74" s="21">
        <v>238.0</v>
      </c>
      <c r="K74" s="17"/>
      <c r="L74" s="17"/>
      <c r="M74" s="19">
        <v>1.0</v>
      </c>
      <c r="N74" s="20">
        <v>8.0</v>
      </c>
      <c r="O74" s="22"/>
      <c r="P74" s="21"/>
      <c r="Q74" s="21"/>
      <c r="R74" s="22"/>
      <c r="S74" s="22"/>
      <c r="T74" s="22"/>
      <c r="U74" s="22"/>
      <c r="V74" s="22"/>
      <c r="W74" s="22"/>
      <c r="X74" s="21"/>
      <c r="Y74" s="21"/>
      <c r="Z74" s="22"/>
      <c r="AA74" s="22"/>
      <c r="AB74" s="22"/>
      <c r="AC74" s="22"/>
      <c r="AD74" s="22"/>
      <c r="AE74" s="22"/>
      <c r="AF74" s="22"/>
    </row>
    <row r="75" ht="15.75" customHeight="1">
      <c r="A75" s="21">
        <f t="shared" si="30"/>
        <v>72</v>
      </c>
      <c r="B75" s="28" t="s">
        <v>81</v>
      </c>
      <c r="C75" s="17" t="str">
        <f t="shared" si="3"/>
        <v>09-Fall-01</v>
      </c>
      <c r="D75" s="21">
        <v>23.0</v>
      </c>
      <c r="E75" s="21" t="s">
        <v>19</v>
      </c>
      <c r="F75" s="26" t="s">
        <v>14</v>
      </c>
      <c r="G75" s="21" t="s">
        <v>85</v>
      </c>
      <c r="H75" s="19">
        <v>1.0</v>
      </c>
      <c r="I75" s="21">
        <v>22.0</v>
      </c>
      <c r="J75" s="21">
        <v>92.0</v>
      </c>
      <c r="K75" s="17">
        <f t="shared" ref="K75:L75" si="56">I75-H75</f>
        <v>21</v>
      </c>
      <c r="L75" s="17">
        <f t="shared" si="56"/>
        <v>70</v>
      </c>
      <c r="M75" s="19">
        <v>1.0</v>
      </c>
      <c r="N75" s="20">
        <v>8.0</v>
      </c>
      <c r="O75" s="22"/>
      <c r="P75" s="21"/>
      <c r="Q75" s="21"/>
      <c r="R75" s="22"/>
      <c r="S75" s="22"/>
      <c r="T75" s="22"/>
      <c r="U75" s="22"/>
      <c r="V75" s="22"/>
      <c r="W75" s="22"/>
      <c r="X75" s="21"/>
      <c r="Y75" s="21"/>
      <c r="Z75" s="22"/>
      <c r="AA75" s="22"/>
      <c r="AB75" s="22"/>
      <c r="AC75" s="22"/>
      <c r="AD75" s="22"/>
      <c r="AE75" s="22"/>
      <c r="AF75" s="22"/>
    </row>
    <row r="76" ht="15.75" customHeight="1">
      <c r="A76" s="1">
        <f t="shared" si="30"/>
        <v>73</v>
      </c>
      <c r="B76" s="27" t="s">
        <v>81</v>
      </c>
      <c r="C76" s="8" t="str">
        <f t="shared" si="3"/>
        <v>09-Fall-02</v>
      </c>
      <c r="D76" s="1">
        <v>27.0</v>
      </c>
      <c r="E76" s="1" t="s">
        <v>19</v>
      </c>
      <c r="F76" s="25" t="s">
        <v>17</v>
      </c>
      <c r="G76" s="1" t="s">
        <v>86</v>
      </c>
      <c r="H76" s="13">
        <v>1.0</v>
      </c>
      <c r="I76" s="1">
        <v>40.0</v>
      </c>
      <c r="J76" s="1">
        <v>110.0</v>
      </c>
      <c r="K76" s="8">
        <f t="shared" ref="K76:L76" si="57">I76-H76</f>
        <v>39</v>
      </c>
      <c r="L76" s="8">
        <f t="shared" si="57"/>
        <v>70</v>
      </c>
      <c r="M76" s="13">
        <v>1.0</v>
      </c>
      <c r="N76" s="14">
        <v>8.0</v>
      </c>
      <c r="P76" s="1"/>
      <c r="Q76" s="1"/>
      <c r="X76" s="1"/>
      <c r="Y76" s="1"/>
    </row>
    <row r="77" ht="15.75" customHeight="1">
      <c r="A77" s="1">
        <f t="shared" si="30"/>
        <v>74</v>
      </c>
      <c r="B77" s="27" t="s">
        <v>81</v>
      </c>
      <c r="C77" s="8" t="str">
        <f t="shared" si="3"/>
        <v>09-Fall-03</v>
      </c>
      <c r="D77" s="1">
        <v>25.0</v>
      </c>
      <c r="E77" s="1" t="s">
        <v>19</v>
      </c>
      <c r="F77" s="25" t="s">
        <v>22</v>
      </c>
      <c r="G77" s="1" t="s">
        <v>87</v>
      </c>
      <c r="H77" s="13">
        <v>1.0</v>
      </c>
      <c r="I77" s="1">
        <v>30.0</v>
      </c>
      <c r="J77" s="1">
        <v>100.0</v>
      </c>
      <c r="K77" s="8">
        <f t="shared" ref="K77:L77" si="58">I77-H77</f>
        <v>29</v>
      </c>
      <c r="L77" s="8">
        <f t="shared" si="58"/>
        <v>70</v>
      </c>
      <c r="M77" s="13">
        <v>1.0</v>
      </c>
      <c r="N77" s="14">
        <v>8.0</v>
      </c>
      <c r="P77" s="1"/>
      <c r="Q77" s="1"/>
      <c r="X77" s="1"/>
      <c r="Y77" s="1"/>
    </row>
    <row r="78" ht="15.75" customHeight="1">
      <c r="A78" s="21">
        <f t="shared" si="30"/>
        <v>75</v>
      </c>
      <c r="B78" s="28" t="s">
        <v>81</v>
      </c>
      <c r="C78" s="17" t="str">
        <f t="shared" si="3"/>
        <v>09-Fall-04</v>
      </c>
      <c r="D78" s="21">
        <v>23.0</v>
      </c>
      <c r="E78" s="21" t="s">
        <v>19</v>
      </c>
      <c r="F78" s="26" t="s">
        <v>24</v>
      </c>
      <c r="G78" s="21" t="s">
        <v>88</v>
      </c>
      <c r="H78" s="19">
        <v>1.0</v>
      </c>
      <c r="I78" s="21">
        <v>24.0</v>
      </c>
      <c r="J78" s="21">
        <v>94.0</v>
      </c>
      <c r="K78" s="17">
        <f t="shared" ref="K78:L78" si="59">I78-H78</f>
        <v>23</v>
      </c>
      <c r="L78" s="17">
        <f t="shared" si="59"/>
        <v>70</v>
      </c>
      <c r="M78" s="19">
        <v>1.0</v>
      </c>
      <c r="N78" s="20">
        <v>8.0</v>
      </c>
      <c r="O78" s="22"/>
      <c r="P78" s="21"/>
      <c r="Q78" s="21"/>
      <c r="R78" s="22"/>
      <c r="S78" s="22"/>
      <c r="T78" s="22"/>
      <c r="U78" s="22"/>
      <c r="V78" s="22"/>
      <c r="W78" s="22"/>
      <c r="X78" s="21"/>
      <c r="Y78" s="21"/>
      <c r="Z78" s="22"/>
      <c r="AA78" s="22"/>
      <c r="AB78" s="22"/>
      <c r="AC78" s="22"/>
      <c r="AD78" s="22"/>
      <c r="AE78" s="22"/>
      <c r="AF78" s="22"/>
    </row>
    <row r="79" ht="15.75" customHeight="1">
      <c r="A79" s="21">
        <f t="shared" si="30"/>
        <v>76</v>
      </c>
      <c r="B79" s="28" t="s">
        <v>81</v>
      </c>
      <c r="C79" s="17" t="str">
        <f t="shared" si="3"/>
        <v>09-Fall-05</v>
      </c>
      <c r="D79" s="21">
        <v>27.0</v>
      </c>
      <c r="E79" s="21" t="s">
        <v>19</v>
      </c>
      <c r="F79" s="26" t="s">
        <v>26</v>
      </c>
      <c r="G79" s="21" t="s">
        <v>89</v>
      </c>
      <c r="H79" s="19">
        <v>1.0</v>
      </c>
      <c r="I79" s="21">
        <v>29.0</v>
      </c>
      <c r="J79" s="21">
        <v>109.0</v>
      </c>
      <c r="K79" s="17">
        <f t="shared" ref="K79:L79" si="60">I79-H79</f>
        <v>28</v>
      </c>
      <c r="L79" s="17">
        <f t="shared" si="60"/>
        <v>80</v>
      </c>
      <c r="M79" s="19">
        <v>1.0</v>
      </c>
      <c r="N79" s="20">
        <v>8.0</v>
      </c>
      <c r="O79" s="22"/>
      <c r="P79" s="21"/>
      <c r="Q79" s="21"/>
      <c r="R79" s="22"/>
      <c r="S79" s="22"/>
      <c r="T79" s="22"/>
      <c r="U79" s="22"/>
      <c r="V79" s="22"/>
      <c r="W79" s="22"/>
      <c r="X79" s="21"/>
      <c r="Y79" s="21"/>
      <c r="Z79" s="22"/>
      <c r="AA79" s="22"/>
      <c r="AB79" s="22"/>
      <c r="AC79" s="22"/>
      <c r="AD79" s="22"/>
      <c r="AE79" s="22"/>
      <c r="AF79" s="22"/>
    </row>
    <row r="80" ht="15.75" customHeight="1">
      <c r="A80" s="1">
        <f t="shared" si="30"/>
        <v>77</v>
      </c>
      <c r="B80" s="27" t="s">
        <v>81</v>
      </c>
      <c r="C80" s="8" t="str">
        <f t="shared" si="3"/>
        <v>09-Fall-06</v>
      </c>
      <c r="D80" s="1">
        <v>24.0</v>
      </c>
      <c r="E80" s="1" t="s">
        <v>19</v>
      </c>
      <c r="F80" s="25" t="s">
        <v>28</v>
      </c>
      <c r="G80" s="1" t="s">
        <v>87</v>
      </c>
      <c r="H80" s="13">
        <v>1.0</v>
      </c>
      <c r="I80" s="1">
        <v>28.0</v>
      </c>
      <c r="J80" s="1">
        <v>98.0</v>
      </c>
      <c r="K80" s="8">
        <f t="shared" ref="K80:L80" si="61">I80-H80</f>
        <v>27</v>
      </c>
      <c r="L80" s="8">
        <f t="shared" si="61"/>
        <v>70</v>
      </c>
      <c r="M80" s="13">
        <v>1.0</v>
      </c>
      <c r="N80" s="14">
        <v>8.0</v>
      </c>
      <c r="P80" s="1"/>
      <c r="Q80" s="1"/>
      <c r="X80" s="1"/>
      <c r="Y80" s="1"/>
    </row>
    <row r="81" ht="15.75" customHeight="1">
      <c r="A81" s="1">
        <f t="shared" si="30"/>
        <v>78</v>
      </c>
      <c r="B81" s="27" t="s">
        <v>81</v>
      </c>
      <c r="C81" s="8" t="str">
        <f t="shared" si="3"/>
        <v>09-Fall-07</v>
      </c>
      <c r="D81" s="1">
        <v>27.0</v>
      </c>
      <c r="E81" s="1" t="s">
        <v>19</v>
      </c>
      <c r="F81" s="25" t="s">
        <v>30</v>
      </c>
      <c r="G81" s="1" t="s">
        <v>90</v>
      </c>
      <c r="H81" s="13">
        <v>1.0</v>
      </c>
      <c r="I81" s="1">
        <v>40.0</v>
      </c>
      <c r="J81" s="1">
        <v>110.0</v>
      </c>
      <c r="K81" s="8">
        <f t="shared" ref="K81:L81" si="62">I81-H81</f>
        <v>39</v>
      </c>
      <c r="L81" s="8">
        <f t="shared" si="62"/>
        <v>70</v>
      </c>
      <c r="M81" s="13">
        <v>1.0</v>
      </c>
      <c r="N81" s="14">
        <v>8.0</v>
      </c>
      <c r="P81" s="1"/>
      <c r="Q81" s="1"/>
      <c r="X81" s="1"/>
      <c r="Y81" s="1"/>
    </row>
    <row r="82" ht="15.75" customHeight="1">
      <c r="A82" s="1">
        <f t="shared" si="30"/>
        <v>79</v>
      </c>
      <c r="B82" s="27" t="s">
        <v>91</v>
      </c>
      <c r="C82" s="8" t="str">
        <f t="shared" si="3"/>
        <v>10-NonFall-01</v>
      </c>
      <c r="D82" s="1">
        <v>29.0</v>
      </c>
      <c r="E82" s="1" t="s">
        <v>15</v>
      </c>
      <c r="F82" s="25" t="s">
        <v>14</v>
      </c>
      <c r="G82" s="1" t="s">
        <v>92</v>
      </c>
      <c r="H82" s="13">
        <v>1.0</v>
      </c>
      <c r="J82" s="1">
        <v>118.0</v>
      </c>
      <c r="K82" s="8"/>
      <c r="L82" s="8"/>
      <c r="M82" s="13">
        <v>1.0</v>
      </c>
      <c r="N82" s="14">
        <v>8.0</v>
      </c>
      <c r="P82" s="1"/>
      <c r="Q82" s="1"/>
      <c r="X82" s="1"/>
      <c r="Y82" s="1"/>
    </row>
    <row r="83" ht="15.75" customHeight="1">
      <c r="A83" s="1">
        <f t="shared" si="30"/>
        <v>80</v>
      </c>
      <c r="B83" s="27" t="s">
        <v>91</v>
      </c>
      <c r="C83" s="8" t="str">
        <f t="shared" si="3"/>
        <v>10-NonFall-02</v>
      </c>
      <c r="D83" s="1">
        <v>27.0</v>
      </c>
      <c r="E83" s="1" t="s">
        <v>15</v>
      </c>
      <c r="F83" s="25" t="s">
        <v>17</v>
      </c>
      <c r="G83" s="1" t="s">
        <v>67</v>
      </c>
      <c r="H83" s="13">
        <v>1.0</v>
      </c>
      <c r="J83" s="1">
        <v>108.0</v>
      </c>
      <c r="K83" s="8"/>
      <c r="L83" s="8"/>
      <c r="M83" s="13">
        <v>1.0</v>
      </c>
      <c r="N83" s="14">
        <v>8.0</v>
      </c>
      <c r="P83" s="1"/>
      <c r="Q83" s="1"/>
      <c r="X83" s="1"/>
      <c r="Y83" s="1"/>
    </row>
    <row r="84" ht="15.75" customHeight="1">
      <c r="A84" s="1">
        <f t="shared" si="30"/>
        <v>81</v>
      </c>
      <c r="B84" s="27" t="s">
        <v>91</v>
      </c>
      <c r="C84" s="8" t="str">
        <f t="shared" si="3"/>
        <v>10-NonFall-03</v>
      </c>
      <c r="D84" s="1">
        <v>27.0</v>
      </c>
      <c r="E84" s="1" t="s">
        <v>15</v>
      </c>
      <c r="F84" s="25" t="s">
        <v>22</v>
      </c>
      <c r="G84" s="1" t="s">
        <v>67</v>
      </c>
      <c r="H84" s="13">
        <v>1.0</v>
      </c>
      <c r="J84" s="1">
        <v>110.0</v>
      </c>
      <c r="K84" s="8"/>
      <c r="L84" s="8"/>
      <c r="M84" s="13">
        <v>1.0</v>
      </c>
      <c r="N84" s="14">
        <v>8.0</v>
      </c>
      <c r="P84" s="1"/>
      <c r="Q84" s="1"/>
      <c r="X84" s="1"/>
      <c r="Y84" s="1"/>
    </row>
    <row r="85" ht="15.75" customHeight="1">
      <c r="A85" s="1">
        <f t="shared" si="30"/>
        <v>82</v>
      </c>
      <c r="B85" s="27" t="s">
        <v>91</v>
      </c>
      <c r="C85" s="8" t="str">
        <f t="shared" si="3"/>
        <v>10-NonFall-04</v>
      </c>
      <c r="D85" s="1">
        <v>32.0</v>
      </c>
      <c r="E85" s="1" t="s">
        <v>15</v>
      </c>
      <c r="F85" s="25" t="s">
        <v>24</v>
      </c>
      <c r="G85" s="1" t="s">
        <v>67</v>
      </c>
      <c r="H85" s="13">
        <v>1.0</v>
      </c>
      <c r="J85" s="1">
        <v>130.0</v>
      </c>
      <c r="K85" s="8"/>
      <c r="L85" s="8"/>
      <c r="M85" s="13">
        <v>1.0</v>
      </c>
      <c r="N85" s="14">
        <v>8.0</v>
      </c>
      <c r="P85" s="1"/>
      <c r="Q85" s="1"/>
      <c r="X85" s="1"/>
      <c r="Y85" s="1"/>
    </row>
    <row r="86" ht="15.75" customHeight="1">
      <c r="A86" s="1">
        <f t="shared" si="30"/>
        <v>83</v>
      </c>
      <c r="B86" s="27" t="s">
        <v>91</v>
      </c>
      <c r="C86" s="8" t="str">
        <f t="shared" si="3"/>
        <v>10-NonFall-05</v>
      </c>
      <c r="D86" s="1">
        <v>30.0</v>
      </c>
      <c r="E86" s="1" t="s">
        <v>15</v>
      </c>
      <c r="F86" s="25" t="s">
        <v>26</v>
      </c>
      <c r="G86" s="1" t="s">
        <v>67</v>
      </c>
      <c r="H86" s="13">
        <v>1.0</v>
      </c>
      <c r="J86" s="1">
        <v>120.0</v>
      </c>
      <c r="K86" s="8"/>
      <c r="L86" s="8"/>
      <c r="M86" s="13">
        <v>1.0</v>
      </c>
      <c r="N86" s="14">
        <v>8.0</v>
      </c>
      <c r="P86" s="1"/>
      <c r="Q86" s="1"/>
      <c r="X86" s="1"/>
      <c r="Y86" s="1"/>
    </row>
    <row r="87" ht="15.75" customHeight="1">
      <c r="A87" s="1">
        <f t="shared" si="30"/>
        <v>84</v>
      </c>
      <c r="B87" s="27" t="s">
        <v>91</v>
      </c>
      <c r="C87" s="8" t="str">
        <f t="shared" si="3"/>
        <v>10-NonFall-06</v>
      </c>
      <c r="D87" s="1">
        <v>54.0</v>
      </c>
      <c r="E87" s="1" t="s">
        <v>15</v>
      </c>
      <c r="F87" s="25" t="s">
        <v>28</v>
      </c>
      <c r="G87" s="1" t="s">
        <v>93</v>
      </c>
      <c r="H87" s="13">
        <v>1.0</v>
      </c>
      <c r="J87" s="1">
        <v>218.0</v>
      </c>
      <c r="K87" s="8"/>
      <c r="L87" s="8"/>
      <c r="M87" s="13">
        <v>1.0</v>
      </c>
      <c r="N87" s="14">
        <v>8.0</v>
      </c>
      <c r="P87" s="1"/>
      <c r="Q87" s="1"/>
      <c r="X87" s="1"/>
      <c r="Y87" s="1"/>
    </row>
    <row r="88" ht="15.75" customHeight="1">
      <c r="A88" s="1">
        <f t="shared" si="30"/>
        <v>85</v>
      </c>
      <c r="B88" s="27" t="s">
        <v>91</v>
      </c>
      <c r="C88" s="8" t="str">
        <f t="shared" si="3"/>
        <v>10-NonFall-07</v>
      </c>
      <c r="D88" s="1">
        <v>69.0</v>
      </c>
      <c r="E88" s="1" t="s">
        <v>15</v>
      </c>
      <c r="F88" s="25" t="s">
        <v>30</v>
      </c>
      <c r="G88" s="1" t="s">
        <v>94</v>
      </c>
      <c r="H88" s="13">
        <v>1.0</v>
      </c>
      <c r="J88" s="1">
        <v>278.0</v>
      </c>
      <c r="K88" s="8"/>
      <c r="L88" s="8"/>
      <c r="M88" s="13">
        <v>1.0</v>
      </c>
      <c r="N88" s="14">
        <v>8.0</v>
      </c>
      <c r="P88" s="1"/>
      <c r="Q88" s="1"/>
      <c r="X88" s="1"/>
      <c r="Y88" s="1"/>
    </row>
    <row r="89" ht="15.75" customHeight="1">
      <c r="A89" s="1">
        <f t="shared" si="30"/>
        <v>86</v>
      </c>
      <c r="B89" s="27" t="s">
        <v>91</v>
      </c>
      <c r="C89" s="8" t="str">
        <f t="shared" si="3"/>
        <v>10-Fall-01</v>
      </c>
      <c r="D89" s="1">
        <v>22.0</v>
      </c>
      <c r="E89" s="1" t="s">
        <v>19</v>
      </c>
      <c r="F89" s="25" t="s">
        <v>14</v>
      </c>
      <c r="G89" s="1" t="s">
        <v>95</v>
      </c>
      <c r="H89" s="13">
        <v>1.0</v>
      </c>
      <c r="I89" s="1">
        <v>20.0</v>
      </c>
      <c r="J89" s="1">
        <v>90.0</v>
      </c>
      <c r="K89" s="8">
        <f t="shared" ref="K89:L89" si="63">I89-H89</f>
        <v>19</v>
      </c>
      <c r="L89" s="8">
        <f t="shared" si="63"/>
        <v>70</v>
      </c>
      <c r="M89" s="13">
        <v>1.0</v>
      </c>
      <c r="N89" s="14">
        <v>8.0</v>
      </c>
      <c r="P89" s="1"/>
      <c r="Q89" s="1"/>
      <c r="X89" s="1"/>
      <c r="Y89" s="1"/>
    </row>
    <row r="90" ht="15.75" customHeight="1">
      <c r="A90" s="1">
        <f t="shared" si="30"/>
        <v>87</v>
      </c>
      <c r="B90" s="27" t="s">
        <v>91</v>
      </c>
      <c r="C90" s="8" t="str">
        <f t="shared" si="3"/>
        <v>10-Fall-02</v>
      </c>
      <c r="D90" s="1">
        <v>27.0</v>
      </c>
      <c r="E90" s="1" t="s">
        <v>19</v>
      </c>
      <c r="F90" s="25" t="s">
        <v>17</v>
      </c>
      <c r="G90" s="1" t="s">
        <v>96</v>
      </c>
      <c r="H90" s="13">
        <v>1.0</v>
      </c>
      <c r="I90" s="1">
        <v>40.0</v>
      </c>
      <c r="J90" s="1">
        <v>110.0</v>
      </c>
      <c r="K90" s="8">
        <f t="shared" ref="K90:L90" si="64">I90-H90</f>
        <v>39</v>
      </c>
      <c r="L90" s="8">
        <f t="shared" si="64"/>
        <v>70</v>
      </c>
      <c r="M90" s="13">
        <v>1.0</v>
      </c>
      <c r="N90" s="14">
        <v>8.0</v>
      </c>
      <c r="P90" s="1"/>
      <c r="Q90" s="1"/>
      <c r="X90" s="1"/>
      <c r="Y90" s="1"/>
    </row>
    <row r="91" ht="15.75" customHeight="1">
      <c r="A91" s="21">
        <f t="shared" si="30"/>
        <v>88</v>
      </c>
      <c r="B91" s="28" t="s">
        <v>91</v>
      </c>
      <c r="C91" s="17" t="str">
        <f t="shared" si="3"/>
        <v>10-Fall-03</v>
      </c>
      <c r="D91" s="21">
        <v>27.0</v>
      </c>
      <c r="E91" s="21" t="s">
        <v>19</v>
      </c>
      <c r="F91" s="26" t="s">
        <v>22</v>
      </c>
      <c r="G91" s="21" t="s">
        <v>97</v>
      </c>
      <c r="H91" s="19">
        <v>1.0</v>
      </c>
      <c r="I91" s="21">
        <v>40.0</v>
      </c>
      <c r="J91" s="21">
        <v>110.0</v>
      </c>
      <c r="K91" s="17">
        <f t="shared" ref="K91:L91" si="65">I91-H91</f>
        <v>39</v>
      </c>
      <c r="L91" s="17">
        <f t="shared" si="65"/>
        <v>70</v>
      </c>
      <c r="M91" s="19">
        <v>1.0</v>
      </c>
      <c r="N91" s="20">
        <v>8.0</v>
      </c>
      <c r="O91" s="22"/>
      <c r="P91" s="21"/>
      <c r="Q91" s="21"/>
      <c r="R91" s="22"/>
      <c r="S91" s="22"/>
      <c r="T91" s="22"/>
      <c r="U91" s="22"/>
      <c r="V91" s="22"/>
      <c r="W91" s="22"/>
      <c r="X91" s="21"/>
      <c r="Y91" s="21"/>
      <c r="Z91" s="22"/>
      <c r="AA91" s="22"/>
      <c r="AB91" s="22"/>
      <c r="AC91" s="22"/>
      <c r="AD91" s="22"/>
      <c r="AE91" s="22"/>
      <c r="AF91" s="22"/>
    </row>
    <row r="92" ht="15.75" customHeight="1">
      <c r="A92" s="1">
        <f t="shared" si="30"/>
        <v>89</v>
      </c>
      <c r="B92" s="27" t="s">
        <v>91</v>
      </c>
      <c r="C92" s="8" t="str">
        <f t="shared" si="3"/>
        <v>10-Fall-04</v>
      </c>
      <c r="D92" s="1">
        <v>27.0</v>
      </c>
      <c r="E92" s="1" t="s">
        <v>19</v>
      </c>
      <c r="F92" s="25" t="s">
        <v>24</v>
      </c>
      <c r="G92" s="1" t="s">
        <v>95</v>
      </c>
      <c r="H92" s="13">
        <v>1.0</v>
      </c>
      <c r="I92" s="1">
        <v>40.0</v>
      </c>
      <c r="J92" s="1">
        <v>110.0</v>
      </c>
      <c r="K92" s="8">
        <f t="shared" ref="K92:L92" si="66">I92-H92</f>
        <v>39</v>
      </c>
      <c r="L92" s="8">
        <f t="shared" si="66"/>
        <v>70</v>
      </c>
      <c r="M92" s="13">
        <v>1.0</v>
      </c>
      <c r="N92" s="14">
        <v>8.0</v>
      </c>
      <c r="P92" s="1"/>
      <c r="Q92" s="1"/>
      <c r="X92" s="1"/>
      <c r="Y92" s="1"/>
    </row>
    <row r="93" ht="15.75" customHeight="1">
      <c r="A93" s="1">
        <f t="shared" si="30"/>
        <v>90</v>
      </c>
      <c r="B93" s="27" t="s">
        <v>91</v>
      </c>
      <c r="C93" s="8" t="str">
        <f t="shared" si="3"/>
        <v>10-Fall-05</v>
      </c>
      <c r="D93" s="1">
        <v>22.0</v>
      </c>
      <c r="E93" s="1" t="s">
        <v>19</v>
      </c>
      <c r="F93" s="25" t="s">
        <v>26</v>
      </c>
      <c r="G93" s="1" t="s">
        <v>98</v>
      </c>
      <c r="H93" s="13">
        <v>1.0</v>
      </c>
      <c r="I93" s="1">
        <v>19.0</v>
      </c>
      <c r="J93" s="1">
        <v>89.0</v>
      </c>
      <c r="K93" s="8">
        <f t="shared" ref="K93:L93" si="67">I93-H93</f>
        <v>18</v>
      </c>
      <c r="L93" s="8">
        <f t="shared" si="67"/>
        <v>70</v>
      </c>
      <c r="M93" s="13">
        <v>1.0</v>
      </c>
      <c r="N93" s="14">
        <v>8.0</v>
      </c>
      <c r="P93" s="1"/>
      <c r="Q93" s="1"/>
      <c r="X93" s="1"/>
      <c r="Y93" s="1"/>
    </row>
    <row r="94" ht="15.75" customHeight="1">
      <c r="A94" s="1">
        <f t="shared" si="30"/>
        <v>91</v>
      </c>
      <c r="B94" s="27" t="s">
        <v>91</v>
      </c>
      <c r="C94" s="8" t="str">
        <f t="shared" si="3"/>
        <v>10-Fall-06</v>
      </c>
      <c r="D94" s="1">
        <v>27.0</v>
      </c>
      <c r="E94" s="1" t="s">
        <v>19</v>
      </c>
      <c r="F94" s="25" t="s">
        <v>28</v>
      </c>
      <c r="G94" s="1" t="s">
        <v>99</v>
      </c>
      <c r="H94" s="13">
        <v>1.0</v>
      </c>
      <c r="I94" s="1">
        <v>40.0</v>
      </c>
      <c r="J94" s="1">
        <v>110.0</v>
      </c>
      <c r="K94" s="8">
        <f t="shared" ref="K94:L94" si="68">I94-H94</f>
        <v>39</v>
      </c>
      <c r="L94" s="8">
        <f t="shared" si="68"/>
        <v>70</v>
      </c>
      <c r="M94" s="13">
        <v>1.0</v>
      </c>
      <c r="N94" s="14">
        <v>8.0</v>
      </c>
      <c r="P94" s="1"/>
      <c r="Q94" s="1"/>
      <c r="X94" s="1"/>
      <c r="Y94" s="1"/>
    </row>
    <row r="95" ht="15.75" customHeight="1">
      <c r="A95" s="1">
        <f t="shared" si="30"/>
        <v>92</v>
      </c>
      <c r="B95" s="27" t="s">
        <v>100</v>
      </c>
      <c r="C95" s="8" t="str">
        <f t="shared" si="3"/>
        <v>11-NonFall-01</v>
      </c>
      <c r="D95" s="1">
        <v>29.0</v>
      </c>
      <c r="E95" s="1" t="s">
        <v>15</v>
      </c>
      <c r="F95" s="25" t="s">
        <v>14</v>
      </c>
      <c r="G95" s="1" t="s">
        <v>101</v>
      </c>
      <c r="H95" s="13">
        <v>1.0</v>
      </c>
      <c r="J95" s="1">
        <v>118.0</v>
      </c>
      <c r="K95" s="8"/>
      <c r="L95" s="8"/>
      <c r="M95" s="13">
        <v>1.0</v>
      </c>
      <c r="N95" s="14">
        <v>8.0</v>
      </c>
      <c r="P95" s="1"/>
      <c r="Q95" s="1"/>
      <c r="X95" s="1"/>
      <c r="Y95" s="1"/>
    </row>
    <row r="96" ht="15.75" customHeight="1">
      <c r="A96" s="1">
        <f t="shared" si="30"/>
        <v>93</v>
      </c>
      <c r="B96" s="27" t="s">
        <v>100</v>
      </c>
      <c r="C96" s="8" t="str">
        <f t="shared" si="3"/>
        <v>11-NonFall-02</v>
      </c>
      <c r="D96" s="1">
        <v>59.0</v>
      </c>
      <c r="E96" s="1" t="s">
        <v>15</v>
      </c>
      <c r="F96" s="25" t="s">
        <v>17</v>
      </c>
      <c r="G96" s="1" t="s">
        <v>102</v>
      </c>
      <c r="H96" s="13">
        <v>1.0</v>
      </c>
      <c r="J96" s="1">
        <v>238.0</v>
      </c>
      <c r="K96" s="8"/>
      <c r="L96" s="8"/>
      <c r="M96" s="13">
        <v>1.0</v>
      </c>
      <c r="N96" s="14">
        <v>8.0</v>
      </c>
      <c r="P96" s="1"/>
      <c r="Q96" s="1"/>
      <c r="X96" s="1"/>
      <c r="Y96" s="1"/>
    </row>
    <row r="97" ht="15.75" customHeight="1">
      <c r="A97" s="21">
        <f t="shared" si="30"/>
        <v>94</v>
      </c>
      <c r="B97" s="28" t="s">
        <v>100</v>
      </c>
      <c r="C97" s="17" t="str">
        <f t="shared" si="3"/>
        <v>11-Fall-01</v>
      </c>
      <c r="D97" s="21">
        <v>22.0</v>
      </c>
      <c r="E97" s="21" t="s">
        <v>19</v>
      </c>
      <c r="F97" s="26" t="s">
        <v>14</v>
      </c>
      <c r="G97" s="21" t="s">
        <v>70</v>
      </c>
      <c r="H97" s="19">
        <v>1.0</v>
      </c>
      <c r="I97" s="21">
        <v>19.0</v>
      </c>
      <c r="J97" s="21">
        <v>89.0</v>
      </c>
      <c r="K97" s="17">
        <f t="shared" ref="K97:L97" si="69">I97-H97</f>
        <v>18</v>
      </c>
      <c r="L97" s="17">
        <f t="shared" si="69"/>
        <v>70</v>
      </c>
      <c r="M97" s="19">
        <v>1.0</v>
      </c>
      <c r="N97" s="20">
        <v>8.0</v>
      </c>
      <c r="O97" s="22"/>
      <c r="P97" s="21"/>
      <c r="Q97" s="21"/>
      <c r="R97" s="22"/>
      <c r="S97" s="22"/>
      <c r="T97" s="22"/>
      <c r="U97" s="22"/>
      <c r="V97" s="22"/>
      <c r="W97" s="22"/>
      <c r="X97" s="21"/>
      <c r="Y97" s="21"/>
      <c r="Z97" s="22"/>
      <c r="AA97" s="22"/>
      <c r="AB97" s="22"/>
      <c r="AC97" s="22"/>
      <c r="AD97" s="22"/>
      <c r="AE97" s="22"/>
      <c r="AF97" s="22"/>
    </row>
    <row r="98" ht="15.75" customHeight="1">
      <c r="A98" s="1">
        <f t="shared" si="30"/>
        <v>95</v>
      </c>
      <c r="B98" s="27" t="s">
        <v>100</v>
      </c>
      <c r="C98" s="8" t="str">
        <f t="shared" si="3"/>
        <v>11-Fall-02</v>
      </c>
      <c r="D98" s="1">
        <v>24.0</v>
      </c>
      <c r="E98" s="1" t="s">
        <v>19</v>
      </c>
      <c r="F98" s="25" t="s">
        <v>17</v>
      </c>
      <c r="G98" s="1" t="s">
        <v>103</v>
      </c>
      <c r="H98" s="13">
        <v>1.0</v>
      </c>
      <c r="I98" s="1">
        <v>27.0</v>
      </c>
      <c r="J98" s="1">
        <v>97.0</v>
      </c>
      <c r="K98" s="8">
        <f t="shared" ref="K98:L98" si="70">I98-H98</f>
        <v>26</v>
      </c>
      <c r="L98" s="8">
        <f t="shared" si="70"/>
        <v>70</v>
      </c>
      <c r="M98" s="13">
        <v>1.0</v>
      </c>
      <c r="N98" s="14">
        <v>8.0</v>
      </c>
      <c r="P98" s="1"/>
      <c r="Q98" s="1"/>
      <c r="X98" s="1"/>
      <c r="Y98" s="1"/>
    </row>
    <row r="99" ht="15.75" customHeight="1">
      <c r="A99" s="21">
        <f t="shared" si="30"/>
        <v>96</v>
      </c>
      <c r="B99" s="28" t="s">
        <v>100</v>
      </c>
      <c r="C99" s="17" t="str">
        <f t="shared" si="3"/>
        <v>11-Fall-03</v>
      </c>
      <c r="D99" s="21">
        <v>24.0</v>
      </c>
      <c r="E99" s="21" t="s">
        <v>19</v>
      </c>
      <c r="F99" s="26" t="s">
        <v>22</v>
      </c>
      <c r="G99" s="21" t="s">
        <v>104</v>
      </c>
      <c r="H99" s="19">
        <v>1.0</v>
      </c>
      <c r="I99" s="21">
        <v>27.0</v>
      </c>
      <c r="J99" s="21">
        <v>97.0</v>
      </c>
      <c r="K99" s="17">
        <f t="shared" ref="K99:L99" si="71">I99-H99</f>
        <v>26</v>
      </c>
      <c r="L99" s="17">
        <f t="shared" si="71"/>
        <v>70</v>
      </c>
      <c r="M99" s="19">
        <v>1.0</v>
      </c>
      <c r="N99" s="20">
        <v>8.0</v>
      </c>
      <c r="O99" s="22"/>
      <c r="P99" s="21"/>
      <c r="Q99" s="21"/>
      <c r="R99" s="22"/>
      <c r="S99" s="22"/>
      <c r="T99" s="22"/>
      <c r="U99" s="22"/>
      <c r="V99" s="22"/>
      <c r="W99" s="22"/>
      <c r="X99" s="21"/>
      <c r="Y99" s="21"/>
      <c r="Z99" s="22"/>
      <c r="AA99" s="22"/>
      <c r="AB99" s="22"/>
      <c r="AC99" s="22"/>
      <c r="AD99" s="22"/>
      <c r="AE99" s="22"/>
      <c r="AF99" s="22"/>
    </row>
    <row r="100" ht="15.75" customHeight="1">
      <c r="A100" s="1">
        <f t="shared" si="30"/>
        <v>97</v>
      </c>
      <c r="B100" s="27" t="s">
        <v>100</v>
      </c>
      <c r="C100" s="8" t="str">
        <f t="shared" si="3"/>
        <v>11-Fall-04</v>
      </c>
      <c r="D100" s="1">
        <v>23.0</v>
      </c>
      <c r="E100" s="1" t="s">
        <v>19</v>
      </c>
      <c r="F100" s="25" t="s">
        <v>24</v>
      </c>
      <c r="G100" s="1" t="s">
        <v>70</v>
      </c>
      <c r="H100" s="13">
        <v>1.0</v>
      </c>
      <c r="I100" s="1">
        <v>22.0</v>
      </c>
      <c r="J100" s="1">
        <v>92.0</v>
      </c>
      <c r="K100" s="8">
        <f t="shared" ref="K100:L100" si="72">I100-H100</f>
        <v>21</v>
      </c>
      <c r="L100" s="8">
        <f t="shared" si="72"/>
        <v>70</v>
      </c>
      <c r="M100" s="13">
        <v>1.0</v>
      </c>
      <c r="N100" s="14">
        <v>8.0</v>
      </c>
      <c r="P100" s="1"/>
      <c r="Q100" s="1"/>
      <c r="X100" s="1"/>
      <c r="Y100" s="1"/>
    </row>
    <row r="101" ht="15.75" customHeight="1">
      <c r="A101" s="1">
        <f t="shared" si="30"/>
        <v>98</v>
      </c>
      <c r="B101" s="27" t="s">
        <v>100</v>
      </c>
      <c r="C101" s="8" t="str">
        <f t="shared" si="3"/>
        <v>11-Fall-05</v>
      </c>
      <c r="D101" s="1">
        <v>22.0</v>
      </c>
      <c r="E101" s="1" t="s">
        <v>19</v>
      </c>
      <c r="F101" s="25" t="s">
        <v>26</v>
      </c>
      <c r="G101" s="1" t="s">
        <v>105</v>
      </c>
      <c r="H101" s="13">
        <v>1.0</v>
      </c>
      <c r="I101" s="1">
        <v>17.0</v>
      </c>
      <c r="J101" s="1">
        <v>87.0</v>
      </c>
      <c r="K101" s="8">
        <f t="shared" ref="K101:L101" si="73">I101-H101</f>
        <v>16</v>
      </c>
      <c r="L101" s="8">
        <f t="shared" si="73"/>
        <v>70</v>
      </c>
      <c r="M101" s="13">
        <v>1.0</v>
      </c>
      <c r="N101" s="14">
        <v>8.0</v>
      </c>
      <c r="P101" s="1"/>
      <c r="Q101" s="1"/>
      <c r="X101" s="1"/>
      <c r="Y101" s="1"/>
    </row>
    <row r="102" ht="15.75" customHeight="1">
      <c r="A102" s="1">
        <f t="shared" si="30"/>
        <v>99</v>
      </c>
      <c r="B102" s="27" t="s">
        <v>100</v>
      </c>
      <c r="C102" s="8" t="str">
        <f t="shared" si="3"/>
        <v>11-Fall-06</v>
      </c>
      <c r="D102" s="1">
        <v>27.0</v>
      </c>
      <c r="E102" s="1" t="s">
        <v>19</v>
      </c>
      <c r="F102" s="25" t="s">
        <v>28</v>
      </c>
      <c r="G102" s="1" t="s">
        <v>105</v>
      </c>
      <c r="H102" s="13">
        <v>1.0</v>
      </c>
      <c r="I102" s="1">
        <v>40.0</v>
      </c>
      <c r="J102" s="1">
        <v>110.0</v>
      </c>
      <c r="K102" s="8">
        <f t="shared" ref="K102:L102" si="74">I102-H102</f>
        <v>39</v>
      </c>
      <c r="L102" s="8">
        <f t="shared" si="74"/>
        <v>70</v>
      </c>
      <c r="M102" s="13">
        <v>1.0</v>
      </c>
      <c r="N102" s="14">
        <v>8.0</v>
      </c>
      <c r="P102" s="1"/>
      <c r="Q102" s="1"/>
      <c r="X102" s="1"/>
      <c r="Y102" s="1"/>
    </row>
    <row r="103" ht="15.75" customHeight="1">
      <c r="A103" s="1">
        <f t="shared" si="30"/>
        <v>100</v>
      </c>
      <c r="B103" s="27" t="s">
        <v>100</v>
      </c>
      <c r="C103" s="8" t="str">
        <f t="shared" si="3"/>
        <v>11-Fall-07</v>
      </c>
      <c r="D103" s="1">
        <v>25.0</v>
      </c>
      <c r="E103" s="1" t="s">
        <v>19</v>
      </c>
      <c r="F103" s="25" t="s">
        <v>30</v>
      </c>
      <c r="G103" s="1" t="s">
        <v>106</v>
      </c>
      <c r="H103" s="13">
        <v>1.0</v>
      </c>
      <c r="I103" s="1">
        <v>32.0</v>
      </c>
      <c r="J103" s="1">
        <v>102.0</v>
      </c>
      <c r="K103" s="8">
        <f t="shared" ref="K103:L103" si="75">I103-H103</f>
        <v>31</v>
      </c>
      <c r="L103" s="8">
        <f t="shared" si="75"/>
        <v>70</v>
      </c>
      <c r="M103" s="13">
        <v>1.0</v>
      </c>
      <c r="N103" s="14">
        <v>8.0</v>
      </c>
      <c r="P103" s="1"/>
      <c r="Q103" s="1"/>
      <c r="X103" s="1"/>
      <c r="Y103" s="1"/>
    </row>
    <row r="104" ht="15.75" customHeight="1">
      <c r="A104" s="1">
        <f t="shared" si="30"/>
        <v>101</v>
      </c>
      <c r="B104" s="27" t="s">
        <v>100</v>
      </c>
      <c r="C104" s="8" t="str">
        <f t="shared" si="3"/>
        <v>11-Fall-08</v>
      </c>
      <c r="D104" s="1">
        <v>27.0</v>
      </c>
      <c r="E104" s="1" t="s">
        <v>19</v>
      </c>
      <c r="F104" s="25" t="s">
        <v>73</v>
      </c>
      <c r="G104" s="1" t="s">
        <v>107</v>
      </c>
      <c r="H104" s="13">
        <v>1.0</v>
      </c>
      <c r="I104" s="1">
        <v>40.0</v>
      </c>
      <c r="J104" s="1">
        <v>110.0</v>
      </c>
      <c r="K104" s="8">
        <f t="shared" ref="K104:L104" si="76">I104-H104</f>
        <v>39</v>
      </c>
      <c r="L104" s="8">
        <f t="shared" si="76"/>
        <v>70</v>
      </c>
      <c r="M104" s="13">
        <v>1.0</v>
      </c>
      <c r="N104" s="14">
        <v>8.0</v>
      </c>
      <c r="P104" s="1"/>
      <c r="Q104" s="1"/>
      <c r="X104" s="1"/>
      <c r="Y104" s="1"/>
    </row>
    <row r="105" ht="15.75" customHeight="1">
      <c r="A105" s="1">
        <f t="shared" si="30"/>
        <v>102</v>
      </c>
      <c r="B105" s="27" t="s">
        <v>100</v>
      </c>
      <c r="C105" s="8" t="str">
        <f t="shared" si="3"/>
        <v>11-Fall-09</v>
      </c>
      <c r="D105" s="1">
        <v>27.0</v>
      </c>
      <c r="E105" s="1" t="s">
        <v>19</v>
      </c>
      <c r="F105" s="25" t="s">
        <v>81</v>
      </c>
      <c r="G105" s="1" t="s">
        <v>108</v>
      </c>
      <c r="H105" s="13">
        <v>1.0</v>
      </c>
      <c r="I105" s="1">
        <v>40.0</v>
      </c>
      <c r="J105" s="1">
        <v>110.0</v>
      </c>
      <c r="K105" s="8">
        <f t="shared" ref="K105:L105" si="77">I105-H105</f>
        <v>39</v>
      </c>
      <c r="L105" s="8">
        <f t="shared" si="77"/>
        <v>70</v>
      </c>
      <c r="M105" s="13">
        <v>1.0</v>
      </c>
      <c r="N105" s="14">
        <v>8.0</v>
      </c>
      <c r="P105" s="1"/>
      <c r="Q105" s="1"/>
      <c r="X105" s="1"/>
      <c r="Y105" s="1"/>
    </row>
    <row r="106" ht="15.75" customHeight="1">
      <c r="A106" s="21">
        <f t="shared" si="30"/>
        <v>103</v>
      </c>
      <c r="B106" s="28" t="s">
        <v>100</v>
      </c>
      <c r="C106" s="17" t="str">
        <f t="shared" si="3"/>
        <v>11-Fall-10</v>
      </c>
      <c r="D106" s="21">
        <v>27.0</v>
      </c>
      <c r="E106" s="21" t="s">
        <v>19</v>
      </c>
      <c r="F106" s="26" t="s">
        <v>91</v>
      </c>
      <c r="G106" s="21" t="s">
        <v>109</v>
      </c>
      <c r="H106" s="19">
        <v>1.0</v>
      </c>
      <c r="I106" s="21">
        <v>40.0</v>
      </c>
      <c r="J106" s="21">
        <v>110.0</v>
      </c>
      <c r="K106" s="17">
        <f t="shared" ref="K106:L106" si="78">I106-H106</f>
        <v>39</v>
      </c>
      <c r="L106" s="17">
        <f t="shared" si="78"/>
        <v>70</v>
      </c>
      <c r="M106" s="19">
        <v>1.0</v>
      </c>
      <c r="N106" s="20">
        <v>8.0</v>
      </c>
      <c r="O106" s="22"/>
      <c r="P106" s="21"/>
      <c r="Q106" s="21"/>
      <c r="R106" s="22"/>
      <c r="S106" s="22"/>
      <c r="T106" s="22"/>
      <c r="U106" s="22"/>
      <c r="V106" s="22"/>
      <c r="W106" s="22"/>
      <c r="X106" s="21"/>
      <c r="Y106" s="21"/>
      <c r="Z106" s="22"/>
      <c r="AA106" s="22"/>
      <c r="AB106" s="22"/>
      <c r="AC106" s="22"/>
      <c r="AD106" s="22"/>
      <c r="AE106" s="22"/>
      <c r="AF106" s="22"/>
    </row>
    <row r="107" ht="15.75" customHeight="1">
      <c r="A107" s="1">
        <f t="shared" si="30"/>
        <v>104</v>
      </c>
      <c r="B107" s="27" t="s">
        <v>110</v>
      </c>
      <c r="C107" s="8" t="str">
        <f t="shared" si="3"/>
        <v>12-NonFall-01</v>
      </c>
      <c r="D107" s="1">
        <v>39.0</v>
      </c>
      <c r="E107" s="1" t="s">
        <v>15</v>
      </c>
      <c r="F107" s="25" t="s">
        <v>14</v>
      </c>
      <c r="G107" s="1" t="s">
        <v>111</v>
      </c>
      <c r="H107" s="13">
        <v>1.0</v>
      </c>
      <c r="J107" s="1">
        <v>158.0</v>
      </c>
      <c r="K107" s="8"/>
      <c r="L107" s="8"/>
      <c r="M107" s="13">
        <v>1.0</v>
      </c>
      <c r="N107" s="14">
        <v>8.0</v>
      </c>
      <c r="P107" s="1"/>
      <c r="Q107" s="1"/>
      <c r="X107" s="1"/>
      <c r="Y107" s="1"/>
    </row>
    <row r="108" ht="15.75" customHeight="1">
      <c r="A108" s="1">
        <f t="shared" si="30"/>
        <v>105</v>
      </c>
      <c r="B108" s="27" t="s">
        <v>110</v>
      </c>
      <c r="C108" s="8" t="str">
        <f t="shared" si="3"/>
        <v>12-NonFall-02</v>
      </c>
      <c r="D108" s="1">
        <v>24.0</v>
      </c>
      <c r="E108" s="1" t="s">
        <v>15</v>
      </c>
      <c r="F108" s="25" t="s">
        <v>17</v>
      </c>
      <c r="G108" s="1" t="s">
        <v>67</v>
      </c>
      <c r="H108" s="13">
        <v>1.0</v>
      </c>
      <c r="J108" s="1">
        <v>95.0</v>
      </c>
      <c r="K108" s="8"/>
      <c r="L108" s="8"/>
      <c r="M108" s="13">
        <v>1.0</v>
      </c>
      <c r="N108" s="14">
        <v>8.0</v>
      </c>
      <c r="P108" s="1"/>
      <c r="Q108" s="1"/>
      <c r="X108" s="1"/>
      <c r="Y108" s="1"/>
    </row>
    <row r="109" ht="15.75" customHeight="1">
      <c r="A109" s="1">
        <f t="shared" si="30"/>
        <v>106</v>
      </c>
      <c r="B109" s="27" t="s">
        <v>110</v>
      </c>
      <c r="C109" s="8" t="str">
        <f t="shared" si="3"/>
        <v>12-NonFall-03</v>
      </c>
      <c r="D109" s="1">
        <v>25.0</v>
      </c>
      <c r="E109" s="1" t="s">
        <v>15</v>
      </c>
      <c r="F109" s="25" t="s">
        <v>22</v>
      </c>
      <c r="G109" s="1" t="s">
        <v>67</v>
      </c>
      <c r="H109" s="13">
        <v>1.0</v>
      </c>
      <c r="J109" s="1">
        <v>102.0</v>
      </c>
      <c r="K109" s="8"/>
      <c r="L109" s="8"/>
      <c r="M109" s="13">
        <v>1.0</v>
      </c>
      <c r="N109" s="14">
        <v>8.0</v>
      </c>
      <c r="P109" s="1"/>
      <c r="Q109" s="1"/>
      <c r="X109" s="1"/>
      <c r="Y109" s="1"/>
    </row>
    <row r="110" ht="15.75" customHeight="1">
      <c r="A110" s="1">
        <f t="shared" si="30"/>
        <v>107</v>
      </c>
      <c r="B110" s="27" t="s">
        <v>110</v>
      </c>
      <c r="C110" s="8" t="str">
        <f t="shared" si="3"/>
        <v>12-NonFall-04</v>
      </c>
      <c r="D110" s="1">
        <v>59.0</v>
      </c>
      <c r="E110" s="1" t="s">
        <v>15</v>
      </c>
      <c r="F110" s="25" t="s">
        <v>24</v>
      </c>
      <c r="G110" s="1" t="s">
        <v>112</v>
      </c>
      <c r="H110" s="13">
        <v>1.0</v>
      </c>
      <c r="J110" s="1">
        <v>238.0</v>
      </c>
      <c r="K110" s="8"/>
      <c r="L110" s="8"/>
      <c r="M110" s="13">
        <v>1.0</v>
      </c>
      <c r="N110" s="14">
        <v>8.0</v>
      </c>
      <c r="P110" s="1"/>
      <c r="Q110" s="1"/>
      <c r="X110" s="1"/>
      <c r="Y110" s="1"/>
    </row>
    <row r="111" ht="15.75" customHeight="1">
      <c r="A111" s="1">
        <f t="shared" si="30"/>
        <v>108</v>
      </c>
      <c r="B111" s="27" t="s">
        <v>110</v>
      </c>
      <c r="C111" s="8" t="str">
        <f t="shared" si="3"/>
        <v>12-NonFall-05</v>
      </c>
      <c r="D111" s="1">
        <v>26.0</v>
      </c>
      <c r="E111" s="1" t="s">
        <v>15</v>
      </c>
      <c r="F111" s="25" t="s">
        <v>26</v>
      </c>
      <c r="G111" s="1" t="s">
        <v>67</v>
      </c>
      <c r="H111" s="13">
        <v>1.0</v>
      </c>
      <c r="J111" s="1">
        <v>105.0</v>
      </c>
      <c r="K111" s="8"/>
      <c r="L111" s="8"/>
      <c r="M111" s="13">
        <v>1.0</v>
      </c>
      <c r="N111" s="14">
        <v>8.0</v>
      </c>
      <c r="P111" s="1"/>
      <c r="Q111" s="1"/>
      <c r="X111" s="1"/>
      <c r="Y111" s="1"/>
    </row>
    <row r="112" ht="15.75" customHeight="1">
      <c r="A112" s="1">
        <f t="shared" si="30"/>
        <v>109</v>
      </c>
      <c r="B112" s="27" t="s">
        <v>110</v>
      </c>
      <c r="C112" s="8" t="str">
        <f t="shared" si="3"/>
        <v>12-NonFall-06</v>
      </c>
      <c r="D112" s="1">
        <v>31.0</v>
      </c>
      <c r="E112" s="1" t="s">
        <v>15</v>
      </c>
      <c r="F112" s="25" t="s">
        <v>28</v>
      </c>
      <c r="G112" s="1" t="s">
        <v>67</v>
      </c>
      <c r="H112" s="13">
        <v>1.0</v>
      </c>
      <c r="J112" s="1">
        <v>123.0</v>
      </c>
      <c r="K112" s="8"/>
      <c r="L112" s="8"/>
      <c r="M112" s="13">
        <v>1.0</v>
      </c>
      <c r="N112" s="14">
        <v>8.0</v>
      </c>
      <c r="P112" s="1"/>
      <c r="Q112" s="1"/>
      <c r="X112" s="1"/>
      <c r="Y112" s="1"/>
    </row>
    <row r="113" ht="15.75" customHeight="1">
      <c r="A113" s="1">
        <f t="shared" si="30"/>
        <v>110</v>
      </c>
      <c r="B113" s="27" t="s">
        <v>110</v>
      </c>
      <c r="C113" s="8" t="str">
        <f t="shared" si="3"/>
        <v>12-Fall-01</v>
      </c>
      <c r="D113" s="1">
        <v>22.0</v>
      </c>
      <c r="E113" s="1" t="s">
        <v>19</v>
      </c>
      <c r="F113" s="25" t="s">
        <v>14</v>
      </c>
      <c r="G113" s="1" t="s">
        <v>95</v>
      </c>
      <c r="H113" s="13">
        <v>1.0</v>
      </c>
      <c r="I113" s="1">
        <v>20.0</v>
      </c>
      <c r="J113" s="1">
        <v>90.0</v>
      </c>
      <c r="K113" s="8">
        <f t="shared" ref="K113:L113" si="79">I113-H113</f>
        <v>19</v>
      </c>
      <c r="L113" s="8">
        <f t="shared" si="79"/>
        <v>70</v>
      </c>
      <c r="M113" s="13">
        <v>1.0</v>
      </c>
      <c r="N113" s="14">
        <v>8.0</v>
      </c>
      <c r="P113" s="1"/>
      <c r="Q113" s="1"/>
      <c r="X113" s="1"/>
      <c r="Y113" s="1"/>
    </row>
    <row r="114" ht="15.75" customHeight="1">
      <c r="A114" s="1">
        <f t="shared" si="30"/>
        <v>111</v>
      </c>
      <c r="B114" s="27" t="s">
        <v>110</v>
      </c>
      <c r="C114" s="8" t="str">
        <f t="shared" si="3"/>
        <v>12-Fall-02</v>
      </c>
      <c r="D114" s="1">
        <v>27.0</v>
      </c>
      <c r="E114" s="1" t="s">
        <v>19</v>
      </c>
      <c r="F114" s="25" t="s">
        <v>17</v>
      </c>
      <c r="G114" s="1" t="s">
        <v>113</v>
      </c>
      <c r="H114" s="13">
        <v>1.0</v>
      </c>
      <c r="I114" s="1">
        <v>40.0</v>
      </c>
      <c r="J114" s="1">
        <v>110.0</v>
      </c>
      <c r="K114" s="8">
        <f t="shared" ref="K114:L114" si="80">I114-H114</f>
        <v>39</v>
      </c>
      <c r="L114" s="8">
        <f t="shared" si="80"/>
        <v>70</v>
      </c>
      <c r="M114" s="13">
        <v>1.0</v>
      </c>
      <c r="N114" s="14">
        <v>8.0</v>
      </c>
      <c r="P114" s="1"/>
      <c r="Q114" s="1"/>
      <c r="X114" s="1"/>
      <c r="Y114" s="1"/>
    </row>
    <row r="115" ht="15.75" customHeight="1">
      <c r="A115" s="1">
        <f t="shared" si="30"/>
        <v>112</v>
      </c>
      <c r="B115" s="27" t="s">
        <v>110</v>
      </c>
      <c r="C115" s="8" t="str">
        <f t="shared" si="3"/>
        <v>12-Fall-03</v>
      </c>
      <c r="D115" s="1">
        <v>25.0</v>
      </c>
      <c r="E115" s="1" t="s">
        <v>19</v>
      </c>
      <c r="F115" s="25" t="s">
        <v>22</v>
      </c>
      <c r="G115" s="1" t="s">
        <v>114</v>
      </c>
      <c r="H115" s="13">
        <v>1.0</v>
      </c>
      <c r="I115" s="1">
        <v>31.0</v>
      </c>
      <c r="J115" s="1">
        <v>101.0</v>
      </c>
      <c r="K115" s="8">
        <f t="shared" ref="K115:L115" si="81">I115-H115</f>
        <v>30</v>
      </c>
      <c r="L115" s="8">
        <f t="shared" si="81"/>
        <v>70</v>
      </c>
      <c r="M115" s="13">
        <v>1.0</v>
      </c>
      <c r="N115" s="14">
        <v>8.0</v>
      </c>
      <c r="P115" s="1"/>
      <c r="Q115" s="1"/>
      <c r="X115" s="1"/>
      <c r="Y115" s="1"/>
    </row>
    <row r="116" ht="15.75" customHeight="1">
      <c r="A116" s="1">
        <f t="shared" si="30"/>
        <v>113</v>
      </c>
      <c r="B116" s="27" t="s">
        <v>110</v>
      </c>
      <c r="C116" s="8" t="str">
        <f t="shared" si="3"/>
        <v>12-Fall-04</v>
      </c>
      <c r="D116" s="1">
        <v>23.0</v>
      </c>
      <c r="E116" s="1" t="s">
        <v>19</v>
      </c>
      <c r="F116" s="25" t="s">
        <v>24</v>
      </c>
      <c r="G116" s="1" t="s">
        <v>103</v>
      </c>
      <c r="H116" s="13">
        <v>1.0</v>
      </c>
      <c r="I116" s="1">
        <v>23.0</v>
      </c>
      <c r="J116" s="1">
        <v>93.0</v>
      </c>
      <c r="K116" s="8">
        <f t="shared" ref="K116:L116" si="82">I116-H116</f>
        <v>22</v>
      </c>
      <c r="L116" s="8">
        <f t="shared" si="82"/>
        <v>70</v>
      </c>
      <c r="M116" s="13">
        <v>1.0</v>
      </c>
      <c r="N116" s="14">
        <v>8.0</v>
      </c>
      <c r="P116" s="1"/>
      <c r="Q116" s="1"/>
      <c r="X116" s="1"/>
      <c r="Y116" s="1"/>
    </row>
    <row r="117" ht="15.75" customHeight="1">
      <c r="A117" s="1">
        <f t="shared" si="30"/>
        <v>114</v>
      </c>
      <c r="B117" s="27" t="s">
        <v>110</v>
      </c>
      <c r="C117" s="8" t="str">
        <f t="shared" si="3"/>
        <v>12-Fall-05</v>
      </c>
      <c r="D117" s="1">
        <v>23.0</v>
      </c>
      <c r="E117" s="1" t="s">
        <v>19</v>
      </c>
      <c r="F117" s="25" t="s">
        <v>26</v>
      </c>
      <c r="G117" s="1" t="s">
        <v>115</v>
      </c>
      <c r="H117" s="13">
        <v>1.0</v>
      </c>
      <c r="I117" s="1">
        <v>24.0</v>
      </c>
      <c r="J117" s="1">
        <v>94.0</v>
      </c>
      <c r="K117" s="8">
        <f t="shared" ref="K117:L117" si="83">I117-H117</f>
        <v>23</v>
      </c>
      <c r="L117" s="8">
        <f t="shared" si="83"/>
        <v>70</v>
      </c>
      <c r="M117" s="13">
        <v>1.0</v>
      </c>
      <c r="N117" s="14">
        <v>8.0</v>
      </c>
      <c r="P117" s="1"/>
      <c r="Q117" s="1"/>
      <c r="X117" s="1"/>
      <c r="Y117" s="1"/>
    </row>
    <row r="118" ht="15.75" customHeight="1">
      <c r="A118" s="1">
        <f t="shared" si="30"/>
        <v>115</v>
      </c>
      <c r="B118" s="27" t="s">
        <v>110</v>
      </c>
      <c r="C118" s="8" t="str">
        <f t="shared" si="3"/>
        <v>12-Fall-06</v>
      </c>
      <c r="D118" s="1">
        <v>27.0</v>
      </c>
      <c r="E118" s="1" t="s">
        <v>19</v>
      </c>
      <c r="F118" s="25" t="s">
        <v>28</v>
      </c>
      <c r="G118" s="1" t="s">
        <v>116</v>
      </c>
      <c r="H118" s="13">
        <v>1.0</v>
      </c>
      <c r="I118" s="1">
        <v>40.0</v>
      </c>
      <c r="J118" s="1">
        <v>110.0</v>
      </c>
      <c r="K118" s="8">
        <f t="shared" ref="K118:L118" si="84">I118-H118</f>
        <v>39</v>
      </c>
      <c r="L118" s="8">
        <f t="shared" si="84"/>
        <v>70</v>
      </c>
      <c r="M118" s="13">
        <v>1.0</v>
      </c>
      <c r="N118" s="14">
        <v>8.0</v>
      </c>
      <c r="P118" s="1"/>
      <c r="Q118" s="1"/>
      <c r="X118" s="1"/>
      <c r="Y118" s="1"/>
    </row>
    <row r="119" ht="15.75" customHeight="1">
      <c r="A119" s="21">
        <f t="shared" si="30"/>
        <v>116</v>
      </c>
      <c r="B119" s="28" t="s">
        <v>117</v>
      </c>
      <c r="C119" s="17" t="str">
        <f t="shared" si="3"/>
        <v>13-NonFall-01</v>
      </c>
      <c r="D119" s="21">
        <v>19.0</v>
      </c>
      <c r="E119" s="21" t="s">
        <v>15</v>
      </c>
      <c r="F119" s="26" t="s">
        <v>14</v>
      </c>
      <c r="G119" s="21" t="s">
        <v>74</v>
      </c>
      <c r="H119" s="19">
        <v>1.0</v>
      </c>
      <c r="I119" s="22"/>
      <c r="J119" s="21">
        <v>78.0</v>
      </c>
      <c r="K119" s="17"/>
      <c r="L119" s="17"/>
      <c r="M119" s="19">
        <v>1.0</v>
      </c>
      <c r="N119" s="20">
        <v>8.0</v>
      </c>
      <c r="O119" s="22"/>
      <c r="P119" s="21"/>
      <c r="Q119" s="21"/>
      <c r="R119" s="22"/>
      <c r="S119" s="22"/>
      <c r="T119" s="22"/>
      <c r="U119" s="22"/>
      <c r="V119" s="22"/>
      <c r="W119" s="22"/>
      <c r="X119" s="21"/>
      <c r="Y119" s="21"/>
      <c r="Z119" s="22"/>
      <c r="AA119" s="22"/>
      <c r="AB119" s="22"/>
      <c r="AC119" s="22"/>
      <c r="AD119" s="22"/>
      <c r="AE119" s="22"/>
      <c r="AF119" s="22"/>
    </row>
    <row r="120" ht="15.75" customHeight="1">
      <c r="A120" s="1">
        <f t="shared" si="30"/>
        <v>117</v>
      </c>
      <c r="B120" s="27" t="s">
        <v>117</v>
      </c>
      <c r="C120" s="8" t="str">
        <f t="shared" si="3"/>
        <v>13-NonFall-02</v>
      </c>
      <c r="D120" s="1">
        <v>17.0</v>
      </c>
      <c r="E120" s="1" t="s">
        <v>15</v>
      </c>
      <c r="F120" s="25" t="s">
        <v>17</v>
      </c>
      <c r="G120" s="1" t="s">
        <v>67</v>
      </c>
      <c r="H120" s="13">
        <v>1.0</v>
      </c>
      <c r="J120" s="1">
        <v>70.0</v>
      </c>
      <c r="K120" s="8"/>
      <c r="L120" s="8"/>
      <c r="M120" s="13">
        <v>1.0</v>
      </c>
      <c r="N120" s="14">
        <v>8.0</v>
      </c>
      <c r="P120" s="1"/>
      <c r="Q120" s="1"/>
      <c r="X120" s="1"/>
      <c r="Y120" s="1"/>
    </row>
    <row r="121" ht="15.75" customHeight="1">
      <c r="A121" s="1">
        <f t="shared" si="30"/>
        <v>118</v>
      </c>
      <c r="B121" s="27" t="s">
        <v>117</v>
      </c>
      <c r="C121" s="8" t="str">
        <f t="shared" si="3"/>
        <v>13-NonFall-03</v>
      </c>
      <c r="D121" s="1">
        <v>59.0</v>
      </c>
      <c r="E121" s="1" t="s">
        <v>15</v>
      </c>
      <c r="F121" s="25" t="s">
        <v>22</v>
      </c>
      <c r="G121" s="1" t="s">
        <v>74</v>
      </c>
      <c r="H121" s="13">
        <v>1.0</v>
      </c>
      <c r="J121" s="1">
        <v>238.0</v>
      </c>
      <c r="K121" s="8"/>
      <c r="L121" s="8"/>
      <c r="M121" s="13">
        <v>1.0</v>
      </c>
      <c r="N121" s="14">
        <v>8.0</v>
      </c>
      <c r="P121" s="1"/>
      <c r="Q121" s="1"/>
      <c r="X121" s="1"/>
      <c r="Y121" s="1"/>
    </row>
    <row r="122" ht="15.75" customHeight="1">
      <c r="A122" s="1">
        <f t="shared" si="30"/>
        <v>119</v>
      </c>
      <c r="B122" s="27" t="s">
        <v>117</v>
      </c>
      <c r="C122" s="8" t="str">
        <f t="shared" si="3"/>
        <v>13-NonFall-04</v>
      </c>
      <c r="D122" s="1">
        <v>39.0</v>
      </c>
      <c r="E122" s="1" t="s">
        <v>15</v>
      </c>
      <c r="F122" s="25" t="s">
        <v>24</v>
      </c>
      <c r="G122" s="1" t="s">
        <v>118</v>
      </c>
      <c r="H122" s="13">
        <v>1.0</v>
      </c>
      <c r="J122" s="1">
        <v>158.0</v>
      </c>
      <c r="K122" s="8"/>
      <c r="L122" s="8"/>
      <c r="M122" s="13">
        <v>1.0</v>
      </c>
      <c r="N122" s="14">
        <v>8.0</v>
      </c>
      <c r="P122" s="1"/>
      <c r="Q122" s="1"/>
      <c r="X122" s="1"/>
      <c r="Y122" s="1"/>
    </row>
    <row r="123" ht="15.75" customHeight="1">
      <c r="A123" s="1">
        <f t="shared" si="30"/>
        <v>120</v>
      </c>
      <c r="B123" s="27" t="s">
        <v>117</v>
      </c>
      <c r="C123" s="8" t="str">
        <f t="shared" si="3"/>
        <v>13-NonFall-05</v>
      </c>
      <c r="D123" s="1">
        <v>19.0</v>
      </c>
      <c r="E123" s="1" t="s">
        <v>15</v>
      </c>
      <c r="F123" s="25" t="s">
        <v>26</v>
      </c>
      <c r="G123" s="1" t="s">
        <v>119</v>
      </c>
      <c r="H123" s="13">
        <v>1.0</v>
      </c>
      <c r="J123" s="1">
        <v>78.0</v>
      </c>
      <c r="K123" s="8"/>
      <c r="L123" s="8"/>
      <c r="M123" s="13">
        <v>1.0</v>
      </c>
      <c r="N123" s="14">
        <v>8.0</v>
      </c>
      <c r="P123" s="1"/>
      <c r="Q123" s="1"/>
      <c r="X123" s="1"/>
      <c r="Y123" s="1"/>
    </row>
    <row r="124" ht="15.75" customHeight="1">
      <c r="A124" s="1">
        <f t="shared" si="30"/>
        <v>121</v>
      </c>
      <c r="B124" s="27" t="s">
        <v>117</v>
      </c>
      <c r="C124" s="8" t="str">
        <f t="shared" si="3"/>
        <v>13-Fall-01</v>
      </c>
      <c r="D124" s="1">
        <v>22.0</v>
      </c>
      <c r="E124" s="1" t="s">
        <v>19</v>
      </c>
      <c r="F124" s="25" t="s">
        <v>14</v>
      </c>
      <c r="G124" s="1" t="s">
        <v>120</v>
      </c>
      <c r="H124" s="13">
        <v>1.0</v>
      </c>
      <c r="I124" s="1">
        <v>20.0</v>
      </c>
      <c r="J124" s="1">
        <v>90.0</v>
      </c>
      <c r="K124" s="8">
        <f t="shared" ref="K124:L124" si="85">I124-H124</f>
        <v>19</v>
      </c>
      <c r="L124" s="8">
        <f t="shared" si="85"/>
        <v>70</v>
      </c>
      <c r="M124" s="13">
        <v>1.0</v>
      </c>
      <c r="N124" s="14">
        <v>8.0</v>
      </c>
      <c r="P124" s="1"/>
      <c r="Q124" s="1"/>
      <c r="X124" s="1"/>
      <c r="Y124" s="1"/>
    </row>
    <row r="125" ht="15.75" customHeight="1">
      <c r="A125" s="1">
        <f t="shared" si="30"/>
        <v>122</v>
      </c>
      <c r="B125" s="27" t="s">
        <v>117</v>
      </c>
      <c r="C125" s="8" t="str">
        <f t="shared" si="3"/>
        <v>13-Fall-02</v>
      </c>
      <c r="D125" s="1">
        <v>23.0</v>
      </c>
      <c r="E125" s="1" t="s">
        <v>19</v>
      </c>
      <c r="F125" s="25" t="s">
        <v>17</v>
      </c>
      <c r="G125" s="1" t="s">
        <v>121</v>
      </c>
      <c r="H125" s="13">
        <v>1.0</v>
      </c>
      <c r="I125" s="1">
        <v>21.0</v>
      </c>
      <c r="J125" s="1">
        <v>91.0</v>
      </c>
      <c r="K125" s="8">
        <f t="shared" ref="K125:L125" si="86">I125-H125</f>
        <v>20</v>
      </c>
      <c r="L125" s="8">
        <f t="shared" si="86"/>
        <v>70</v>
      </c>
      <c r="M125" s="13">
        <v>1.0</v>
      </c>
      <c r="N125" s="14">
        <v>8.0</v>
      </c>
      <c r="P125" s="1"/>
      <c r="Q125" s="1"/>
      <c r="X125" s="1"/>
      <c r="Y125" s="1"/>
    </row>
    <row r="126" ht="15.75" customHeight="1">
      <c r="A126" s="21">
        <f t="shared" si="30"/>
        <v>123</v>
      </c>
      <c r="B126" s="28" t="s">
        <v>117</v>
      </c>
      <c r="C126" s="17" t="str">
        <f t="shared" si="3"/>
        <v>13-Fall-03</v>
      </c>
      <c r="D126" s="21">
        <v>23.0</v>
      </c>
      <c r="E126" s="21" t="s">
        <v>19</v>
      </c>
      <c r="F126" s="26" t="s">
        <v>22</v>
      </c>
      <c r="G126" s="21" t="s">
        <v>122</v>
      </c>
      <c r="H126" s="19">
        <v>1.0</v>
      </c>
      <c r="I126" s="21">
        <v>22.0</v>
      </c>
      <c r="J126" s="21">
        <v>92.0</v>
      </c>
      <c r="K126" s="17">
        <f t="shared" ref="K126:L126" si="87">I126-H126</f>
        <v>21</v>
      </c>
      <c r="L126" s="17">
        <f t="shared" si="87"/>
        <v>70</v>
      </c>
      <c r="M126" s="19">
        <v>1.0</v>
      </c>
      <c r="N126" s="20">
        <v>8.0</v>
      </c>
      <c r="O126" s="22"/>
      <c r="P126" s="21"/>
      <c r="Q126" s="21"/>
      <c r="R126" s="22"/>
      <c r="S126" s="22"/>
      <c r="T126" s="22"/>
      <c r="U126" s="22"/>
      <c r="V126" s="22"/>
      <c r="W126" s="22"/>
      <c r="X126" s="21"/>
      <c r="Y126" s="21"/>
      <c r="Z126" s="22"/>
      <c r="AA126" s="22"/>
      <c r="AB126" s="22"/>
      <c r="AC126" s="22"/>
      <c r="AD126" s="22"/>
      <c r="AE126" s="22"/>
      <c r="AF126" s="22"/>
    </row>
    <row r="127" ht="15.75" customHeight="1">
      <c r="A127" s="1">
        <f t="shared" si="30"/>
        <v>124</v>
      </c>
      <c r="B127" s="27" t="s">
        <v>117</v>
      </c>
      <c r="C127" s="8" t="str">
        <f t="shared" si="3"/>
        <v>13-Fall-04</v>
      </c>
      <c r="D127" s="1">
        <v>22.0</v>
      </c>
      <c r="E127" s="1" t="s">
        <v>19</v>
      </c>
      <c r="F127" s="25" t="s">
        <v>24</v>
      </c>
      <c r="G127" s="1" t="s">
        <v>123</v>
      </c>
      <c r="H127" s="13">
        <v>1.0</v>
      </c>
      <c r="I127" s="1">
        <v>18.0</v>
      </c>
      <c r="J127" s="1">
        <v>88.0</v>
      </c>
      <c r="K127" s="8">
        <f t="shared" ref="K127:L127" si="88">I127-H127</f>
        <v>17</v>
      </c>
      <c r="L127" s="8">
        <f t="shared" si="88"/>
        <v>70</v>
      </c>
      <c r="M127" s="13">
        <v>1.0</v>
      </c>
      <c r="N127" s="14">
        <v>8.0</v>
      </c>
      <c r="P127" s="1"/>
      <c r="Q127" s="1"/>
      <c r="X127" s="1"/>
      <c r="Y127" s="1"/>
    </row>
    <row r="128" ht="15.75" customHeight="1">
      <c r="A128" s="1">
        <f t="shared" si="30"/>
        <v>125</v>
      </c>
      <c r="B128" s="27" t="s">
        <v>117</v>
      </c>
      <c r="C128" s="8" t="str">
        <f t="shared" si="3"/>
        <v>13-Fall-05</v>
      </c>
      <c r="D128" s="1">
        <v>27.0</v>
      </c>
      <c r="E128" s="1" t="s">
        <v>19</v>
      </c>
      <c r="F128" s="25" t="s">
        <v>26</v>
      </c>
      <c r="G128" s="1" t="s">
        <v>124</v>
      </c>
      <c r="H128" s="13">
        <v>1.0</v>
      </c>
      <c r="I128" s="1">
        <v>40.0</v>
      </c>
      <c r="J128" s="1">
        <v>110.0</v>
      </c>
      <c r="K128" s="8">
        <f t="shared" ref="K128:L128" si="89">I128-H128</f>
        <v>39</v>
      </c>
      <c r="L128" s="8">
        <f t="shared" si="89"/>
        <v>70</v>
      </c>
      <c r="M128" s="13">
        <v>1.0</v>
      </c>
      <c r="N128" s="14">
        <v>8.0</v>
      </c>
      <c r="P128" s="1"/>
      <c r="Q128" s="1"/>
      <c r="X128" s="1"/>
      <c r="Y128" s="1"/>
    </row>
    <row r="129" ht="15.75" customHeight="1">
      <c r="A129" s="1">
        <f t="shared" si="30"/>
        <v>126</v>
      </c>
      <c r="B129" s="27" t="s">
        <v>117</v>
      </c>
      <c r="C129" s="8" t="str">
        <f t="shared" si="3"/>
        <v>13-Fall-06</v>
      </c>
      <c r="D129" s="1">
        <v>26.0</v>
      </c>
      <c r="E129" s="1" t="s">
        <v>19</v>
      </c>
      <c r="F129" s="25" t="s">
        <v>28</v>
      </c>
      <c r="G129" s="1" t="s">
        <v>85</v>
      </c>
      <c r="H129" s="13">
        <v>1.0</v>
      </c>
      <c r="I129" s="1">
        <v>40.0</v>
      </c>
      <c r="J129" s="1">
        <v>110.0</v>
      </c>
      <c r="K129" s="8">
        <f t="shared" ref="K129:L129" si="90">I129-H129</f>
        <v>39</v>
      </c>
      <c r="L129" s="8">
        <f t="shared" si="90"/>
        <v>70</v>
      </c>
      <c r="M129" s="13">
        <v>1.0</v>
      </c>
      <c r="N129" s="14">
        <v>8.0</v>
      </c>
      <c r="P129" s="1"/>
      <c r="Q129" s="1"/>
      <c r="X129" s="1"/>
      <c r="Y129" s="1"/>
    </row>
    <row r="130" ht="15.75" customHeight="1">
      <c r="A130" s="1">
        <f t="shared" si="30"/>
        <v>127</v>
      </c>
      <c r="B130" s="27" t="s">
        <v>125</v>
      </c>
      <c r="C130" s="8" t="str">
        <f t="shared" si="3"/>
        <v>14-NonFall-01</v>
      </c>
      <c r="D130" s="1">
        <v>29.0</v>
      </c>
      <c r="E130" s="1" t="s">
        <v>15</v>
      </c>
      <c r="F130" s="25" t="s">
        <v>14</v>
      </c>
      <c r="G130" s="1" t="s">
        <v>126</v>
      </c>
      <c r="H130" s="13">
        <v>1.0</v>
      </c>
      <c r="J130" s="1">
        <v>118.0</v>
      </c>
      <c r="K130" s="8"/>
      <c r="L130" s="8"/>
      <c r="M130" s="13">
        <v>1.0</v>
      </c>
      <c r="N130" s="14">
        <v>8.0</v>
      </c>
      <c r="P130" s="1"/>
      <c r="Q130" s="1"/>
      <c r="X130" s="1"/>
      <c r="Y130" s="1"/>
    </row>
    <row r="131" ht="15.75" customHeight="1">
      <c r="A131" s="1">
        <f t="shared" si="30"/>
        <v>128</v>
      </c>
      <c r="B131" s="27" t="s">
        <v>125</v>
      </c>
      <c r="C131" s="8" t="str">
        <f t="shared" si="3"/>
        <v>14-NonFall-02</v>
      </c>
      <c r="D131" s="1">
        <v>28.0</v>
      </c>
      <c r="E131" s="1" t="s">
        <v>15</v>
      </c>
      <c r="F131" s="25" t="s">
        <v>17</v>
      </c>
      <c r="G131" s="1" t="s">
        <v>127</v>
      </c>
      <c r="H131" s="13">
        <v>1.0</v>
      </c>
      <c r="J131" s="1">
        <v>113.0</v>
      </c>
      <c r="K131" s="8"/>
      <c r="L131" s="8"/>
      <c r="M131" s="13">
        <v>1.0</v>
      </c>
      <c r="N131" s="14">
        <v>8.0</v>
      </c>
      <c r="P131" s="1"/>
      <c r="Q131" s="1"/>
      <c r="X131" s="1"/>
      <c r="Y131" s="1"/>
    </row>
    <row r="132" ht="15.75" customHeight="1">
      <c r="A132" s="1">
        <f t="shared" si="30"/>
        <v>129</v>
      </c>
      <c r="B132" s="27" t="s">
        <v>125</v>
      </c>
      <c r="C132" s="8" t="str">
        <f t="shared" si="3"/>
        <v>14-NonFall-03</v>
      </c>
      <c r="D132" s="1">
        <v>59.0</v>
      </c>
      <c r="E132" s="1" t="s">
        <v>15</v>
      </c>
      <c r="F132" s="25" t="s">
        <v>22</v>
      </c>
      <c r="G132" s="1" t="s">
        <v>128</v>
      </c>
      <c r="H132" s="13">
        <v>1.0</v>
      </c>
      <c r="J132" s="1">
        <v>238.0</v>
      </c>
      <c r="K132" s="8"/>
      <c r="L132" s="8"/>
      <c r="M132" s="13">
        <v>1.0</v>
      </c>
      <c r="N132" s="14">
        <v>8.0</v>
      </c>
      <c r="P132" s="1"/>
      <c r="Q132" s="1"/>
      <c r="X132" s="1"/>
      <c r="Y132" s="1"/>
    </row>
    <row r="133" ht="15.75" customHeight="1">
      <c r="A133" s="1">
        <f t="shared" si="30"/>
        <v>130</v>
      </c>
      <c r="B133" s="27" t="s">
        <v>125</v>
      </c>
      <c r="C133" s="8" t="str">
        <f t="shared" si="3"/>
        <v>14-Fall-01</v>
      </c>
      <c r="D133" s="1">
        <v>22.0</v>
      </c>
      <c r="E133" s="1" t="s">
        <v>19</v>
      </c>
      <c r="F133" s="25" t="s">
        <v>14</v>
      </c>
      <c r="G133" s="1" t="s">
        <v>105</v>
      </c>
      <c r="H133" s="13">
        <v>1.0</v>
      </c>
      <c r="I133" s="1">
        <v>18.0</v>
      </c>
      <c r="J133" s="1">
        <v>88.0</v>
      </c>
      <c r="K133" s="8">
        <f t="shared" ref="K133:L133" si="91">I133-H133</f>
        <v>17</v>
      </c>
      <c r="L133" s="8">
        <f t="shared" si="91"/>
        <v>70</v>
      </c>
      <c r="M133" s="13">
        <v>1.0</v>
      </c>
      <c r="N133" s="14">
        <v>8.0</v>
      </c>
      <c r="P133" s="1"/>
      <c r="Q133" s="1"/>
      <c r="X133" s="1"/>
      <c r="Y133" s="1"/>
    </row>
    <row r="134" ht="15.75" customHeight="1">
      <c r="A134" s="1">
        <f t="shared" si="30"/>
        <v>131</v>
      </c>
      <c r="B134" s="27" t="s">
        <v>125</v>
      </c>
      <c r="C134" s="8" t="str">
        <f t="shared" si="3"/>
        <v>14-Fall-02</v>
      </c>
      <c r="D134" s="1">
        <v>25.0</v>
      </c>
      <c r="E134" s="1" t="s">
        <v>19</v>
      </c>
      <c r="F134" s="25" t="s">
        <v>17</v>
      </c>
      <c r="G134" s="1" t="s">
        <v>129</v>
      </c>
      <c r="H134" s="13">
        <v>1.0</v>
      </c>
      <c r="I134" s="1">
        <v>30.0</v>
      </c>
      <c r="J134" s="1">
        <v>100.0</v>
      </c>
      <c r="K134" s="8">
        <f t="shared" ref="K134:L134" si="92">I134-H134</f>
        <v>29</v>
      </c>
      <c r="L134" s="8">
        <f t="shared" si="92"/>
        <v>70</v>
      </c>
      <c r="M134" s="13">
        <v>1.0</v>
      </c>
      <c r="N134" s="14">
        <v>8.0</v>
      </c>
      <c r="P134" s="1"/>
      <c r="Q134" s="1"/>
      <c r="X134" s="1"/>
      <c r="Y134" s="1"/>
    </row>
    <row r="135" ht="15.75" customHeight="1">
      <c r="A135" s="1">
        <f t="shared" si="30"/>
        <v>132</v>
      </c>
      <c r="B135" s="27" t="s">
        <v>125</v>
      </c>
      <c r="C135" s="8" t="str">
        <f t="shared" si="3"/>
        <v>14-Fall-03</v>
      </c>
      <c r="D135" s="1">
        <v>22.0</v>
      </c>
      <c r="E135" s="1" t="s">
        <v>19</v>
      </c>
      <c r="F135" s="25" t="s">
        <v>22</v>
      </c>
      <c r="G135" s="1" t="s">
        <v>130</v>
      </c>
      <c r="H135" s="13">
        <v>1.0</v>
      </c>
      <c r="I135" s="1">
        <v>20.0</v>
      </c>
      <c r="J135" s="1">
        <v>90.0</v>
      </c>
      <c r="K135" s="8">
        <f t="shared" ref="K135:L135" si="93">I135-H135</f>
        <v>19</v>
      </c>
      <c r="L135" s="8">
        <f t="shared" si="93"/>
        <v>70</v>
      </c>
      <c r="M135" s="13">
        <v>1.0</v>
      </c>
      <c r="N135" s="14">
        <v>8.0</v>
      </c>
      <c r="P135" s="1"/>
      <c r="Q135" s="1"/>
      <c r="X135" s="1"/>
      <c r="Y135" s="1"/>
    </row>
    <row r="136" ht="15.75" customHeight="1">
      <c r="A136" s="21">
        <f t="shared" si="30"/>
        <v>133</v>
      </c>
      <c r="B136" s="28" t="s">
        <v>125</v>
      </c>
      <c r="C136" s="17" t="str">
        <f t="shared" si="3"/>
        <v>14-Fall-04</v>
      </c>
      <c r="D136" s="21">
        <v>18.0</v>
      </c>
      <c r="E136" s="21" t="s">
        <v>19</v>
      </c>
      <c r="F136" s="26" t="s">
        <v>24</v>
      </c>
      <c r="G136" s="21" t="s">
        <v>79</v>
      </c>
      <c r="H136" s="19">
        <v>1.0</v>
      </c>
      <c r="I136" s="21">
        <v>15.0</v>
      </c>
      <c r="J136" s="21">
        <v>71.0</v>
      </c>
      <c r="K136" s="17">
        <f t="shared" ref="K136:L136" si="94">I136-H136</f>
        <v>14</v>
      </c>
      <c r="L136" s="17">
        <f t="shared" si="94"/>
        <v>56</v>
      </c>
      <c r="M136" s="19">
        <v>1.0</v>
      </c>
      <c r="N136" s="20">
        <v>8.0</v>
      </c>
      <c r="O136" s="22"/>
      <c r="P136" s="21"/>
      <c r="Q136" s="21"/>
      <c r="R136" s="22"/>
      <c r="S136" s="22"/>
      <c r="T136" s="22"/>
      <c r="U136" s="22"/>
      <c r="V136" s="22"/>
      <c r="W136" s="22"/>
      <c r="X136" s="21"/>
      <c r="Y136" s="21"/>
      <c r="Z136" s="22"/>
      <c r="AA136" s="22"/>
      <c r="AB136" s="22"/>
      <c r="AC136" s="22"/>
      <c r="AD136" s="22"/>
      <c r="AE136" s="22"/>
      <c r="AF136" s="22"/>
    </row>
    <row r="137" ht="15.75" customHeight="1">
      <c r="A137" s="1">
        <f t="shared" si="30"/>
        <v>134</v>
      </c>
      <c r="B137" s="27" t="s">
        <v>125</v>
      </c>
      <c r="C137" s="8" t="str">
        <f t="shared" si="3"/>
        <v>14-Fall-05</v>
      </c>
      <c r="D137" s="1">
        <v>23.0</v>
      </c>
      <c r="E137" s="1" t="s">
        <v>19</v>
      </c>
      <c r="F137" s="25" t="s">
        <v>26</v>
      </c>
      <c r="G137" s="1" t="s">
        <v>131</v>
      </c>
      <c r="H137" s="13">
        <v>1.0</v>
      </c>
      <c r="I137" s="1">
        <v>22.0</v>
      </c>
      <c r="J137" s="1">
        <v>92.0</v>
      </c>
      <c r="K137" s="8">
        <f t="shared" ref="K137:L137" si="95">I137-H137</f>
        <v>21</v>
      </c>
      <c r="L137" s="8">
        <f t="shared" si="95"/>
        <v>70</v>
      </c>
      <c r="M137" s="13">
        <v>1.0</v>
      </c>
      <c r="N137" s="14">
        <v>8.0</v>
      </c>
      <c r="P137" s="1"/>
      <c r="Q137" s="1"/>
      <c r="X137" s="1"/>
      <c r="Y137" s="1"/>
    </row>
    <row r="138" ht="15.75" customHeight="1">
      <c r="A138" s="1">
        <f t="shared" si="30"/>
        <v>135</v>
      </c>
      <c r="B138" s="27" t="s">
        <v>125</v>
      </c>
      <c r="C138" s="8" t="str">
        <f t="shared" si="3"/>
        <v>14-Fall-06</v>
      </c>
      <c r="D138" s="1">
        <v>23.0</v>
      </c>
      <c r="E138" s="1" t="s">
        <v>19</v>
      </c>
      <c r="F138" s="25" t="s">
        <v>28</v>
      </c>
      <c r="G138" s="1" t="s">
        <v>132</v>
      </c>
      <c r="H138" s="13">
        <v>1.0</v>
      </c>
      <c r="I138" s="1">
        <v>22.0</v>
      </c>
      <c r="J138" s="1">
        <v>92.0</v>
      </c>
      <c r="K138" s="8">
        <f t="shared" ref="K138:L138" si="96">I138-H138</f>
        <v>21</v>
      </c>
      <c r="L138" s="8">
        <f t="shared" si="96"/>
        <v>70</v>
      </c>
      <c r="M138" s="13">
        <v>1.0</v>
      </c>
      <c r="N138" s="14">
        <v>8.0</v>
      </c>
      <c r="P138" s="1"/>
      <c r="Q138" s="1"/>
      <c r="X138" s="1"/>
      <c r="Y138" s="1"/>
    </row>
    <row r="139" ht="15.75" customHeight="1">
      <c r="A139" s="1">
        <f t="shared" si="30"/>
        <v>136</v>
      </c>
      <c r="B139" s="27" t="s">
        <v>133</v>
      </c>
      <c r="C139" s="8" t="str">
        <f t="shared" si="3"/>
        <v>15-NonFall-01</v>
      </c>
      <c r="D139" s="1">
        <v>59.0</v>
      </c>
      <c r="E139" s="1" t="s">
        <v>15</v>
      </c>
      <c r="F139" s="25" t="s">
        <v>14</v>
      </c>
      <c r="G139" s="1" t="s">
        <v>134</v>
      </c>
      <c r="H139" s="13">
        <v>1.0</v>
      </c>
      <c r="J139" s="1">
        <v>238.0</v>
      </c>
      <c r="K139" s="8"/>
      <c r="L139" s="8"/>
      <c r="M139" s="13">
        <v>2.0</v>
      </c>
      <c r="N139" s="13">
        <v>9.0</v>
      </c>
      <c r="P139" s="1"/>
      <c r="Q139" s="1"/>
      <c r="X139" s="1"/>
      <c r="Y139" s="1"/>
    </row>
    <row r="140" ht="15.75" customHeight="1">
      <c r="A140" s="1">
        <f t="shared" si="30"/>
        <v>137</v>
      </c>
      <c r="B140" s="27" t="s">
        <v>133</v>
      </c>
      <c r="C140" s="8" t="str">
        <f t="shared" si="3"/>
        <v>15-NonFall-02</v>
      </c>
      <c r="D140" s="1">
        <v>19.0</v>
      </c>
      <c r="E140" s="1" t="s">
        <v>15</v>
      </c>
      <c r="F140" s="25" t="s">
        <v>17</v>
      </c>
      <c r="G140" s="1" t="s">
        <v>67</v>
      </c>
      <c r="H140" s="13">
        <v>1.0</v>
      </c>
      <c r="J140" s="1">
        <v>110.0</v>
      </c>
      <c r="K140" s="8"/>
      <c r="L140" s="8"/>
      <c r="M140" s="13">
        <v>2.0</v>
      </c>
      <c r="N140" s="13">
        <v>9.0</v>
      </c>
      <c r="P140" s="1"/>
      <c r="Q140" s="1"/>
      <c r="X140" s="1"/>
      <c r="Y140" s="1"/>
    </row>
    <row r="141" ht="15.75" customHeight="1">
      <c r="A141" s="1">
        <f t="shared" si="30"/>
        <v>138</v>
      </c>
      <c r="B141" s="27" t="s">
        <v>133</v>
      </c>
      <c r="C141" s="8" t="str">
        <f t="shared" si="3"/>
        <v>15-NonFall-03</v>
      </c>
      <c r="D141" s="1">
        <v>34.0</v>
      </c>
      <c r="E141" s="1" t="s">
        <v>15</v>
      </c>
      <c r="F141" s="25" t="s">
        <v>22</v>
      </c>
      <c r="G141" s="1" t="s">
        <v>135</v>
      </c>
      <c r="H141" s="13">
        <v>1.0</v>
      </c>
      <c r="J141" s="1">
        <v>138.0</v>
      </c>
      <c r="K141" s="8"/>
      <c r="L141" s="8"/>
      <c r="M141" s="13">
        <v>2.0</v>
      </c>
      <c r="N141" s="13">
        <v>9.0</v>
      </c>
      <c r="P141" s="1"/>
      <c r="Q141" s="1"/>
      <c r="X141" s="1"/>
      <c r="Y141" s="1"/>
    </row>
    <row r="142" ht="15.75" customHeight="1">
      <c r="A142" s="21">
        <f t="shared" si="30"/>
        <v>139</v>
      </c>
      <c r="B142" s="28" t="s">
        <v>133</v>
      </c>
      <c r="C142" s="17" t="str">
        <f t="shared" si="3"/>
        <v>15-NonFall-04</v>
      </c>
      <c r="D142" s="21">
        <v>49.0</v>
      </c>
      <c r="E142" s="21" t="s">
        <v>15</v>
      </c>
      <c r="F142" s="26" t="s">
        <v>24</v>
      </c>
      <c r="G142" s="21" t="s">
        <v>136</v>
      </c>
      <c r="H142" s="19">
        <v>1.0</v>
      </c>
      <c r="I142" s="22"/>
      <c r="J142" s="21">
        <v>198.0</v>
      </c>
      <c r="K142" s="17"/>
      <c r="L142" s="17"/>
      <c r="M142" s="19">
        <v>2.0</v>
      </c>
      <c r="N142" s="19">
        <v>9.0</v>
      </c>
      <c r="O142" s="22"/>
      <c r="P142" s="21"/>
      <c r="Q142" s="21"/>
      <c r="R142" s="22"/>
      <c r="S142" s="22"/>
      <c r="T142" s="22"/>
      <c r="U142" s="22"/>
      <c r="V142" s="22"/>
      <c r="W142" s="22"/>
      <c r="X142" s="21"/>
      <c r="Y142" s="21"/>
      <c r="Z142" s="22"/>
      <c r="AA142" s="22"/>
      <c r="AB142" s="22"/>
      <c r="AC142" s="22"/>
      <c r="AD142" s="22"/>
      <c r="AE142" s="22"/>
      <c r="AF142" s="22"/>
    </row>
    <row r="143" ht="15.75" customHeight="1">
      <c r="A143" s="1">
        <f t="shared" si="30"/>
        <v>140</v>
      </c>
      <c r="B143" s="27" t="s">
        <v>133</v>
      </c>
      <c r="C143" s="8" t="str">
        <f t="shared" si="3"/>
        <v>15-Fall-01</v>
      </c>
      <c r="D143" s="1">
        <v>25.0</v>
      </c>
      <c r="E143" s="1" t="s">
        <v>19</v>
      </c>
      <c r="F143" s="25" t="s">
        <v>14</v>
      </c>
      <c r="G143" s="1" t="s">
        <v>137</v>
      </c>
      <c r="H143" s="13">
        <v>1.0</v>
      </c>
      <c r="I143" s="1">
        <v>30.0</v>
      </c>
      <c r="J143" s="1">
        <v>100.0</v>
      </c>
      <c r="K143" s="8">
        <f t="shared" ref="K143:L143" si="97">I143-H143</f>
        <v>29</v>
      </c>
      <c r="L143" s="8">
        <f t="shared" si="97"/>
        <v>70</v>
      </c>
      <c r="M143" s="13">
        <v>2.0</v>
      </c>
      <c r="N143" s="13">
        <v>9.0</v>
      </c>
      <c r="P143" s="1"/>
      <c r="Q143" s="1"/>
      <c r="X143" s="1"/>
      <c r="Y143" s="1"/>
    </row>
    <row r="144" ht="15.75" customHeight="1">
      <c r="A144" s="21">
        <f t="shared" si="30"/>
        <v>141</v>
      </c>
      <c r="B144" s="28" t="s">
        <v>133</v>
      </c>
      <c r="C144" s="17" t="str">
        <f t="shared" si="3"/>
        <v>15-Fall-02</v>
      </c>
      <c r="D144" s="21">
        <v>27.0</v>
      </c>
      <c r="E144" s="21" t="s">
        <v>19</v>
      </c>
      <c r="F144" s="26" t="s">
        <v>17</v>
      </c>
      <c r="G144" s="21" t="s">
        <v>138</v>
      </c>
      <c r="H144" s="19">
        <v>1.0</v>
      </c>
      <c r="I144" s="21">
        <v>40.0</v>
      </c>
      <c r="J144" s="21">
        <v>110.0</v>
      </c>
      <c r="K144" s="17">
        <f t="shared" ref="K144:L144" si="98">I144-H144</f>
        <v>39</v>
      </c>
      <c r="L144" s="17">
        <f t="shared" si="98"/>
        <v>70</v>
      </c>
      <c r="M144" s="19">
        <v>2.0</v>
      </c>
      <c r="N144" s="19">
        <v>9.0</v>
      </c>
      <c r="O144" s="22"/>
      <c r="P144" s="21"/>
      <c r="Q144" s="21"/>
      <c r="R144" s="22"/>
      <c r="S144" s="22"/>
      <c r="T144" s="22"/>
      <c r="U144" s="22"/>
      <c r="V144" s="22"/>
      <c r="W144" s="22"/>
      <c r="X144" s="21"/>
      <c r="Y144" s="21"/>
      <c r="Z144" s="22"/>
      <c r="AA144" s="22"/>
      <c r="AB144" s="22"/>
      <c r="AC144" s="22"/>
      <c r="AD144" s="22"/>
      <c r="AE144" s="22"/>
      <c r="AF144" s="22"/>
    </row>
    <row r="145" ht="15.75" customHeight="1">
      <c r="A145" s="1">
        <f t="shared" si="30"/>
        <v>142</v>
      </c>
      <c r="B145" s="27" t="s">
        <v>133</v>
      </c>
      <c r="C145" s="8" t="str">
        <f t="shared" si="3"/>
        <v>15-Fall-03</v>
      </c>
      <c r="D145" s="1">
        <v>27.0</v>
      </c>
      <c r="E145" s="1" t="s">
        <v>19</v>
      </c>
      <c r="F145" s="25" t="s">
        <v>22</v>
      </c>
      <c r="G145" s="1" t="s">
        <v>139</v>
      </c>
      <c r="H145" s="13">
        <v>1.0</v>
      </c>
      <c r="I145" s="1">
        <v>40.0</v>
      </c>
      <c r="J145" s="1">
        <v>110.0</v>
      </c>
      <c r="K145" s="8">
        <f t="shared" ref="K145:L145" si="99">I145-H145</f>
        <v>39</v>
      </c>
      <c r="L145" s="8">
        <f t="shared" si="99"/>
        <v>70</v>
      </c>
      <c r="M145" s="13">
        <v>2.0</v>
      </c>
      <c r="N145" s="13">
        <v>9.0</v>
      </c>
      <c r="P145" s="1"/>
      <c r="Q145" s="1"/>
      <c r="X145" s="1"/>
      <c r="Y145" s="1"/>
    </row>
    <row r="146" ht="15.75" customHeight="1">
      <c r="A146" s="1">
        <f t="shared" si="30"/>
        <v>143</v>
      </c>
      <c r="B146" s="27" t="s">
        <v>133</v>
      </c>
      <c r="C146" s="8" t="str">
        <f t="shared" si="3"/>
        <v>15-Fall-04</v>
      </c>
      <c r="D146" s="1">
        <v>24.0</v>
      </c>
      <c r="E146" s="1" t="s">
        <v>19</v>
      </c>
      <c r="F146" s="25" t="s">
        <v>24</v>
      </c>
      <c r="G146" s="1" t="s">
        <v>140</v>
      </c>
      <c r="H146" s="13">
        <v>1.0</v>
      </c>
      <c r="I146" s="1">
        <v>40.0</v>
      </c>
      <c r="J146" s="1">
        <v>98.0</v>
      </c>
      <c r="K146" s="8">
        <f t="shared" ref="K146:L146" si="100">I146-H146</f>
        <v>39</v>
      </c>
      <c r="L146" s="8">
        <f t="shared" si="100"/>
        <v>58</v>
      </c>
      <c r="M146" s="13">
        <v>2.0</v>
      </c>
      <c r="N146" s="13">
        <v>9.0</v>
      </c>
      <c r="P146" s="1"/>
      <c r="Q146" s="1"/>
      <c r="X146" s="1"/>
      <c r="Y146" s="1"/>
    </row>
    <row r="147" ht="15.75" customHeight="1">
      <c r="A147" s="1">
        <f t="shared" si="30"/>
        <v>144</v>
      </c>
      <c r="B147" s="27" t="s">
        <v>133</v>
      </c>
      <c r="C147" s="8" t="str">
        <f t="shared" si="3"/>
        <v>15-Fall-05</v>
      </c>
      <c r="D147" s="1">
        <v>25.0</v>
      </c>
      <c r="E147" s="1" t="s">
        <v>19</v>
      </c>
      <c r="F147" s="25" t="s">
        <v>26</v>
      </c>
      <c r="G147" s="1" t="s">
        <v>95</v>
      </c>
      <c r="H147" s="13">
        <v>1.0</v>
      </c>
      <c r="I147" s="1">
        <v>31.0</v>
      </c>
      <c r="J147" s="1">
        <v>101.0</v>
      </c>
      <c r="K147" s="8">
        <f t="shared" ref="K147:L147" si="101">I147-H147</f>
        <v>30</v>
      </c>
      <c r="L147" s="8">
        <f t="shared" si="101"/>
        <v>70</v>
      </c>
      <c r="M147" s="13">
        <v>2.0</v>
      </c>
      <c r="N147" s="13">
        <v>9.0</v>
      </c>
      <c r="P147" s="1"/>
      <c r="Q147" s="1"/>
      <c r="X147" s="1"/>
      <c r="Y147" s="1"/>
    </row>
    <row r="148" ht="15.75" customHeight="1">
      <c r="A148" s="1">
        <f t="shared" si="30"/>
        <v>145</v>
      </c>
      <c r="B148" s="27" t="s">
        <v>133</v>
      </c>
      <c r="C148" s="8" t="str">
        <f t="shared" si="3"/>
        <v>15-Fall-06</v>
      </c>
      <c r="D148" s="1">
        <v>25.0</v>
      </c>
      <c r="E148" s="1" t="s">
        <v>19</v>
      </c>
      <c r="F148" s="25" t="s">
        <v>28</v>
      </c>
      <c r="G148" s="1" t="s">
        <v>141</v>
      </c>
      <c r="H148" s="13">
        <v>1.0</v>
      </c>
      <c r="I148" s="1">
        <v>30.0</v>
      </c>
      <c r="J148" s="1">
        <v>100.0</v>
      </c>
      <c r="K148" s="8">
        <f t="shared" ref="K148:L148" si="102">I148-H148</f>
        <v>29</v>
      </c>
      <c r="L148" s="8">
        <f t="shared" si="102"/>
        <v>70</v>
      </c>
      <c r="M148" s="13">
        <v>2.0</v>
      </c>
      <c r="N148" s="13">
        <v>9.0</v>
      </c>
      <c r="P148" s="1"/>
      <c r="Q148" s="1"/>
      <c r="X148" s="1"/>
      <c r="Y148" s="1"/>
    </row>
    <row r="149" ht="15.75" customHeight="1">
      <c r="A149" s="1">
        <f t="shared" si="30"/>
        <v>146</v>
      </c>
      <c r="B149" s="27" t="s">
        <v>133</v>
      </c>
      <c r="C149" s="8" t="str">
        <f t="shared" si="3"/>
        <v>15-Fall-07</v>
      </c>
      <c r="D149" s="1">
        <v>27.0</v>
      </c>
      <c r="E149" s="1" t="s">
        <v>19</v>
      </c>
      <c r="F149" s="25" t="s">
        <v>30</v>
      </c>
      <c r="G149" s="1" t="s">
        <v>142</v>
      </c>
      <c r="H149" s="13">
        <v>1.0</v>
      </c>
      <c r="I149" s="1">
        <v>40.0</v>
      </c>
      <c r="J149" s="1">
        <v>110.0</v>
      </c>
      <c r="K149" s="8">
        <f t="shared" ref="K149:L149" si="103">I149-H149</f>
        <v>39</v>
      </c>
      <c r="L149" s="8">
        <f t="shared" si="103"/>
        <v>70</v>
      </c>
      <c r="M149" s="13">
        <v>2.0</v>
      </c>
      <c r="N149" s="13">
        <v>9.0</v>
      </c>
      <c r="P149" s="1"/>
      <c r="Q149" s="1"/>
      <c r="X149" s="1"/>
      <c r="Y149" s="1"/>
    </row>
    <row r="150" ht="15.75" customHeight="1">
      <c r="A150" s="1">
        <f t="shared" si="30"/>
        <v>147</v>
      </c>
      <c r="B150" s="27" t="s">
        <v>133</v>
      </c>
      <c r="C150" s="8" t="str">
        <f t="shared" si="3"/>
        <v>15-Fall-08</v>
      </c>
      <c r="D150" s="1">
        <v>27.0</v>
      </c>
      <c r="E150" s="1" t="s">
        <v>19</v>
      </c>
      <c r="F150" s="25" t="s">
        <v>73</v>
      </c>
      <c r="G150" s="1" t="s">
        <v>143</v>
      </c>
      <c r="H150" s="13">
        <v>1.0</v>
      </c>
      <c r="I150" s="1">
        <v>50.0</v>
      </c>
      <c r="J150" s="1">
        <v>120.0</v>
      </c>
      <c r="K150" s="8">
        <f t="shared" ref="K150:L150" si="104">I150-H150</f>
        <v>49</v>
      </c>
      <c r="L150" s="8">
        <f t="shared" si="104"/>
        <v>70</v>
      </c>
      <c r="M150" s="13">
        <v>2.0</v>
      </c>
      <c r="N150" s="13">
        <v>9.0</v>
      </c>
      <c r="P150" s="1"/>
      <c r="Q150" s="1"/>
      <c r="X150" s="1"/>
      <c r="Y150" s="1"/>
    </row>
    <row r="151" ht="15.75" customHeight="1">
      <c r="A151" s="1">
        <f t="shared" si="30"/>
        <v>148</v>
      </c>
      <c r="B151" s="27" t="s">
        <v>144</v>
      </c>
      <c r="C151" s="8" t="str">
        <f t="shared" si="3"/>
        <v>16-NonFall-01</v>
      </c>
      <c r="D151" s="1">
        <v>39.0</v>
      </c>
      <c r="E151" s="1" t="s">
        <v>15</v>
      </c>
      <c r="F151" s="25" t="s">
        <v>14</v>
      </c>
      <c r="G151" s="1" t="s">
        <v>74</v>
      </c>
      <c r="H151" s="13">
        <v>1.0</v>
      </c>
      <c r="J151" s="1">
        <v>158.0</v>
      </c>
      <c r="K151" s="8"/>
      <c r="L151" s="8"/>
      <c r="M151" s="13">
        <v>2.0</v>
      </c>
      <c r="N151" s="13">
        <v>9.0</v>
      </c>
      <c r="P151" s="1"/>
      <c r="Q151" s="1"/>
      <c r="X151" s="1"/>
      <c r="Y151" s="1"/>
    </row>
    <row r="152" ht="15.75" customHeight="1">
      <c r="A152" s="21">
        <f t="shared" si="30"/>
        <v>149</v>
      </c>
      <c r="B152" s="28" t="s">
        <v>144</v>
      </c>
      <c r="C152" s="17" t="str">
        <f t="shared" si="3"/>
        <v>16-NonFall-02</v>
      </c>
      <c r="D152" s="21">
        <v>27.0</v>
      </c>
      <c r="E152" s="21" t="s">
        <v>15</v>
      </c>
      <c r="F152" s="26" t="s">
        <v>17</v>
      </c>
      <c r="G152" s="21" t="s">
        <v>145</v>
      </c>
      <c r="H152" s="19">
        <v>1.0</v>
      </c>
      <c r="I152" s="22"/>
      <c r="J152" s="21">
        <v>107.0</v>
      </c>
      <c r="K152" s="17"/>
      <c r="L152" s="17"/>
      <c r="M152" s="19">
        <v>2.0</v>
      </c>
      <c r="N152" s="19">
        <v>9.0</v>
      </c>
      <c r="O152" s="22"/>
      <c r="P152" s="21"/>
      <c r="Q152" s="21"/>
      <c r="R152" s="22"/>
      <c r="S152" s="22"/>
      <c r="T152" s="22"/>
      <c r="U152" s="22"/>
      <c r="V152" s="22"/>
      <c r="W152" s="22"/>
      <c r="X152" s="21"/>
      <c r="Y152" s="21"/>
      <c r="Z152" s="22"/>
      <c r="AA152" s="22"/>
      <c r="AB152" s="22"/>
      <c r="AC152" s="22"/>
      <c r="AD152" s="22"/>
      <c r="AE152" s="22"/>
      <c r="AF152" s="22"/>
    </row>
    <row r="153" ht="15.75" customHeight="1">
      <c r="A153" s="1">
        <f t="shared" si="30"/>
        <v>150</v>
      </c>
      <c r="B153" s="27" t="s">
        <v>144</v>
      </c>
      <c r="C153" s="8" t="str">
        <f t="shared" si="3"/>
        <v>16-NonFall-03</v>
      </c>
      <c r="D153" s="1">
        <v>42.0</v>
      </c>
      <c r="E153" s="1" t="s">
        <v>15</v>
      </c>
      <c r="F153" s="25" t="s">
        <v>22</v>
      </c>
      <c r="G153" s="1" t="s">
        <v>67</v>
      </c>
      <c r="H153" s="13">
        <v>1.0</v>
      </c>
      <c r="J153" s="1">
        <v>168.0</v>
      </c>
      <c r="K153" s="8"/>
      <c r="L153" s="8"/>
      <c r="M153" s="13">
        <v>2.0</v>
      </c>
      <c r="N153" s="13">
        <v>9.0</v>
      </c>
      <c r="P153" s="1"/>
      <c r="Q153" s="1"/>
      <c r="X153" s="1"/>
      <c r="Y153" s="1"/>
    </row>
    <row r="154" ht="15.75" customHeight="1">
      <c r="A154" s="21">
        <f t="shared" si="30"/>
        <v>151</v>
      </c>
      <c r="B154" s="28" t="s">
        <v>144</v>
      </c>
      <c r="C154" s="17" t="str">
        <f t="shared" si="3"/>
        <v>16-NonFall-04</v>
      </c>
      <c r="D154" s="21">
        <v>69.0</v>
      </c>
      <c r="E154" s="21" t="s">
        <v>15</v>
      </c>
      <c r="F154" s="26" t="s">
        <v>24</v>
      </c>
      <c r="G154" s="21" t="s">
        <v>146</v>
      </c>
      <c r="H154" s="19">
        <v>1.0</v>
      </c>
      <c r="I154" s="22"/>
      <c r="J154" s="21">
        <v>278.0</v>
      </c>
      <c r="K154" s="17"/>
      <c r="L154" s="17"/>
      <c r="M154" s="19">
        <v>2.0</v>
      </c>
      <c r="N154" s="19">
        <v>9.0</v>
      </c>
      <c r="O154" s="22"/>
      <c r="P154" s="21"/>
      <c r="Q154" s="21"/>
      <c r="R154" s="22"/>
      <c r="S154" s="22"/>
      <c r="T154" s="22"/>
      <c r="U154" s="22"/>
      <c r="V154" s="22"/>
      <c r="W154" s="22"/>
      <c r="X154" s="21"/>
      <c r="Y154" s="21"/>
      <c r="Z154" s="22"/>
      <c r="AA154" s="22"/>
      <c r="AB154" s="22"/>
      <c r="AC154" s="22"/>
      <c r="AD154" s="22"/>
      <c r="AE154" s="22"/>
      <c r="AF154" s="22"/>
    </row>
    <row r="155" ht="15.75" customHeight="1">
      <c r="A155" s="1">
        <f t="shared" si="30"/>
        <v>152</v>
      </c>
      <c r="B155" s="27" t="s">
        <v>144</v>
      </c>
      <c r="C155" s="8" t="str">
        <f t="shared" si="3"/>
        <v>16-Fall-01</v>
      </c>
      <c r="D155" s="1">
        <v>26.0</v>
      </c>
      <c r="E155" s="1" t="s">
        <v>19</v>
      </c>
      <c r="F155" s="25" t="s">
        <v>14</v>
      </c>
      <c r="G155" s="1" t="s">
        <v>147</v>
      </c>
      <c r="H155" s="13">
        <v>1.0</v>
      </c>
      <c r="I155" s="1">
        <v>35.0</v>
      </c>
      <c r="J155" s="1">
        <v>105.0</v>
      </c>
      <c r="K155" s="8">
        <f t="shared" ref="K155:L155" si="105">I155-H155</f>
        <v>34</v>
      </c>
      <c r="L155" s="8">
        <f t="shared" si="105"/>
        <v>70</v>
      </c>
      <c r="M155" s="13">
        <v>2.0</v>
      </c>
      <c r="N155" s="13">
        <v>9.0</v>
      </c>
      <c r="P155" s="1"/>
      <c r="Q155" s="1"/>
      <c r="X155" s="1"/>
      <c r="Y155" s="1"/>
    </row>
    <row r="156" ht="15.75" customHeight="1">
      <c r="A156" s="21">
        <f t="shared" si="30"/>
        <v>153</v>
      </c>
      <c r="B156" s="28" t="s">
        <v>144</v>
      </c>
      <c r="C156" s="17" t="str">
        <f t="shared" si="3"/>
        <v>16-Fall-02</v>
      </c>
      <c r="D156" s="21">
        <v>25.0</v>
      </c>
      <c r="E156" s="21" t="s">
        <v>19</v>
      </c>
      <c r="F156" s="26" t="s">
        <v>17</v>
      </c>
      <c r="G156" s="21" t="s">
        <v>148</v>
      </c>
      <c r="H156" s="19">
        <v>1.0</v>
      </c>
      <c r="I156" s="21">
        <v>30.0</v>
      </c>
      <c r="J156" s="21">
        <v>100.0</v>
      </c>
      <c r="K156" s="17">
        <f t="shared" ref="K156:L156" si="106">I156-H156</f>
        <v>29</v>
      </c>
      <c r="L156" s="17">
        <f t="shared" si="106"/>
        <v>70</v>
      </c>
      <c r="M156" s="19">
        <v>2.0</v>
      </c>
      <c r="N156" s="19">
        <v>9.0</v>
      </c>
      <c r="O156" s="22"/>
      <c r="P156" s="21"/>
      <c r="Q156" s="21"/>
      <c r="R156" s="22"/>
      <c r="S156" s="22"/>
      <c r="T156" s="22"/>
      <c r="U156" s="22"/>
      <c r="V156" s="22"/>
      <c r="W156" s="22"/>
      <c r="X156" s="21"/>
      <c r="Y156" s="21"/>
      <c r="Z156" s="22"/>
      <c r="AA156" s="22"/>
      <c r="AB156" s="22"/>
      <c r="AC156" s="22"/>
      <c r="AD156" s="22"/>
      <c r="AE156" s="22"/>
      <c r="AF156" s="22"/>
    </row>
    <row r="157" ht="15.75" customHeight="1">
      <c r="A157" s="1">
        <f t="shared" si="30"/>
        <v>154</v>
      </c>
      <c r="B157" s="27" t="s">
        <v>144</v>
      </c>
      <c r="C157" s="8" t="str">
        <f t="shared" si="3"/>
        <v>16-Fall-03</v>
      </c>
      <c r="D157" s="1">
        <v>25.0</v>
      </c>
      <c r="E157" s="1" t="s">
        <v>19</v>
      </c>
      <c r="F157" s="25" t="s">
        <v>22</v>
      </c>
      <c r="G157" s="1" t="s">
        <v>149</v>
      </c>
      <c r="H157" s="13">
        <v>1.0</v>
      </c>
      <c r="I157" s="1">
        <v>32.0</v>
      </c>
      <c r="J157" s="1">
        <v>102.0</v>
      </c>
      <c r="K157" s="8">
        <f t="shared" ref="K157:L157" si="107">I157-H157</f>
        <v>31</v>
      </c>
      <c r="L157" s="8">
        <f t="shared" si="107"/>
        <v>70</v>
      </c>
      <c r="M157" s="13">
        <v>2.0</v>
      </c>
      <c r="N157" s="13">
        <v>9.0</v>
      </c>
      <c r="P157" s="1"/>
      <c r="Q157" s="1"/>
      <c r="X157" s="1"/>
      <c r="Y157" s="1"/>
    </row>
    <row r="158" ht="15.75" customHeight="1">
      <c r="A158" s="1">
        <f t="shared" si="30"/>
        <v>155</v>
      </c>
      <c r="B158" s="27" t="s">
        <v>144</v>
      </c>
      <c r="C158" s="8" t="str">
        <f t="shared" si="3"/>
        <v>16-Fall-04</v>
      </c>
      <c r="D158" s="1">
        <v>26.0</v>
      </c>
      <c r="E158" s="1" t="s">
        <v>19</v>
      </c>
      <c r="F158" s="25" t="s">
        <v>24</v>
      </c>
      <c r="G158" s="1" t="s">
        <v>149</v>
      </c>
      <c r="H158" s="13">
        <v>1.0</v>
      </c>
      <c r="I158" s="1">
        <v>35.0</v>
      </c>
      <c r="J158" s="1">
        <v>105.0</v>
      </c>
      <c r="K158" s="8">
        <f t="shared" ref="K158:L158" si="108">I158-H158</f>
        <v>34</v>
      </c>
      <c r="L158" s="8">
        <f t="shared" si="108"/>
        <v>70</v>
      </c>
      <c r="M158" s="13">
        <v>2.0</v>
      </c>
      <c r="N158" s="13">
        <v>9.0</v>
      </c>
      <c r="P158" s="1"/>
      <c r="Q158" s="1"/>
      <c r="X158" s="1"/>
      <c r="Y158" s="1"/>
    </row>
    <row r="159" ht="15.75" customHeight="1">
      <c r="A159" s="21">
        <f t="shared" si="30"/>
        <v>156</v>
      </c>
      <c r="B159" s="28" t="s">
        <v>144</v>
      </c>
      <c r="C159" s="17" t="str">
        <f t="shared" si="3"/>
        <v>16-Fall-05</v>
      </c>
      <c r="D159" s="21">
        <v>24.0</v>
      </c>
      <c r="E159" s="21" t="s">
        <v>19</v>
      </c>
      <c r="F159" s="26" t="s">
        <v>26</v>
      </c>
      <c r="G159" s="21" t="s">
        <v>150</v>
      </c>
      <c r="H159" s="19">
        <v>1.0</v>
      </c>
      <c r="I159" s="21">
        <v>28.0</v>
      </c>
      <c r="J159" s="21">
        <v>98.0</v>
      </c>
      <c r="K159" s="17">
        <f t="shared" ref="K159:L159" si="109">I159-H159</f>
        <v>27</v>
      </c>
      <c r="L159" s="17">
        <f t="shared" si="109"/>
        <v>70</v>
      </c>
      <c r="M159" s="19">
        <v>2.0</v>
      </c>
      <c r="N159" s="19">
        <v>9.0</v>
      </c>
      <c r="O159" s="22"/>
      <c r="P159" s="21"/>
      <c r="Q159" s="21"/>
      <c r="R159" s="22"/>
      <c r="S159" s="22"/>
      <c r="T159" s="22"/>
      <c r="U159" s="22"/>
      <c r="V159" s="22"/>
      <c r="W159" s="22"/>
      <c r="X159" s="21"/>
      <c r="Y159" s="21"/>
      <c r="Z159" s="22"/>
      <c r="AA159" s="22"/>
      <c r="AB159" s="22"/>
      <c r="AC159" s="22"/>
      <c r="AD159" s="22"/>
      <c r="AE159" s="22"/>
      <c r="AF159" s="22"/>
    </row>
    <row r="160" ht="15.75" customHeight="1">
      <c r="A160" s="1">
        <f t="shared" si="30"/>
        <v>157</v>
      </c>
      <c r="B160" s="27" t="s">
        <v>144</v>
      </c>
      <c r="C160" s="8" t="str">
        <f t="shared" si="3"/>
        <v>16-Fall-06</v>
      </c>
      <c r="D160" s="1">
        <v>25.0</v>
      </c>
      <c r="E160" s="1" t="s">
        <v>19</v>
      </c>
      <c r="F160" s="25" t="s">
        <v>28</v>
      </c>
      <c r="G160" s="1" t="s">
        <v>151</v>
      </c>
      <c r="H160" s="13">
        <v>1.0</v>
      </c>
      <c r="I160" s="1">
        <v>35.0</v>
      </c>
      <c r="J160" s="1">
        <v>102.0</v>
      </c>
      <c r="K160" s="8">
        <f t="shared" ref="K160:L160" si="110">I160-H160</f>
        <v>34</v>
      </c>
      <c r="L160" s="8">
        <f t="shared" si="110"/>
        <v>67</v>
      </c>
      <c r="M160" s="13">
        <v>2.0</v>
      </c>
      <c r="N160" s="13">
        <v>9.0</v>
      </c>
      <c r="P160" s="1"/>
      <c r="Q160" s="1"/>
      <c r="X160" s="1"/>
      <c r="Y160" s="1"/>
    </row>
    <row r="161" ht="15.75" customHeight="1">
      <c r="A161" s="1">
        <f t="shared" si="30"/>
        <v>158</v>
      </c>
      <c r="B161" s="27" t="s">
        <v>152</v>
      </c>
      <c r="C161" s="8" t="str">
        <f t="shared" si="3"/>
        <v>17-NonFall-01</v>
      </c>
      <c r="D161" s="1">
        <v>49.0</v>
      </c>
      <c r="E161" s="1" t="s">
        <v>15</v>
      </c>
      <c r="F161" s="25" t="s">
        <v>14</v>
      </c>
      <c r="G161" s="1" t="s">
        <v>46</v>
      </c>
      <c r="H161" s="13">
        <v>1.0</v>
      </c>
      <c r="J161" s="1">
        <v>198.0</v>
      </c>
      <c r="K161" s="8"/>
      <c r="L161" s="8"/>
      <c r="M161" s="13">
        <v>3.0</v>
      </c>
      <c r="N161" s="13">
        <v>9.0</v>
      </c>
      <c r="P161" s="1"/>
      <c r="Q161" s="1"/>
      <c r="X161" s="1"/>
      <c r="Y161" s="1"/>
    </row>
    <row r="162" ht="15.75" customHeight="1">
      <c r="A162" s="21">
        <f t="shared" si="30"/>
        <v>159</v>
      </c>
      <c r="B162" s="28" t="s">
        <v>152</v>
      </c>
      <c r="C162" s="17" t="str">
        <f t="shared" si="3"/>
        <v>17-NonFall-02</v>
      </c>
      <c r="D162" s="21">
        <v>29.0</v>
      </c>
      <c r="E162" s="21" t="s">
        <v>15</v>
      </c>
      <c r="F162" s="26" t="s">
        <v>17</v>
      </c>
      <c r="G162" s="21" t="s">
        <v>153</v>
      </c>
      <c r="H162" s="19">
        <v>1.0</v>
      </c>
      <c r="I162" s="22"/>
      <c r="J162" s="21">
        <v>118.0</v>
      </c>
      <c r="K162" s="17"/>
      <c r="L162" s="17"/>
      <c r="M162" s="19">
        <v>3.0</v>
      </c>
      <c r="N162" s="19">
        <v>9.0</v>
      </c>
      <c r="O162" s="22"/>
      <c r="P162" s="21"/>
      <c r="Q162" s="21"/>
      <c r="R162" s="22"/>
      <c r="S162" s="22"/>
      <c r="T162" s="22"/>
      <c r="U162" s="22"/>
      <c r="V162" s="22"/>
      <c r="W162" s="22"/>
      <c r="X162" s="21"/>
      <c r="Y162" s="21"/>
      <c r="Z162" s="22"/>
      <c r="AA162" s="22"/>
      <c r="AB162" s="22"/>
      <c r="AC162" s="22"/>
      <c r="AD162" s="22"/>
      <c r="AE162" s="22"/>
      <c r="AF162" s="22"/>
    </row>
    <row r="163" ht="15.75" customHeight="1">
      <c r="A163" s="1">
        <f t="shared" si="30"/>
        <v>160</v>
      </c>
      <c r="B163" s="27" t="s">
        <v>152</v>
      </c>
      <c r="C163" s="8" t="str">
        <f t="shared" si="3"/>
        <v>17-Fall-01</v>
      </c>
      <c r="D163" s="1">
        <v>25.0</v>
      </c>
      <c r="E163" s="1" t="s">
        <v>19</v>
      </c>
      <c r="F163" s="25" t="s">
        <v>14</v>
      </c>
      <c r="G163" s="1" t="s">
        <v>154</v>
      </c>
      <c r="H163" s="13">
        <v>1.0</v>
      </c>
      <c r="I163" s="1">
        <v>31.0</v>
      </c>
      <c r="J163" s="1">
        <v>101.0</v>
      </c>
      <c r="K163" s="8">
        <f t="shared" ref="K163:L163" si="111">I163-H163</f>
        <v>30</v>
      </c>
      <c r="L163" s="8">
        <f t="shared" si="111"/>
        <v>70</v>
      </c>
      <c r="M163" s="13">
        <v>3.0</v>
      </c>
      <c r="N163" s="13">
        <v>9.0</v>
      </c>
      <c r="P163" s="1"/>
      <c r="Q163" s="1"/>
      <c r="X163" s="1"/>
      <c r="Y163" s="1"/>
    </row>
    <row r="164" ht="15.75" customHeight="1">
      <c r="A164" s="21">
        <f t="shared" si="30"/>
        <v>161</v>
      </c>
      <c r="B164" s="28" t="s">
        <v>152</v>
      </c>
      <c r="C164" s="17" t="str">
        <f t="shared" si="3"/>
        <v>17-Fall-02</v>
      </c>
      <c r="D164" s="21">
        <v>25.0</v>
      </c>
      <c r="E164" s="21" t="s">
        <v>19</v>
      </c>
      <c r="F164" s="26" t="s">
        <v>17</v>
      </c>
      <c r="G164" s="21" t="s">
        <v>155</v>
      </c>
      <c r="H164" s="19">
        <v>1.0</v>
      </c>
      <c r="I164" s="21">
        <v>30.0</v>
      </c>
      <c r="J164" s="21">
        <v>100.0</v>
      </c>
      <c r="K164" s="17">
        <f t="shared" ref="K164:L164" si="112">I164-H164</f>
        <v>29</v>
      </c>
      <c r="L164" s="17">
        <f t="shared" si="112"/>
        <v>70</v>
      </c>
      <c r="M164" s="19">
        <v>3.0</v>
      </c>
      <c r="N164" s="19">
        <v>9.0</v>
      </c>
      <c r="O164" s="22"/>
      <c r="P164" s="21"/>
      <c r="Q164" s="21"/>
      <c r="R164" s="22"/>
      <c r="S164" s="22"/>
      <c r="T164" s="22"/>
      <c r="U164" s="22"/>
      <c r="V164" s="22"/>
      <c r="W164" s="22"/>
      <c r="X164" s="21"/>
      <c r="Y164" s="21"/>
      <c r="Z164" s="22"/>
      <c r="AA164" s="22"/>
      <c r="AB164" s="22"/>
      <c r="AC164" s="22"/>
      <c r="AD164" s="22"/>
      <c r="AE164" s="22"/>
      <c r="AF164" s="22"/>
    </row>
    <row r="165" ht="15.75" customHeight="1">
      <c r="A165" s="21">
        <f t="shared" si="30"/>
        <v>162</v>
      </c>
      <c r="B165" s="28" t="s">
        <v>152</v>
      </c>
      <c r="C165" s="17" t="str">
        <f t="shared" si="3"/>
        <v>17-Fall-03</v>
      </c>
      <c r="D165" s="21">
        <v>27.0</v>
      </c>
      <c r="E165" s="21" t="s">
        <v>19</v>
      </c>
      <c r="F165" s="26" t="s">
        <v>22</v>
      </c>
      <c r="G165" s="21" t="s">
        <v>156</v>
      </c>
      <c r="H165" s="19">
        <v>1.0</v>
      </c>
      <c r="I165" s="21">
        <v>40.0</v>
      </c>
      <c r="J165" s="21">
        <v>110.0</v>
      </c>
      <c r="K165" s="17">
        <f t="shared" ref="K165:L165" si="113">I165-H165</f>
        <v>39</v>
      </c>
      <c r="L165" s="17">
        <f t="shared" si="113"/>
        <v>70</v>
      </c>
      <c r="M165" s="19">
        <v>3.0</v>
      </c>
      <c r="N165" s="19">
        <v>9.0</v>
      </c>
      <c r="O165" s="22"/>
      <c r="P165" s="21"/>
      <c r="Q165" s="21"/>
      <c r="R165" s="22"/>
      <c r="S165" s="22"/>
      <c r="T165" s="22"/>
      <c r="U165" s="22"/>
      <c r="V165" s="22"/>
      <c r="W165" s="22"/>
      <c r="X165" s="21"/>
      <c r="Y165" s="21"/>
      <c r="Z165" s="22"/>
      <c r="AA165" s="22"/>
      <c r="AB165" s="22"/>
      <c r="AC165" s="22"/>
      <c r="AD165" s="22"/>
      <c r="AE165" s="22"/>
      <c r="AF165" s="22"/>
    </row>
    <row r="166" ht="15.75" customHeight="1">
      <c r="A166" s="1">
        <f t="shared" si="30"/>
        <v>163</v>
      </c>
      <c r="B166" s="27" t="s">
        <v>152</v>
      </c>
      <c r="C166" s="8" t="str">
        <f t="shared" si="3"/>
        <v>17-Fall-04</v>
      </c>
      <c r="D166" s="1">
        <v>23.0</v>
      </c>
      <c r="E166" s="1" t="s">
        <v>19</v>
      </c>
      <c r="F166" s="25" t="s">
        <v>24</v>
      </c>
      <c r="G166" s="1" t="s">
        <v>155</v>
      </c>
      <c r="H166" s="13">
        <v>1.0</v>
      </c>
      <c r="I166" s="1">
        <v>40.0</v>
      </c>
      <c r="J166" s="1">
        <v>92.0</v>
      </c>
      <c r="K166" s="8">
        <f t="shared" ref="K166:L166" si="114">I166-H166</f>
        <v>39</v>
      </c>
      <c r="L166" s="8">
        <f t="shared" si="114"/>
        <v>52</v>
      </c>
      <c r="M166" s="13">
        <v>3.0</v>
      </c>
      <c r="N166" s="13">
        <v>9.0</v>
      </c>
      <c r="P166" s="1"/>
      <c r="Q166" s="1"/>
      <c r="X166" s="1"/>
      <c r="Y166" s="1"/>
    </row>
    <row r="167" ht="15.75" customHeight="1">
      <c r="A167" s="1">
        <f t="shared" si="30"/>
        <v>164</v>
      </c>
      <c r="B167" s="27" t="s">
        <v>152</v>
      </c>
      <c r="C167" s="8" t="str">
        <f t="shared" si="3"/>
        <v>17-Fall-05</v>
      </c>
      <c r="D167" s="1">
        <v>24.0</v>
      </c>
      <c r="E167" s="1" t="s">
        <v>19</v>
      </c>
      <c r="F167" s="25" t="s">
        <v>26</v>
      </c>
      <c r="G167" s="1" t="s">
        <v>157</v>
      </c>
      <c r="H167" s="13">
        <v>1.0</v>
      </c>
      <c r="I167" s="1">
        <v>28.0</v>
      </c>
      <c r="J167" s="1">
        <v>98.0</v>
      </c>
      <c r="K167" s="8">
        <f t="shared" ref="K167:L167" si="115">I167-H167</f>
        <v>27</v>
      </c>
      <c r="L167" s="8">
        <f t="shared" si="115"/>
        <v>70</v>
      </c>
      <c r="M167" s="13">
        <v>3.0</v>
      </c>
      <c r="N167" s="13">
        <v>9.0</v>
      </c>
      <c r="P167" s="1"/>
      <c r="Q167" s="1"/>
      <c r="X167" s="1"/>
      <c r="Y167" s="1"/>
    </row>
    <row r="168" ht="15.75" customHeight="1">
      <c r="A168" s="1">
        <f t="shared" si="30"/>
        <v>165</v>
      </c>
      <c r="B168" s="27" t="s">
        <v>152</v>
      </c>
      <c r="C168" s="8" t="str">
        <f t="shared" si="3"/>
        <v>17-Fall-06</v>
      </c>
      <c r="D168" s="1">
        <v>27.0</v>
      </c>
      <c r="E168" s="1" t="s">
        <v>19</v>
      </c>
      <c r="F168" s="25" t="s">
        <v>28</v>
      </c>
      <c r="G168" s="1" t="s">
        <v>157</v>
      </c>
      <c r="H168" s="13">
        <v>1.0</v>
      </c>
      <c r="I168" s="1">
        <v>40.0</v>
      </c>
      <c r="J168" s="1">
        <v>110.0</v>
      </c>
      <c r="K168" s="8">
        <f t="shared" ref="K168:L168" si="116">I168-H168</f>
        <v>39</v>
      </c>
      <c r="L168" s="8">
        <f t="shared" si="116"/>
        <v>70</v>
      </c>
      <c r="M168" s="13">
        <v>3.0</v>
      </c>
      <c r="N168" s="13">
        <v>9.0</v>
      </c>
      <c r="P168" s="1"/>
      <c r="Q168" s="1"/>
      <c r="X168" s="1"/>
      <c r="Y168" s="1"/>
    </row>
    <row r="169" ht="15.75" customHeight="1">
      <c r="A169" s="1">
        <f t="shared" si="30"/>
        <v>166</v>
      </c>
      <c r="B169" s="27" t="s">
        <v>158</v>
      </c>
      <c r="C169" s="8" t="str">
        <f t="shared" si="3"/>
        <v>18-NonFall-01</v>
      </c>
      <c r="D169" s="1">
        <v>99.0</v>
      </c>
      <c r="E169" s="1" t="s">
        <v>15</v>
      </c>
      <c r="F169" s="25" t="s">
        <v>14</v>
      </c>
      <c r="G169" s="29" t="s">
        <v>159</v>
      </c>
      <c r="H169" s="13">
        <v>1.0</v>
      </c>
      <c r="J169" s="1">
        <v>398.0</v>
      </c>
      <c r="K169" s="8"/>
      <c r="L169" s="8"/>
      <c r="M169" s="13">
        <v>3.0</v>
      </c>
      <c r="N169" s="13">
        <v>9.0</v>
      </c>
      <c r="P169" s="1"/>
      <c r="Q169" s="1"/>
      <c r="X169" s="1"/>
      <c r="Y169" s="1"/>
    </row>
    <row r="170" ht="15.75" customHeight="1">
      <c r="A170" s="1">
        <f t="shared" si="30"/>
        <v>167</v>
      </c>
      <c r="B170" s="27" t="s">
        <v>158</v>
      </c>
      <c r="C170" s="8" t="str">
        <f t="shared" si="3"/>
        <v>18-NonFall-02</v>
      </c>
      <c r="D170" s="1">
        <v>29.0</v>
      </c>
      <c r="E170" s="1" t="s">
        <v>15</v>
      </c>
      <c r="F170" s="25" t="s">
        <v>17</v>
      </c>
      <c r="G170" s="29" t="s">
        <v>159</v>
      </c>
      <c r="H170" s="13">
        <v>1.0</v>
      </c>
      <c r="J170" s="1">
        <v>118.0</v>
      </c>
      <c r="K170" s="8"/>
      <c r="L170" s="8"/>
      <c r="M170" s="13">
        <v>3.0</v>
      </c>
      <c r="N170" s="13">
        <v>9.0</v>
      </c>
      <c r="P170" s="1"/>
      <c r="Q170" s="1"/>
      <c r="X170" s="1"/>
      <c r="Y170" s="1"/>
    </row>
    <row r="171" ht="15.75" customHeight="1">
      <c r="A171" s="21">
        <f t="shared" si="30"/>
        <v>168</v>
      </c>
      <c r="B171" s="28" t="s">
        <v>158</v>
      </c>
      <c r="C171" s="17" t="str">
        <f t="shared" si="3"/>
        <v>18-NonFall-03</v>
      </c>
      <c r="D171" s="21">
        <v>20.0</v>
      </c>
      <c r="E171" s="21" t="s">
        <v>15</v>
      </c>
      <c r="F171" s="26" t="s">
        <v>22</v>
      </c>
      <c r="G171" s="30" t="s">
        <v>160</v>
      </c>
      <c r="H171" s="19">
        <v>1.0</v>
      </c>
      <c r="I171" s="22"/>
      <c r="J171" s="21">
        <v>80.0</v>
      </c>
      <c r="K171" s="17"/>
      <c r="L171" s="17"/>
      <c r="M171" s="19">
        <v>3.0</v>
      </c>
      <c r="N171" s="19">
        <v>9.0</v>
      </c>
      <c r="O171" s="22"/>
      <c r="P171" s="21"/>
      <c r="Q171" s="21"/>
      <c r="R171" s="22"/>
      <c r="S171" s="22"/>
      <c r="T171" s="22"/>
      <c r="U171" s="22"/>
      <c r="V171" s="22"/>
      <c r="W171" s="22"/>
      <c r="X171" s="21"/>
      <c r="Y171" s="21"/>
      <c r="Z171" s="22"/>
      <c r="AA171" s="22"/>
      <c r="AB171" s="22"/>
      <c r="AC171" s="22"/>
      <c r="AD171" s="22"/>
      <c r="AE171" s="22"/>
      <c r="AF171" s="22"/>
    </row>
    <row r="172" ht="15.75" customHeight="1">
      <c r="A172" s="21">
        <f t="shared" si="30"/>
        <v>169</v>
      </c>
      <c r="B172" s="28" t="s">
        <v>158</v>
      </c>
      <c r="C172" s="17" t="str">
        <f t="shared" si="3"/>
        <v>18-NonFall-04</v>
      </c>
      <c r="D172" s="21">
        <v>35.0</v>
      </c>
      <c r="E172" s="21" t="s">
        <v>15</v>
      </c>
      <c r="F172" s="26" t="s">
        <v>24</v>
      </c>
      <c r="G172" s="30" t="s">
        <v>160</v>
      </c>
      <c r="H172" s="19">
        <v>1.0</v>
      </c>
      <c r="I172" s="22"/>
      <c r="J172" s="21">
        <v>140.0</v>
      </c>
      <c r="K172" s="17"/>
      <c r="L172" s="17"/>
      <c r="M172" s="19">
        <v>3.0</v>
      </c>
      <c r="N172" s="19">
        <v>9.0</v>
      </c>
      <c r="O172" s="22"/>
      <c r="P172" s="21"/>
      <c r="Q172" s="21"/>
      <c r="R172" s="22"/>
      <c r="S172" s="22"/>
      <c r="T172" s="22"/>
      <c r="U172" s="22"/>
      <c r="V172" s="22"/>
      <c r="W172" s="22"/>
      <c r="X172" s="21"/>
      <c r="Y172" s="21"/>
      <c r="Z172" s="22"/>
      <c r="AA172" s="22"/>
      <c r="AB172" s="22"/>
      <c r="AC172" s="22"/>
      <c r="AD172" s="22"/>
      <c r="AE172" s="22"/>
      <c r="AF172" s="22"/>
    </row>
    <row r="173" ht="15.75" customHeight="1">
      <c r="A173" s="1">
        <f t="shared" si="30"/>
        <v>170</v>
      </c>
      <c r="B173" s="27" t="s">
        <v>158</v>
      </c>
      <c r="C173" s="8" t="str">
        <f t="shared" si="3"/>
        <v>18-Fall-01</v>
      </c>
      <c r="D173" s="1">
        <v>24.0</v>
      </c>
      <c r="E173" s="1" t="s">
        <v>19</v>
      </c>
      <c r="F173" s="25" t="s">
        <v>14</v>
      </c>
      <c r="G173" s="1" t="s">
        <v>161</v>
      </c>
      <c r="H173" s="13">
        <v>1.0</v>
      </c>
      <c r="I173" s="1">
        <v>27.0</v>
      </c>
      <c r="J173" s="1">
        <v>97.0</v>
      </c>
      <c r="K173" s="8">
        <f t="shared" ref="K173:L173" si="117">I173-H173</f>
        <v>26</v>
      </c>
      <c r="L173" s="8">
        <f t="shared" si="117"/>
        <v>70</v>
      </c>
      <c r="M173" s="13">
        <v>3.0</v>
      </c>
      <c r="N173" s="13">
        <v>9.0</v>
      </c>
      <c r="P173" s="1"/>
      <c r="Q173" s="1"/>
      <c r="X173" s="1"/>
      <c r="Y173" s="1"/>
    </row>
    <row r="174" ht="15.75" customHeight="1">
      <c r="A174" s="1">
        <f t="shared" si="30"/>
        <v>171</v>
      </c>
      <c r="B174" s="27" t="s">
        <v>158</v>
      </c>
      <c r="C174" s="8" t="str">
        <f t="shared" si="3"/>
        <v>18-Fall-02</v>
      </c>
      <c r="D174" s="1">
        <v>27.0</v>
      </c>
      <c r="E174" s="1" t="s">
        <v>19</v>
      </c>
      <c r="F174" s="25" t="s">
        <v>17</v>
      </c>
      <c r="G174" s="1" t="s">
        <v>162</v>
      </c>
      <c r="H174" s="13">
        <v>1.0</v>
      </c>
      <c r="I174" s="1">
        <v>40.0</v>
      </c>
      <c r="J174" s="1">
        <v>110.0</v>
      </c>
      <c r="K174" s="8">
        <f t="shared" ref="K174:L174" si="118">I174-H174</f>
        <v>39</v>
      </c>
      <c r="L174" s="8">
        <f t="shared" si="118"/>
        <v>70</v>
      </c>
      <c r="M174" s="13">
        <v>3.0</v>
      </c>
      <c r="N174" s="13">
        <v>9.0</v>
      </c>
      <c r="P174" s="1"/>
      <c r="Q174" s="1"/>
      <c r="X174" s="1"/>
      <c r="Y174" s="1"/>
    </row>
    <row r="175" ht="15.75" customHeight="1">
      <c r="A175" s="1">
        <f t="shared" si="30"/>
        <v>172</v>
      </c>
      <c r="B175" s="27" t="s">
        <v>158</v>
      </c>
      <c r="C175" s="8" t="str">
        <f t="shared" si="3"/>
        <v>18-Fall-03</v>
      </c>
      <c r="D175" s="1">
        <v>25.0</v>
      </c>
      <c r="E175" s="1" t="s">
        <v>19</v>
      </c>
      <c r="F175" s="25" t="s">
        <v>22</v>
      </c>
      <c r="G175" s="1" t="s">
        <v>163</v>
      </c>
      <c r="H175" s="13">
        <v>1.0</v>
      </c>
      <c r="I175" s="1">
        <v>30.0</v>
      </c>
      <c r="J175" s="1">
        <v>100.0</v>
      </c>
      <c r="K175" s="8">
        <f t="shared" ref="K175:L175" si="119">I175-H175</f>
        <v>29</v>
      </c>
      <c r="L175" s="8">
        <f t="shared" si="119"/>
        <v>70</v>
      </c>
      <c r="M175" s="13">
        <v>3.0</v>
      </c>
      <c r="N175" s="13">
        <v>9.0</v>
      </c>
      <c r="P175" s="1"/>
      <c r="Q175" s="1"/>
      <c r="X175" s="1"/>
      <c r="Y175" s="1"/>
    </row>
    <row r="176" ht="15.75" customHeight="1">
      <c r="A176" s="1">
        <f t="shared" si="30"/>
        <v>173</v>
      </c>
      <c r="B176" s="27" t="s">
        <v>158</v>
      </c>
      <c r="C176" s="8" t="str">
        <f t="shared" si="3"/>
        <v>18-Fall-04</v>
      </c>
      <c r="D176" s="1">
        <v>24.0</v>
      </c>
      <c r="E176" s="1" t="s">
        <v>19</v>
      </c>
      <c r="F176" s="25" t="s">
        <v>24</v>
      </c>
      <c r="G176" s="1" t="s">
        <v>164</v>
      </c>
      <c r="H176" s="13">
        <v>1.0</v>
      </c>
      <c r="I176" s="1">
        <v>25.0</v>
      </c>
      <c r="J176" s="1">
        <v>95.0</v>
      </c>
      <c r="K176" s="8">
        <f t="shared" ref="K176:L176" si="120">I176-H176</f>
        <v>24</v>
      </c>
      <c r="L176" s="8">
        <f t="shared" si="120"/>
        <v>70</v>
      </c>
      <c r="M176" s="13">
        <v>3.0</v>
      </c>
      <c r="N176" s="13">
        <v>9.0</v>
      </c>
      <c r="P176" s="1"/>
      <c r="Q176" s="1"/>
      <c r="X176" s="1"/>
      <c r="Y176" s="1"/>
    </row>
    <row r="177" ht="15.75" customHeight="1">
      <c r="A177" s="1">
        <f t="shared" si="30"/>
        <v>174</v>
      </c>
      <c r="B177" s="27" t="s">
        <v>158</v>
      </c>
      <c r="C177" s="8" t="str">
        <f t="shared" si="3"/>
        <v>18-Fall-05</v>
      </c>
      <c r="D177" s="1">
        <v>25.0</v>
      </c>
      <c r="E177" s="1" t="s">
        <v>19</v>
      </c>
      <c r="F177" s="25" t="s">
        <v>26</v>
      </c>
      <c r="G177" s="1" t="s">
        <v>165</v>
      </c>
      <c r="H177" s="13">
        <v>1.0</v>
      </c>
      <c r="I177" s="1">
        <v>30.0</v>
      </c>
      <c r="J177" s="1">
        <v>100.0</v>
      </c>
      <c r="K177" s="8">
        <f t="shared" ref="K177:L177" si="121">I177-H177</f>
        <v>29</v>
      </c>
      <c r="L177" s="8">
        <f t="shared" si="121"/>
        <v>70</v>
      </c>
      <c r="M177" s="13">
        <v>3.0</v>
      </c>
      <c r="N177" s="13">
        <v>9.0</v>
      </c>
      <c r="P177" s="1"/>
      <c r="Q177" s="1"/>
      <c r="X177" s="1"/>
      <c r="Y177" s="1"/>
    </row>
    <row r="178" ht="15.75" customHeight="1">
      <c r="A178" s="1">
        <f t="shared" si="30"/>
        <v>175</v>
      </c>
      <c r="B178" s="27" t="s">
        <v>158</v>
      </c>
      <c r="C178" s="8" t="str">
        <f t="shared" si="3"/>
        <v>18-Fall-06</v>
      </c>
      <c r="D178" s="1">
        <v>25.0</v>
      </c>
      <c r="E178" s="1" t="s">
        <v>19</v>
      </c>
      <c r="F178" s="25" t="s">
        <v>28</v>
      </c>
      <c r="G178" s="1" t="s">
        <v>166</v>
      </c>
      <c r="H178" s="13">
        <v>1.0</v>
      </c>
      <c r="I178" s="1">
        <v>30.0</v>
      </c>
      <c r="J178" s="1">
        <v>100.0</v>
      </c>
      <c r="K178" s="8">
        <f t="shared" ref="K178:L178" si="122">I178-H178</f>
        <v>29</v>
      </c>
      <c r="L178" s="8">
        <f t="shared" si="122"/>
        <v>70</v>
      </c>
      <c r="M178" s="13">
        <v>3.0</v>
      </c>
      <c r="N178" s="13">
        <v>9.0</v>
      </c>
      <c r="P178" s="1"/>
      <c r="Q178" s="1"/>
      <c r="X178" s="1"/>
      <c r="Y178" s="1"/>
    </row>
    <row r="179" ht="15.75" customHeight="1">
      <c r="A179" s="1">
        <f t="shared" si="30"/>
        <v>176</v>
      </c>
      <c r="B179" s="27" t="s">
        <v>167</v>
      </c>
      <c r="C179" s="8" t="str">
        <f t="shared" si="3"/>
        <v>19-NonFall-01</v>
      </c>
      <c r="D179" s="1">
        <v>29.0</v>
      </c>
      <c r="E179" s="1" t="s">
        <v>15</v>
      </c>
      <c r="F179" s="25" t="s">
        <v>14</v>
      </c>
      <c r="G179" s="1" t="s">
        <v>74</v>
      </c>
      <c r="H179" s="13">
        <v>1.0</v>
      </c>
      <c r="J179" s="1">
        <v>118.0</v>
      </c>
      <c r="K179" s="8"/>
      <c r="L179" s="8"/>
      <c r="M179" s="13">
        <v>3.0</v>
      </c>
      <c r="N179" s="13">
        <v>9.0</v>
      </c>
      <c r="P179" s="1"/>
      <c r="Q179" s="1"/>
      <c r="X179" s="1"/>
      <c r="Y179" s="1"/>
    </row>
    <row r="180" ht="15.75" customHeight="1">
      <c r="A180" s="1">
        <f t="shared" si="30"/>
        <v>177</v>
      </c>
      <c r="B180" s="27" t="s">
        <v>167</v>
      </c>
      <c r="C180" s="8" t="str">
        <f t="shared" si="3"/>
        <v>19-NonFall-02</v>
      </c>
      <c r="D180" s="1">
        <v>19.0</v>
      </c>
      <c r="E180" s="1" t="s">
        <v>15</v>
      </c>
      <c r="F180" s="25" t="s">
        <v>17</v>
      </c>
      <c r="G180" s="1" t="s">
        <v>74</v>
      </c>
      <c r="H180" s="13">
        <v>1.0</v>
      </c>
      <c r="J180" s="1">
        <v>78.0</v>
      </c>
      <c r="K180" s="8"/>
      <c r="L180" s="8"/>
      <c r="M180" s="13">
        <v>3.0</v>
      </c>
      <c r="N180" s="13">
        <v>9.0</v>
      </c>
      <c r="P180" s="1"/>
      <c r="Q180" s="1"/>
      <c r="X180" s="1"/>
      <c r="Y180" s="1"/>
    </row>
    <row r="181" ht="15.75" customHeight="1">
      <c r="A181" s="1">
        <f t="shared" si="30"/>
        <v>178</v>
      </c>
      <c r="B181" s="27" t="s">
        <v>167</v>
      </c>
      <c r="C181" s="8" t="str">
        <f t="shared" si="3"/>
        <v>19-Fall-01</v>
      </c>
      <c r="D181" s="1">
        <v>25.0</v>
      </c>
      <c r="E181" s="1" t="s">
        <v>19</v>
      </c>
      <c r="F181" s="25" t="s">
        <v>14</v>
      </c>
      <c r="G181" s="1" t="s">
        <v>168</v>
      </c>
      <c r="H181" s="13">
        <v>1.0</v>
      </c>
      <c r="I181" s="1">
        <v>31.0</v>
      </c>
      <c r="J181" s="1">
        <v>101.0</v>
      </c>
      <c r="K181" s="8">
        <f t="shared" ref="K181:L181" si="123">I181-H181</f>
        <v>30</v>
      </c>
      <c r="L181" s="8">
        <f t="shared" si="123"/>
        <v>70</v>
      </c>
      <c r="M181" s="13">
        <v>3.0</v>
      </c>
      <c r="N181" s="13">
        <v>9.0</v>
      </c>
      <c r="P181" s="1"/>
      <c r="Q181" s="1"/>
      <c r="X181" s="1"/>
      <c r="Y181" s="1"/>
    </row>
    <row r="182" ht="15.75" customHeight="1">
      <c r="A182" s="1">
        <f t="shared" si="30"/>
        <v>179</v>
      </c>
      <c r="B182" s="27" t="s">
        <v>167</v>
      </c>
      <c r="C182" s="8" t="str">
        <f t="shared" si="3"/>
        <v>19-Fall-02</v>
      </c>
      <c r="D182" s="1">
        <v>27.0</v>
      </c>
      <c r="E182" s="1" t="s">
        <v>19</v>
      </c>
      <c r="F182" s="25" t="s">
        <v>17</v>
      </c>
      <c r="G182" s="1" t="s">
        <v>169</v>
      </c>
      <c r="H182" s="13">
        <v>1.0</v>
      </c>
      <c r="I182" s="1">
        <v>40.0</v>
      </c>
      <c r="J182" s="1">
        <v>110.0</v>
      </c>
      <c r="K182" s="8">
        <f t="shared" ref="K182:L182" si="124">I182-H182</f>
        <v>39</v>
      </c>
      <c r="L182" s="8">
        <f t="shared" si="124"/>
        <v>70</v>
      </c>
      <c r="M182" s="13">
        <v>3.0</v>
      </c>
      <c r="N182" s="13">
        <v>9.0</v>
      </c>
      <c r="P182" s="1"/>
      <c r="Q182" s="1"/>
      <c r="X182" s="1"/>
      <c r="Y182" s="1"/>
    </row>
    <row r="183" ht="15.75" customHeight="1">
      <c r="A183" s="1">
        <f t="shared" si="30"/>
        <v>180</v>
      </c>
      <c r="B183" s="27" t="s">
        <v>167</v>
      </c>
      <c r="C183" s="8" t="str">
        <f t="shared" si="3"/>
        <v>19-Fall-03</v>
      </c>
      <c r="D183" s="1">
        <v>27.0</v>
      </c>
      <c r="E183" s="1" t="s">
        <v>19</v>
      </c>
      <c r="F183" s="25" t="s">
        <v>22</v>
      </c>
      <c r="G183" s="1" t="s">
        <v>170</v>
      </c>
      <c r="H183" s="13">
        <v>1.0</v>
      </c>
      <c r="I183" s="1">
        <v>40.0</v>
      </c>
      <c r="J183" s="1">
        <v>110.0</v>
      </c>
      <c r="K183" s="8">
        <f t="shared" ref="K183:L183" si="125">I183-H183</f>
        <v>39</v>
      </c>
      <c r="L183" s="8">
        <f t="shared" si="125"/>
        <v>70</v>
      </c>
      <c r="M183" s="13">
        <v>3.0</v>
      </c>
      <c r="N183" s="13">
        <v>9.0</v>
      </c>
      <c r="P183" s="1"/>
      <c r="Q183" s="1"/>
      <c r="X183" s="1"/>
      <c r="Y183" s="1"/>
    </row>
    <row r="184" ht="15.75" customHeight="1">
      <c r="A184" s="1">
        <f t="shared" si="30"/>
        <v>181</v>
      </c>
      <c r="B184" s="27" t="s">
        <v>167</v>
      </c>
      <c r="C184" s="8" t="str">
        <f t="shared" si="3"/>
        <v>19-Fall-04</v>
      </c>
      <c r="D184" s="1">
        <v>27.0</v>
      </c>
      <c r="E184" s="1" t="s">
        <v>19</v>
      </c>
      <c r="F184" s="25" t="s">
        <v>24</v>
      </c>
      <c r="G184" s="1" t="s">
        <v>171</v>
      </c>
      <c r="H184" s="13">
        <v>1.0</v>
      </c>
      <c r="I184" s="1">
        <v>40.0</v>
      </c>
      <c r="J184" s="1">
        <v>110.0</v>
      </c>
      <c r="K184" s="8">
        <f t="shared" ref="K184:L184" si="126">I184-H184</f>
        <v>39</v>
      </c>
      <c r="L184" s="8">
        <f t="shared" si="126"/>
        <v>70</v>
      </c>
      <c r="M184" s="13">
        <v>3.0</v>
      </c>
      <c r="N184" s="13">
        <v>9.0</v>
      </c>
      <c r="P184" s="1"/>
      <c r="Q184" s="1"/>
      <c r="X184" s="1"/>
      <c r="Y184" s="1"/>
    </row>
    <row r="185" ht="15.75" customHeight="1">
      <c r="A185" s="1">
        <f t="shared" si="30"/>
        <v>182</v>
      </c>
      <c r="B185" s="27" t="s">
        <v>167</v>
      </c>
      <c r="C185" s="8" t="str">
        <f t="shared" si="3"/>
        <v>19-Fall-05</v>
      </c>
      <c r="D185" s="1">
        <v>25.0</v>
      </c>
      <c r="E185" s="1" t="s">
        <v>19</v>
      </c>
      <c r="F185" s="25" t="s">
        <v>26</v>
      </c>
      <c r="G185" s="1" t="s">
        <v>172</v>
      </c>
      <c r="H185" s="13">
        <v>1.0</v>
      </c>
      <c r="I185" s="1">
        <v>30.0</v>
      </c>
      <c r="J185" s="1">
        <v>100.0</v>
      </c>
      <c r="K185" s="8">
        <f t="shared" ref="K185:L185" si="127">I185-H185</f>
        <v>29</v>
      </c>
      <c r="L185" s="8">
        <f t="shared" si="127"/>
        <v>70</v>
      </c>
      <c r="M185" s="13">
        <v>3.0</v>
      </c>
      <c r="N185" s="13">
        <v>9.0</v>
      </c>
      <c r="P185" s="1"/>
      <c r="Q185" s="1"/>
      <c r="X185" s="1"/>
      <c r="Y185" s="1"/>
    </row>
    <row r="186" ht="15.75" customHeight="1">
      <c r="A186" s="21">
        <f t="shared" si="30"/>
        <v>183</v>
      </c>
      <c r="B186" s="28" t="s">
        <v>167</v>
      </c>
      <c r="C186" s="17" t="str">
        <f t="shared" si="3"/>
        <v>19-Fall-06</v>
      </c>
      <c r="D186" s="21">
        <v>22.0</v>
      </c>
      <c r="E186" s="21" t="s">
        <v>19</v>
      </c>
      <c r="F186" s="26" t="s">
        <v>28</v>
      </c>
      <c r="G186" s="21" t="s">
        <v>173</v>
      </c>
      <c r="H186" s="19">
        <v>1.0</v>
      </c>
      <c r="I186" s="21">
        <v>18.0</v>
      </c>
      <c r="J186" s="21">
        <v>92.0</v>
      </c>
      <c r="K186" s="17">
        <f t="shared" ref="K186:L186" si="128">I186-H186</f>
        <v>17</v>
      </c>
      <c r="L186" s="17">
        <f t="shared" si="128"/>
        <v>74</v>
      </c>
      <c r="M186" s="19">
        <v>3.0</v>
      </c>
      <c r="N186" s="19">
        <v>9.0</v>
      </c>
      <c r="O186" s="22"/>
      <c r="P186" s="21"/>
      <c r="Q186" s="21"/>
      <c r="R186" s="22"/>
      <c r="S186" s="22"/>
      <c r="T186" s="22"/>
      <c r="U186" s="22"/>
      <c r="V186" s="22"/>
      <c r="W186" s="22"/>
      <c r="X186" s="21"/>
      <c r="Y186" s="21"/>
      <c r="Z186" s="22"/>
      <c r="AA186" s="22"/>
      <c r="AB186" s="22"/>
      <c r="AC186" s="22"/>
      <c r="AD186" s="22"/>
      <c r="AE186" s="22"/>
      <c r="AF186" s="22"/>
    </row>
    <row r="187" ht="15.75" customHeight="1">
      <c r="A187" s="1">
        <f t="shared" si="30"/>
        <v>184</v>
      </c>
      <c r="B187" s="27" t="s">
        <v>174</v>
      </c>
      <c r="C187" s="8" t="str">
        <f t="shared" si="3"/>
        <v>20-NonFall-01</v>
      </c>
      <c r="D187" s="1">
        <v>29.0</v>
      </c>
      <c r="E187" s="1" t="s">
        <v>15</v>
      </c>
      <c r="F187" s="25" t="s">
        <v>14</v>
      </c>
      <c r="G187" s="1" t="s">
        <v>175</v>
      </c>
      <c r="H187" s="13">
        <v>1.0</v>
      </c>
      <c r="J187" s="1">
        <v>118.0</v>
      </c>
      <c r="K187" s="8"/>
      <c r="L187" s="8"/>
      <c r="M187" s="13">
        <v>4.0</v>
      </c>
      <c r="N187" s="13">
        <v>9.0</v>
      </c>
      <c r="P187" s="1"/>
      <c r="Q187" s="1"/>
      <c r="X187" s="1"/>
      <c r="Y187" s="1"/>
    </row>
    <row r="188" ht="15.75" customHeight="1">
      <c r="A188" s="1">
        <f t="shared" si="30"/>
        <v>185</v>
      </c>
      <c r="B188" s="27" t="s">
        <v>174</v>
      </c>
      <c r="C188" s="8" t="str">
        <f t="shared" si="3"/>
        <v>20-NonFall-02</v>
      </c>
      <c r="D188" s="1">
        <v>19.0</v>
      </c>
      <c r="E188" s="1" t="s">
        <v>15</v>
      </c>
      <c r="F188" s="25" t="s">
        <v>17</v>
      </c>
      <c r="G188" s="29" t="s">
        <v>159</v>
      </c>
      <c r="H188" s="13">
        <v>1.0</v>
      </c>
      <c r="J188" s="1">
        <v>78.0</v>
      </c>
      <c r="K188" s="8"/>
      <c r="L188" s="8"/>
      <c r="M188" s="13">
        <v>4.0</v>
      </c>
      <c r="N188" s="13">
        <v>9.0</v>
      </c>
      <c r="P188" s="1"/>
      <c r="Q188" s="1"/>
      <c r="X188" s="1"/>
      <c r="Y188" s="1"/>
    </row>
    <row r="189" ht="15.75" customHeight="1">
      <c r="A189" s="1">
        <f t="shared" si="30"/>
        <v>186</v>
      </c>
      <c r="B189" s="27" t="s">
        <v>174</v>
      </c>
      <c r="C189" s="8" t="str">
        <f t="shared" si="3"/>
        <v>20-Fall-01</v>
      </c>
      <c r="D189" s="1">
        <v>25.0</v>
      </c>
      <c r="E189" s="1" t="s">
        <v>19</v>
      </c>
      <c r="F189" s="25" t="s">
        <v>14</v>
      </c>
      <c r="G189" s="1" t="s">
        <v>176</v>
      </c>
      <c r="H189" s="13">
        <v>1.0</v>
      </c>
      <c r="I189" s="1">
        <v>30.0</v>
      </c>
      <c r="J189" s="1">
        <v>100.0</v>
      </c>
      <c r="K189" s="8">
        <f t="shared" ref="K189:L189" si="129">I189-H189</f>
        <v>29</v>
      </c>
      <c r="L189" s="8">
        <f t="shared" si="129"/>
        <v>70</v>
      </c>
      <c r="M189" s="13">
        <v>4.0</v>
      </c>
      <c r="N189" s="13">
        <v>9.0</v>
      </c>
      <c r="P189" s="1"/>
      <c r="Q189" s="1"/>
      <c r="X189" s="1"/>
      <c r="Y189" s="1"/>
    </row>
    <row r="190" ht="15.75" customHeight="1">
      <c r="A190" s="1">
        <f t="shared" si="30"/>
        <v>187</v>
      </c>
      <c r="B190" s="27" t="s">
        <v>174</v>
      </c>
      <c r="C190" s="8" t="str">
        <f t="shared" si="3"/>
        <v>20-Fall-02</v>
      </c>
      <c r="D190" s="1">
        <v>27.0</v>
      </c>
      <c r="E190" s="1" t="s">
        <v>19</v>
      </c>
      <c r="F190" s="25" t="s">
        <v>17</v>
      </c>
      <c r="G190" s="1" t="s">
        <v>177</v>
      </c>
      <c r="H190" s="13">
        <v>1.0</v>
      </c>
      <c r="I190" s="1">
        <v>40.0</v>
      </c>
      <c r="J190" s="1">
        <v>110.0</v>
      </c>
      <c r="K190" s="8">
        <f t="shared" ref="K190:L190" si="130">I190-H190</f>
        <v>39</v>
      </c>
      <c r="L190" s="8">
        <f t="shared" si="130"/>
        <v>70</v>
      </c>
      <c r="M190" s="13">
        <v>4.0</v>
      </c>
      <c r="N190" s="13">
        <v>9.0</v>
      </c>
      <c r="P190" s="1"/>
      <c r="Q190" s="1"/>
      <c r="X190" s="1"/>
      <c r="Y190" s="1"/>
    </row>
    <row r="191" ht="15.75" customHeight="1">
      <c r="A191" s="1">
        <f t="shared" si="30"/>
        <v>188</v>
      </c>
      <c r="B191" s="27" t="s">
        <v>174</v>
      </c>
      <c r="C191" s="8" t="str">
        <f t="shared" si="3"/>
        <v>20-Fall-03</v>
      </c>
      <c r="D191" s="1">
        <v>27.0</v>
      </c>
      <c r="E191" s="1" t="s">
        <v>19</v>
      </c>
      <c r="F191" s="25" t="s">
        <v>22</v>
      </c>
      <c r="G191" s="1" t="s">
        <v>178</v>
      </c>
      <c r="H191" s="13">
        <v>1.0</v>
      </c>
      <c r="I191" s="1">
        <v>40.0</v>
      </c>
      <c r="J191" s="1">
        <v>110.0</v>
      </c>
      <c r="K191" s="8">
        <f t="shared" ref="K191:L191" si="131">I191-H191</f>
        <v>39</v>
      </c>
      <c r="L191" s="8">
        <f t="shared" si="131"/>
        <v>70</v>
      </c>
      <c r="M191" s="13">
        <v>4.0</v>
      </c>
      <c r="N191" s="13">
        <v>9.0</v>
      </c>
      <c r="P191" s="1"/>
      <c r="Q191" s="1"/>
      <c r="X191" s="1"/>
      <c r="Y191" s="1"/>
    </row>
    <row r="192" ht="15.75" customHeight="1">
      <c r="A192" s="1">
        <f t="shared" si="30"/>
        <v>189</v>
      </c>
      <c r="B192" s="27" t="s">
        <v>174</v>
      </c>
      <c r="C192" s="8" t="str">
        <f t="shared" si="3"/>
        <v>20-Fall-04</v>
      </c>
      <c r="D192" s="1">
        <v>22.0</v>
      </c>
      <c r="E192" s="1" t="s">
        <v>19</v>
      </c>
      <c r="F192" s="25" t="s">
        <v>24</v>
      </c>
      <c r="G192" s="1" t="s">
        <v>179</v>
      </c>
      <c r="H192" s="13">
        <v>1.0</v>
      </c>
      <c r="I192" s="1">
        <v>28.0</v>
      </c>
      <c r="J192" s="1">
        <v>83.0</v>
      </c>
      <c r="K192" s="8">
        <f t="shared" ref="K192:L192" si="132">I192-H192</f>
        <v>27</v>
      </c>
      <c r="L192" s="8">
        <f t="shared" si="132"/>
        <v>55</v>
      </c>
      <c r="M192" s="13">
        <v>4.0</v>
      </c>
      <c r="N192" s="13">
        <v>9.0</v>
      </c>
      <c r="P192" s="1"/>
      <c r="Q192" s="1"/>
      <c r="X192" s="1"/>
      <c r="Y192" s="1"/>
    </row>
    <row r="193" ht="15.75" customHeight="1">
      <c r="A193" s="1">
        <f t="shared" si="30"/>
        <v>190</v>
      </c>
      <c r="B193" s="27" t="s">
        <v>174</v>
      </c>
      <c r="C193" s="8" t="str">
        <f t="shared" si="3"/>
        <v>20-Fall-05</v>
      </c>
      <c r="D193" s="1">
        <v>27.0</v>
      </c>
      <c r="E193" s="1" t="s">
        <v>19</v>
      </c>
      <c r="F193" s="25" t="s">
        <v>26</v>
      </c>
      <c r="G193" s="1" t="s">
        <v>180</v>
      </c>
      <c r="H193" s="13">
        <v>1.0</v>
      </c>
      <c r="I193" s="1">
        <v>37.0</v>
      </c>
      <c r="J193" s="1">
        <v>107.0</v>
      </c>
      <c r="K193" s="8">
        <f t="shared" ref="K193:L193" si="133">I193-H193</f>
        <v>36</v>
      </c>
      <c r="L193" s="8">
        <f t="shared" si="133"/>
        <v>70</v>
      </c>
      <c r="M193" s="13">
        <v>4.0</v>
      </c>
      <c r="N193" s="13">
        <v>9.0</v>
      </c>
      <c r="P193" s="1"/>
      <c r="Q193" s="1"/>
      <c r="X193" s="1"/>
      <c r="Y193" s="1"/>
    </row>
    <row r="194" ht="15.75" customHeight="1">
      <c r="A194" s="1">
        <f t="shared" si="30"/>
        <v>191</v>
      </c>
      <c r="B194" s="27" t="s">
        <v>174</v>
      </c>
      <c r="C194" s="8" t="str">
        <f t="shared" si="3"/>
        <v>20-Fall-06</v>
      </c>
      <c r="D194" s="1">
        <v>27.0</v>
      </c>
      <c r="E194" s="1" t="s">
        <v>19</v>
      </c>
      <c r="F194" s="25" t="s">
        <v>28</v>
      </c>
      <c r="G194" s="1" t="s">
        <v>180</v>
      </c>
      <c r="H194" s="13">
        <v>1.0</v>
      </c>
      <c r="I194" s="1">
        <v>40.0</v>
      </c>
      <c r="J194" s="1">
        <v>110.0</v>
      </c>
      <c r="K194" s="8">
        <f t="shared" ref="K194:L194" si="134">I194-H194</f>
        <v>39</v>
      </c>
      <c r="L194" s="8">
        <f t="shared" si="134"/>
        <v>70</v>
      </c>
      <c r="M194" s="13">
        <v>4.0</v>
      </c>
      <c r="N194" s="13">
        <v>9.0</v>
      </c>
      <c r="P194" s="1"/>
      <c r="Q194" s="1"/>
      <c r="X194" s="1"/>
      <c r="Y194" s="1"/>
    </row>
    <row r="195" ht="15.75" customHeight="1">
      <c r="A195" s="21">
        <f t="shared" si="30"/>
        <v>192</v>
      </c>
      <c r="B195" s="28" t="s">
        <v>181</v>
      </c>
      <c r="C195" s="17" t="str">
        <f t="shared" si="3"/>
        <v>21-NonFall-01</v>
      </c>
      <c r="D195" s="21">
        <v>39.0</v>
      </c>
      <c r="E195" s="21" t="s">
        <v>15</v>
      </c>
      <c r="F195" s="26" t="s">
        <v>14</v>
      </c>
      <c r="G195" s="21" t="s">
        <v>74</v>
      </c>
      <c r="H195" s="19">
        <v>1.0</v>
      </c>
      <c r="I195" s="22"/>
      <c r="J195" s="21">
        <v>158.0</v>
      </c>
      <c r="K195" s="17"/>
      <c r="L195" s="17"/>
      <c r="M195" s="19">
        <v>4.0</v>
      </c>
      <c r="N195" s="19">
        <v>9.0</v>
      </c>
      <c r="O195" s="22"/>
      <c r="P195" s="21"/>
      <c r="Q195" s="21"/>
      <c r="R195" s="22"/>
      <c r="S195" s="22"/>
      <c r="T195" s="22"/>
      <c r="U195" s="22"/>
      <c r="V195" s="22"/>
      <c r="W195" s="22"/>
      <c r="X195" s="21"/>
      <c r="Y195" s="21"/>
      <c r="Z195" s="22"/>
      <c r="AA195" s="22"/>
      <c r="AB195" s="22"/>
      <c r="AC195" s="22"/>
      <c r="AD195" s="22"/>
      <c r="AE195" s="22"/>
      <c r="AF195" s="22"/>
    </row>
    <row r="196" ht="15.75" customHeight="1">
      <c r="A196" s="1">
        <f t="shared" si="30"/>
        <v>193</v>
      </c>
      <c r="B196" s="27" t="s">
        <v>181</v>
      </c>
      <c r="C196" s="8" t="str">
        <f t="shared" si="3"/>
        <v>21-NonFall-02</v>
      </c>
      <c r="D196" s="1">
        <v>19.0</v>
      </c>
      <c r="E196" s="1" t="s">
        <v>15</v>
      </c>
      <c r="F196" s="25" t="s">
        <v>17</v>
      </c>
      <c r="G196" s="1" t="s">
        <v>182</v>
      </c>
      <c r="H196" s="13">
        <v>1.0</v>
      </c>
      <c r="J196" s="1">
        <v>78.0</v>
      </c>
      <c r="K196" s="8"/>
      <c r="L196" s="8"/>
      <c r="M196" s="13">
        <v>4.0</v>
      </c>
      <c r="N196" s="13">
        <v>9.0</v>
      </c>
      <c r="P196" s="1"/>
      <c r="Q196" s="1"/>
      <c r="X196" s="1"/>
      <c r="Y196" s="1"/>
    </row>
    <row r="197" ht="15.75" customHeight="1">
      <c r="A197" s="1">
        <f t="shared" si="30"/>
        <v>194</v>
      </c>
      <c r="B197" s="27" t="s">
        <v>181</v>
      </c>
      <c r="C197" s="8" t="str">
        <f t="shared" si="3"/>
        <v>21-NonFall-03</v>
      </c>
      <c r="D197" s="1">
        <v>32.0</v>
      </c>
      <c r="E197" s="1" t="s">
        <v>15</v>
      </c>
      <c r="F197" s="25" t="s">
        <v>22</v>
      </c>
      <c r="G197" s="31" t="s">
        <v>183</v>
      </c>
      <c r="H197" s="13">
        <v>1.0</v>
      </c>
      <c r="J197" s="1">
        <v>128.0</v>
      </c>
      <c r="K197" s="8"/>
      <c r="L197" s="8"/>
      <c r="M197" s="13">
        <v>4.0</v>
      </c>
      <c r="N197" s="13">
        <v>9.0</v>
      </c>
      <c r="P197" s="1"/>
      <c r="Q197" s="1"/>
      <c r="X197" s="1"/>
      <c r="Y197" s="1"/>
    </row>
    <row r="198" ht="15.75" customHeight="1">
      <c r="A198" s="21">
        <f t="shared" si="30"/>
        <v>195</v>
      </c>
      <c r="B198" s="28" t="s">
        <v>181</v>
      </c>
      <c r="C198" s="17" t="str">
        <f t="shared" si="3"/>
        <v>21-Fall-01</v>
      </c>
      <c r="D198" s="21">
        <v>27.0</v>
      </c>
      <c r="E198" s="21" t="s">
        <v>19</v>
      </c>
      <c r="F198" s="26" t="s">
        <v>14</v>
      </c>
      <c r="G198" s="21" t="s">
        <v>184</v>
      </c>
      <c r="H198" s="19">
        <v>1.0</v>
      </c>
      <c r="I198" s="21">
        <v>40.0</v>
      </c>
      <c r="J198" s="21">
        <v>110.0</v>
      </c>
      <c r="K198" s="17">
        <f t="shared" ref="K198:L198" si="135">I198-H198</f>
        <v>39</v>
      </c>
      <c r="L198" s="17">
        <f t="shared" si="135"/>
        <v>70</v>
      </c>
      <c r="M198" s="19">
        <v>4.0</v>
      </c>
      <c r="N198" s="19">
        <v>9.0</v>
      </c>
      <c r="O198" s="22"/>
      <c r="P198" s="21"/>
      <c r="Q198" s="21"/>
      <c r="R198" s="22"/>
      <c r="S198" s="22"/>
      <c r="T198" s="22"/>
      <c r="U198" s="22"/>
      <c r="V198" s="22"/>
      <c r="W198" s="22"/>
      <c r="X198" s="21"/>
      <c r="Y198" s="21"/>
      <c r="Z198" s="22"/>
      <c r="AA198" s="22"/>
      <c r="AB198" s="22"/>
      <c r="AC198" s="22"/>
      <c r="AD198" s="22"/>
      <c r="AE198" s="22"/>
      <c r="AF198" s="22"/>
    </row>
    <row r="199" ht="15.75" customHeight="1">
      <c r="A199" s="1">
        <f t="shared" si="30"/>
        <v>196</v>
      </c>
      <c r="B199" s="27" t="s">
        <v>181</v>
      </c>
      <c r="C199" s="8" t="str">
        <f t="shared" si="3"/>
        <v>21-Fall-02</v>
      </c>
      <c r="D199" s="1">
        <v>27.0</v>
      </c>
      <c r="E199" s="1" t="s">
        <v>19</v>
      </c>
      <c r="F199" s="25" t="s">
        <v>17</v>
      </c>
      <c r="G199" s="1" t="s">
        <v>185</v>
      </c>
      <c r="H199" s="13">
        <v>1.0</v>
      </c>
      <c r="I199" s="1">
        <v>40.0</v>
      </c>
      <c r="J199" s="1">
        <v>110.0</v>
      </c>
      <c r="K199" s="8">
        <f t="shared" ref="K199:L199" si="136">I199-H199</f>
        <v>39</v>
      </c>
      <c r="L199" s="8">
        <f t="shared" si="136"/>
        <v>70</v>
      </c>
      <c r="M199" s="13">
        <v>4.0</v>
      </c>
      <c r="N199" s="13">
        <v>9.0</v>
      </c>
      <c r="P199" s="1"/>
      <c r="Q199" s="1"/>
      <c r="X199" s="1"/>
      <c r="Y199" s="1"/>
    </row>
    <row r="200" ht="15.75" customHeight="1">
      <c r="A200" s="21">
        <f t="shared" si="30"/>
        <v>197</v>
      </c>
      <c r="B200" s="28" t="s">
        <v>181</v>
      </c>
      <c r="C200" s="17" t="str">
        <f t="shared" si="3"/>
        <v>21-Fall-03</v>
      </c>
      <c r="D200" s="21">
        <v>24.0</v>
      </c>
      <c r="E200" s="21" t="s">
        <v>19</v>
      </c>
      <c r="F200" s="26" t="s">
        <v>22</v>
      </c>
      <c r="G200" s="21" t="s">
        <v>186</v>
      </c>
      <c r="H200" s="19">
        <v>1.0</v>
      </c>
      <c r="I200" s="21">
        <v>27.0</v>
      </c>
      <c r="J200" s="21">
        <v>97.0</v>
      </c>
      <c r="K200" s="17">
        <f t="shared" ref="K200:L200" si="137">I200-H200</f>
        <v>26</v>
      </c>
      <c r="L200" s="17">
        <f t="shared" si="137"/>
        <v>70</v>
      </c>
      <c r="M200" s="19">
        <v>4.0</v>
      </c>
      <c r="N200" s="19">
        <v>9.0</v>
      </c>
      <c r="O200" s="22"/>
      <c r="P200" s="21"/>
      <c r="Q200" s="21"/>
      <c r="R200" s="22"/>
      <c r="S200" s="22"/>
      <c r="T200" s="22"/>
      <c r="U200" s="22"/>
      <c r="V200" s="22"/>
      <c r="W200" s="22"/>
      <c r="X200" s="21"/>
      <c r="Y200" s="21"/>
      <c r="Z200" s="22"/>
      <c r="AA200" s="22"/>
      <c r="AB200" s="22"/>
      <c r="AC200" s="22"/>
      <c r="AD200" s="22"/>
      <c r="AE200" s="22"/>
      <c r="AF200" s="22"/>
    </row>
    <row r="201" ht="15.75" customHeight="1">
      <c r="A201" s="1">
        <f t="shared" si="30"/>
        <v>198</v>
      </c>
      <c r="B201" s="27" t="s">
        <v>181</v>
      </c>
      <c r="C201" s="8" t="str">
        <f t="shared" si="3"/>
        <v>21-Fall-04</v>
      </c>
      <c r="D201" s="1">
        <v>27.0</v>
      </c>
      <c r="E201" s="1" t="s">
        <v>19</v>
      </c>
      <c r="F201" s="25" t="s">
        <v>24</v>
      </c>
      <c r="G201" s="1" t="s">
        <v>187</v>
      </c>
      <c r="H201" s="13">
        <v>1.0</v>
      </c>
      <c r="I201" s="1">
        <v>40.0</v>
      </c>
      <c r="J201" s="1">
        <v>110.0</v>
      </c>
      <c r="K201" s="8">
        <f t="shared" ref="K201:L201" si="138">I201-H201</f>
        <v>39</v>
      </c>
      <c r="L201" s="8">
        <f t="shared" si="138"/>
        <v>70</v>
      </c>
      <c r="M201" s="13">
        <v>4.0</v>
      </c>
      <c r="N201" s="13">
        <v>9.0</v>
      </c>
      <c r="P201" s="1"/>
      <c r="Q201" s="1"/>
      <c r="X201" s="1"/>
      <c r="Y201" s="1"/>
    </row>
    <row r="202" ht="15.75" customHeight="1">
      <c r="A202" s="1">
        <f t="shared" si="30"/>
        <v>199</v>
      </c>
      <c r="B202" s="27" t="s">
        <v>181</v>
      </c>
      <c r="C202" s="8" t="str">
        <f t="shared" si="3"/>
        <v>21-Fall-05</v>
      </c>
      <c r="D202" s="1">
        <v>26.0</v>
      </c>
      <c r="E202" s="1" t="s">
        <v>19</v>
      </c>
      <c r="F202" s="25" t="s">
        <v>26</v>
      </c>
      <c r="G202" s="1" t="s">
        <v>188</v>
      </c>
      <c r="H202" s="13">
        <v>1.0</v>
      </c>
      <c r="I202" s="1">
        <v>33.0</v>
      </c>
      <c r="J202" s="1">
        <v>103.0</v>
      </c>
      <c r="K202" s="8">
        <f t="shared" ref="K202:L202" si="139">I202-H202</f>
        <v>32</v>
      </c>
      <c r="L202" s="8">
        <f t="shared" si="139"/>
        <v>70</v>
      </c>
      <c r="M202" s="13">
        <v>4.0</v>
      </c>
      <c r="N202" s="13">
        <v>9.0</v>
      </c>
      <c r="P202" s="1"/>
      <c r="Q202" s="1"/>
      <c r="X202" s="1"/>
      <c r="Y202" s="1"/>
    </row>
    <row r="203" ht="15.75" customHeight="1">
      <c r="A203" s="1">
        <f t="shared" si="30"/>
        <v>200</v>
      </c>
      <c r="B203" s="27" t="s">
        <v>181</v>
      </c>
      <c r="C203" s="8" t="str">
        <f t="shared" si="3"/>
        <v>21-Fall-06</v>
      </c>
      <c r="D203" s="1">
        <v>27.0</v>
      </c>
      <c r="E203" s="1" t="s">
        <v>19</v>
      </c>
      <c r="F203" s="25" t="s">
        <v>28</v>
      </c>
      <c r="G203" s="1" t="s">
        <v>189</v>
      </c>
      <c r="H203" s="13">
        <v>1.0</v>
      </c>
      <c r="I203" s="1">
        <v>40.0</v>
      </c>
      <c r="J203" s="1">
        <v>110.0</v>
      </c>
      <c r="K203" s="8">
        <f t="shared" ref="K203:L203" si="140">I203-H203</f>
        <v>39</v>
      </c>
      <c r="L203" s="8">
        <f t="shared" si="140"/>
        <v>70</v>
      </c>
      <c r="M203" s="13">
        <v>4.0</v>
      </c>
      <c r="N203" s="13">
        <v>9.0</v>
      </c>
      <c r="P203" s="1"/>
      <c r="Q203" s="1"/>
      <c r="X203" s="1"/>
      <c r="Y203" s="1"/>
    </row>
    <row r="204" ht="15.75" customHeight="1">
      <c r="A204" s="1">
        <f t="shared" si="30"/>
        <v>201</v>
      </c>
      <c r="B204" s="27" t="s">
        <v>181</v>
      </c>
      <c r="C204" s="8" t="str">
        <f t="shared" si="3"/>
        <v>21-Fall-07</v>
      </c>
      <c r="D204" s="1">
        <v>27.0</v>
      </c>
      <c r="E204" s="1" t="s">
        <v>19</v>
      </c>
      <c r="F204" s="25" t="s">
        <v>30</v>
      </c>
      <c r="G204" s="1" t="s">
        <v>190</v>
      </c>
      <c r="H204" s="13">
        <v>1.0</v>
      </c>
      <c r="I204" s="1">
        <v>40.0</v>
      </c>
      <c r="J204" s="1">
        <v>110.0</v>
      </c>
      <c r="K204" s="8">
        <f t="shared" ref="K204:L204" si="141">I204-H204</f>
        <v>39</v>
      </c>
      <c r="L204" s="8">
        <f t="shared" si="141"/>
        <v>70</v>
      </c>
      <c r="M204" s="13">
        <v>4.0</v>
      </c>
      <c r="N204" s="13">
        <v>9.0</v>
      </c>
      <c r="P204" s="1"/>
      <c r="Q204" s="1"/>
      <c r="X204" s="1"/>
      <c r="Y204" s="1"/>
    </row>
    <row r="205" ht="15.75" customHeight="1">
      <c r="A205" s="1">
        <f t="shared" si="30"/>
        <v>202</v>
      </c>
      <c r="B205" s="27" t="s">
        <v>191</v>
      </c>
      <c r="C205" s="8" t="str">
        <f t="shared" si="3"/>
        <v>22-NonFall-01</v>
      </c>
      <c r="D205" s="1">
        <v>30.0</v>
      </c>
      <c r="E205" s="1" t="s">
        <v>15</v>
      </c>
      <c r="F205" s="25" t="s">
        <v>14</v>
      </c>
      <c r="G205" s="1" t="s">
        <v>192</v>
      </c>
      <c r="H205" s="13">
        <v>1.0</v>
      </c>
      <c r="J205" s="1">
        <v>125.0</v>
      </c>
      <c r="K205" s="8"/>
      <c r="L205" s="8"/>
      <c r="M205" s="13">
        <v>4.0</v>
      </c>
      <c r="N205" s="13">
        <v>9.0</v>
      </c>
      <c r="P205" s="1"/>
      <c r="Q205" s="1"/>
      <c r="X205" s="1"/>
      <c r="Y205" s="1"/>
    </row>
    <row r="206" ht="15.75" customHeight="1">
      <c r="A206" s="1">
        <f t="shared" si="30"/>
        <v>203</v>
      </c>
      <c r="B206" s="27" t="s">
        <v>191</v>
      </c>
      <c r="C206" s="8" t="str">
        <f t="shared" si="3"/>
        <v>22-NonFall-02</v>
      </c>
      <c r="D206" s="1">
        <v>29.0</v>
      </c>
      <c r="E206" s="1" t="s">
        <v>15</v>
      </c>
      <c r="F206" s="25" t="s">
        <v>17</v>
      </c>
      <c r="G206" s="1" t="s">
        <v>193</v>
      </c>
      <c r="H206" s="13">
        <v>1.0</v>
      </c>
      <c r="J206" s="1">
        <v>118.0</v>
      </c>
      <c r="K206" s="8"/>
      <c r="L206" s="8"/>
      <c r="M206" s="13">
        <v>4.0</v>
      </c>
      <c r="N206" s="13">
        <v>9.0</v>
      </c>
      <c r="P206" s="1"/>
      <c r="Q206" s="1"/>
      <c r="X206" s="1"/>
      <c r="Y206" s="1"/>
    </row>
    <row r="207" ht="15.75" customHeight="1">
      <c r="A207" s="1">
        <f t="shared" si="30"/>
        <v>204</v>
      </c>
      <c r="B207" s="27" t="s">
        <v>191</v>
      </c>
      <c r="C207" s="8" t="str">
        <f t="shared" si="3"/>
        <v>22-NonFall-03</v>
      </c>
      <c r="D207" s="1">
        <v>39.0</v>
      </c>
      <c r="E207" s="1" t="s">
        <v>15</v>
      </c>
      <c r="F207" s="25" t="s">
        <v>22</v>
      </c>
      <c r="G207" s="29" t="s">
        <v>159</v>
      </c>
      <c r="H207" s="13">
        <v>1.0</v>
      </c>
      <c r="J207" s="1">
        <v>158.0</v>
      </c>
      <c r="K207" s="8"/>
      <c r="L207" s="8"/>
      <c r="M207" s="13">
        <v>4.0</v>
      </c>
      <c r="N207" s="13">
        <v>9.0</v>
      </c>
      <c r="P207" s="1"/>
      <c r="Q207" s="1"/>
      <c r="X207" s="1"/>
      <c r="Y207" s="1"/>
    </row>
    <row r="208" ht="15.75" customHeight="1">
      <c r="A208" s="1">
        <f t="shared" si="30"/>
        <v>205</v>
      </c>
      <c r="B208" s="27" t="s">
        <v>191</v>
      </c>
      <c r="C208" s="8" t="str">
        <f t="shared" si="3"/>
        <v>22-NonFall-04</v>
      </c>
      <c r="D208" s="1">
        <v>19.0</v>
      </c>
      <c r="E208" s="1" t="s">
        <v>15</v>
      </c>
      <c r="F208" s="25" t="s">
        <v>24</v>
      </c>
      <c r="G208" s="1" t="s">
        <v>194</v>
      </c>
      <c r="H208" s="13">
        <v>1.0</v>
      </c>
      <c r="J208" s="1">
        <v>78.0</v>
      </c>
      <c r="K208" s="8"/>
      <c r="L208" s="8"/>
      <c r="M208" s="13">
        <v>4.0</v>
      </c>
      <c r="N208" s="13">
        <v>9.0</v>
      </c>
      <c r="P208" s="1"/>
      <c r="Q208" s="1"/>
      <c r="X208" s="1"/>
      <c r="Y208" s="1"/>
    </row>
    <row r="209" ht="15.75" customHeight="1">
      <c r="A209" s="1">
        <f t="shared" si="30"/>
        <v>206</v>
      </c>
      <c r="B209" s="27" t="s">
        <v>191</v>
      </c>
      <c r="C209" s="8" t="str">
        <f t="shared" si="3"/>
        <v>22-NonFall-05</v>
      </c>
      <c r="D209" s="1">
        <v>39.0</v>
      </c>
      <c r="E209" s="1" t="s">
        <v>15</v>
      </c>
      <c r="F209" s="25" t="s">
        <v>26</v>
      </c>
      <c r="G209" s="1" t="s">
        <v>195</v>
      </c>
      <c r="H209" s="13">
        <v>1.0</v>
      </c>
      <c r="J209" s="1">
        <v>158.0</v>
      </c>
      <c r="K209" s="8"/>
      <c r="L209" s="8"/>
      <c r="M209" s="13">
        <v>4.0</v>
      </c>
      <c r="N209" s="13">
        <v>9.0</v>
      </c>
      <c r="P209" s="1"/>
      <c r="Q209" s="1"/>
      <c r="X209" s="1"/>
      <c r="Y209" s="1"/>
    </row>
    <row r="210" ht="15.75" customHeight="1">
      <c r="A210" s="21">
        <f t="shared" si="30"/>
        <v>207</v>
      </c>
      <c r="B210" s="28" t="s">
        <v>191</v>
      </c>
      <c r="C210" s="17" t="str">
        <f t="shared" si="3"/>
        <v>22-Fall-01</v>
      </c>
      <c r="D210" s="21">
        <v>25.0</v>
      </c>
      <c r="E210" s="21" t="s">
        <v>19</v>
      </c>
      <c r="F210" s="26" t="s">
        <v>14</v>
      </c>
      <c r="G210" s="21" t="s">
        <v>196</v>
      </c>
      <c r="H210" s="19">
        <v>1.0</v>
      </c>
      <c r="I210" s="21">
        <v>32.0</v>
      </c>
      <c r="J210" s="21">
        <v>102.0</v>
      </c>
      <c r="K210" s="17">
        <f t="shared" ref="K210:L210" si="142">I210-H210</f>
        <v>31</v>
      </c>
      <c r="L210" s="17">
        <f t="shared" si="142"/>
        <v>70</v>
      </c>
      <c r="M210" s="19">
        <v>4.0</v>
      </c>
      <c r="N210" s="19">
        <v>9.0</v>
      </c>
      <c r="O210" s="22"/>
      <c r="P210" s="21"/>
      <c r="Q210" s="21"/>
      <c r="R210" s="22"/>
      <c r="S210" s="22"/>
      <c r="T210" s="22"/>
      <c r="U210" s="22"/>
      <c r="V210" s="22"/>
      <c r="W210" s="22"/>
      <c r="X210" s="21"/>
      <c r="Y210" s="21"/>
      <c r="Z210" s="22"/>
      <c r="AA210" s="22"/>
      <c r="AB210" s="22"/>
      <c r="AC210" s="22"/>
      <c r="AD210" s="22"/>
      <c r="AE210" s="22"/>
      <c r="AF210" s="22"/>
    </row>
    <row r="211" ht="15.75" customHeight="1">
      <c r="A211" s="1">
        <f t="shared" si="30"/>
        <v>208</v>
      </c>
      <c r="B211" s="27" t="s">
        <v>191</v>
      </c>
      <c r="C211" s="8" t="str">
        <f t="shared" si="3"/>
        <v>22-Fall-02</v>
      </c>
      <c r="D211" s="1">
        <v>27.0</v>
      </c>
      <c r="E211" s="1" t="s">
        <v>19</v>
      </c>
      <c r="F211" s="25" t="s">
        <v>17</v>
      </c>
      <c r="G211" s="1" t="s">
        <v>196</v>
      </c>
      <c r="H211" s="13">
        <v>1.0</v>
      </c>
      <c r="I211" s="1">
        <v>40.0</v>
      </c>
      <c r="J211" s="1">
        <v>110.0</v>
      </c>
      <c r="K211" s="8">
        <f t="shared" ref="K211:L211" si="143">I211-H211</f>
        <v>39</v>
      </c>
      <c r="L211" s="8">
        <f t="shared" si="143"/>
        <v>70</v>
      </c>
      <c r="M211" s="13">
        <v>4.0</v>
      </c>
      <c r="N211" s="13">
        <v>9.0</v>
      </c>
      <c r="P211" s="1"/>
      <c r="Q211" s="1"/>
      <c r="X211" s="1"/>
      <c r="Y211" s="1"/>
    </row>
    <row r="212" ht="15.75" customHeight="1">
      <c r="A212" s="1">
        <f t="shared" si="30"/>
        <v>209</v>
      </c>
      <c r="B212" s="27" t="s">
        <v>191</v>
      </c>
      <c r="C212" s="8" t="str">
        <f t="shared" si="3"/>
        <v>22-Fall-03</v>
      </c>
      <c r="D212" s="1">
        <v>23.0</v>
      </c>
      <c r="E212" s="1" t="s">
        <v>19</v>
      </c>
      <c r="F212" s="25" t="s">
        <v>22</v>
      </c>
      <c r="G212" s="1" t="s">
        <v>197</v>
      </c>
      <c r="H212" s="13">
        <v>1.0</v>
      </c>
      <c r="I212" s="1">
        <v>22.0</v>
      </c>
      <c r="J212" s="1">
        <v>92.0</v>
      </c>
      <c r="K212" s="8">
        <f t="shared" ref="K212:L212" si="144">I212-H212</f>
        <v>21</v>
      </c>
      <c r="L212" s="8">
        <f t="shared" si="144"/>
        <v>70</v>
      </c>
      <c r="M212" s="13">
        <v>4.0</v>
      </c>
      <c r="N212" s="13">
        <v>9.0</v>
      </c>
      <c r="P212" s="1"/>
      <c r="Q212" s="1"/>
      <c r="X212" s="1"/>
      <c r="Y212" s="1"/>
    </row>
    <row r="213" ht="15.75" customHeight="1">
      <c r="A213" s="21">
        <f t="shared" si="30"/>
        <v>210</v>
      </c>
      <c r="B213" s="28" t="s">
        <v>191</v>
      </c>
      <c r="C213" s="17" t="str">
        <f t="shared" si="3"/>
        <v>22-Fall-04</v>
      </c>
      <c r="D213" s="21">
        <v>27.0</v>
      </c>
      <c r="E213" s="21" t="s">
        <v>19</v>
      </c>
      <c r="F213" s="26" t="s">
        <v>24</v>
      </c>
      <c r="G213" s="21" t="s">
        <v>198</v>
      </c>
      <c r="H213" s="19">
        <v>1.0</v>
      </c>
      <c r="I213" s="21">
        <v>40.0</v>
      </c>
      <c r="J213" s="21">
        <v>110.0</v>
      </c>
      <c r="K213" s="17">
        <f t="shared" ref="K213:L213" si="145">I213-H213</f>
        <v>39</v>
      </c>
      <c r="L213" s="17">
        <f t="shared" si="145"/>
        <v>70</v>
      </c>
      <c r="M213" s="19">
        <v>4.0</v>
      </c>
      <c r="N213" s="19">
        <v>9.0</v>
      </c>
      <c r="O213" s="22"/>
      <c r="P213" s="21"/>
      <c r="Q213" s="21"/>
      <c r="R213" s="22"/>
      <c r="S213" s="22"/>
      <c r="T213" s="22"/>
      <c r="U213" s="22"/>
      <c r="V213" s="22"/>
      <c r="W213" s="22"/>
      <c r="X213" s="21"/>
      <c r="Y213" s="21"/>
      <c r="Z213" s="22"/>
      <c r="AA213" s="22"/>
      <c r="AB213" s="22"/>
      <c r="AC213" s="22"/>
      <c r="AD213" s="22"/>
      <c r="AE213" s="22"/>
      <c r="AF213" s="22"/>
    </row>
    <row r="214" ht="15.75" customHeight="1">
      <c r="A214" s="1">
        <f t="shared" si="30"/>
        <v>211</v>
      </c>
      <c r="B214" s="27" t="s">
        <v>191</v>
      </c>
      <c r="C214" s="8" t="str">
        <f t="shared" si="3"/>
        <v>22-Fall-05</v>
      </c>
      <c r="D214" s="1">
        <v>27.0</v>
      </c>
      <c r="E214" s="1" t="s">
        <v>19</v>
      </c>
      <c r="F214" s="25" t="s">
        <v>26</v>
      </c>
      <c r="G214" s="1" t="s">
        <v>199</v>
      </c>
      <c r="H214" s="13">
        <v>1.0</v>
      </c>
      <c r="I214" s="1">
        <v>40.0</v>
      </c>
      <c r="J214" s="1">
        <v>110.0</v>
      </c>
      <c r="K214" s="8">
        <f t="shared" ref="K214:L214" si="146">I214-H214</f>
        <v>39</v>
      </c>
      <c r="L214" s="8">
        <f t="shared" si="146"/>
        <v>70</v>
      </c>
      <c r="M214" s="13">
        <v>4.0</v>
      </c>
      <c r="N214" s="13">
        <v>9.0</v>
      </c>
      <c r="P214" s="1"/>
      <c r="Q214" s="1"/>
      <c r="X214" s="1"/>
      <c r="Y214" s="1"/>
    </row>
    <row r="215" ht="15.75" customHeight="1">
      <c r="A215" s="1">
        <f t="shared" si="30"/>
        <v>212</v>
      </c>
      <c r="B215" s="27" t="s">
        <v>191</v>
      </c>
      <c r="C215" s="8" t="str">
        <f t="shared" si="3"/>
        <v>22-Fall-06</v>
      </c>
      <c r="D215" s="1">
        <v>27.0</v>
      </c>
      <c r="E215" s="1" t="s">
        <v>19</v>
      </c>
      <c r="F215" s="25" t="s">
        <v>28</v>
      </c>
      <c r="G215" s="1" t="s">
        <v>200</v>
      </c>
      <c r="H215" s="13">
        <v>1.0</v>
      </c>
      <c r="I215" s="1">
        <v>40.0</v>
      </c>
      <c r="J215" s="1">
        <v>110.0</v>
      </c>
      <c r="K215" s="8">
        <f t="shared" ref="K215:L215" si="147">I215-H215</f>
        <v>39</v>
      </c>
      <c r="L215" s="8">
        <f t="shared" si="147"/>
        <v>70</v>
      </c>
      <c r="M215" s="13">
        <v>4.0</v>
      </c>
      <c r="N215" s="13">
        <v>9.0</v>
      </c>
      <c r="P215" s="1"/>
      <c r="Q215" s="1"/>
      <c r="X215" s="1"/>
      <c r="Y215" s="1"/>
    </row>
    <row r="216" ht="15.75" customHeight="1">
      <c r="A216" s="1">
        <f t="shared" si="30"/>
        <v>213</v>
      </c>
      <c r="B216" s="27" t="s">
        <v>191</v>
      </c>
      <c r="C216" s="8" t="str">
        <f t="shared" si="3"/>
        <v>22-Fall-07</v>
      </c>
      <c r="D216" s="1">
        <v>27.0</v>
      </c>
      <c r="E216" s="1" t="s">
        <v>19</v>
      </c>
      <c r="F216" s="25" t="s">
        <v>30</v>
      </c>
      <c r="G216" s="1" t="s">
        <v>201</v>
      </c>
      <c r="H216" s="13">
        <v>1.0</v>
      </c>
      <c r="I216" s="1">
        <v>40.0</v>
      </c>
      <c r="J216" s="1">
        <v>110.0</v>
      </c>
      <c r="K216" s="8">
        <f t="shared" ref="K216:L216" si="148">I216-H216</f>
        <v>39</v>
      </c>
      <c r="L216" s="8">
        <f t="shared" si="148"/>
        <v>70</v>
      </c>
      <c r="M216" s="13">
        <v>4.0</v>
      </c>
      <c r="N216" s="13">
        <v>9.0</v>
      </c>
      <c r="P216" s="1"/>
      <c r="Q216" s="1"/>
      <c r="X216" s="1"/>
      <c r="Y216" s="1"/>
    </row>
    <row r="217" ht="15.75" customHeight="1">
      <c r="A217" s="1">
        <f t="shared" si="30"/>
        <v>214</v>
      </c>
      <c r="B217" s="27" t="s">
        <v>191</v>
      </c>
      <c r="C217" s="8" t="str">
        <f t="shared" si="3"/>
        <v>22-Fall-08</v>
      </c>
      <c r="D217" s="1">
        <v>27.0</v>
      </c>
      <c r="E217" s="1" t="s">
        <v>19</v>
      </c>
      <c r="F217" s="25" t="s">
        <v>73</v>
      </c>
      <c r="G217" s="1" t="s">
        <v>202</v>
      </c>
      <c r="H217" s="13">
        <v>1.0</v>
      </c>
      <c r="I217" s="1">
        <v>40.0</v>
      </c>
      <c r="J217" s="1">
        <v>110.0</v>
      </c>
      <c r="K217" s="8">
        <f t="shared" ref="K217:L217" si="149">I217-H217</f>
        <v>39</v>
      </c>
      <c r="L217" s="8">
        <f t="shared" si="149"/>
        <v>70</v>
      </c>
      <c r="M217" s="13">
        <v>4.0</v>
      </c>
      <c r="N217" s="13">
        <v>9.0</v>
      </c>
      <c r="P217" s="1"/>
      <c r="Q217" s="1"/>
      <c r="X217" s="1"/>
      <c r="Y217" s="1"/>
    </row>
    <row r="218" ht="15.75" customHeight="1">
      <c r="A218" s="21">
        <f t="shared" si="30"/>
        <v>215</v>
      </c>
      <c r="B218" s="28" t="s">
        <v>203</v>
      </c>
      <c r="C218" s="17" t="str">
        <f t="shared" si="3"/>
        <v>23-NonFall-01</v>
      </c>
      <c r="D218" s="21">
        <v>29.0</v>
      </c>
      <c r="E218" s="21" t="s">
        <v>15</v>
      </c>
      <c r="F218" s="26" t="s">
        <v>14</v>
      </c>
      <c r="G218" s="21" t="s">
        <v>204</v>
      </c>
      <c r="H218" s="19">
        <v>1.0</v>
      </c>
      <c r="I218" s="22"/>
      <c r="J218" s="21">
        <v>118.0</v>
      </c>
      <c r="K218" s="17"/>
      <c r="L218" s="17"/>
      <c r="M218" s="19">
        <v>5.0</v>
      </c>
      <c r="N218" s="19">
        <v>9.0</v>
      </c>
      <c r="O218" s="22"/>
      <c r="P218" s="21"/>
      <c r="Q218" s="21"/>
      <c r="R218" s="22"/>
      <c r="S218" s="22"/>
      <c r="T218" s="22"/>
      <c r="U218" s="22"/>
      <c r="V218" s="22"/>
      <c r="W218" s="22"/>
      <c r="X218" s="21"/>
      <c r="Y218" s="21"/>
      <c r="Z218" s="22"/>
      <c r="AA218" s="22"/>
      <c r="AB218" s="22"/>
      <c r="AC218" s="22"/>
      <c r="AD218" s="22"/>
      <c r="AE218" s="22"/>
      <c r="AF218" s="22"/>
    </row>
    <row r="219" ht="15.75" customHeight="1">
      <c r="A219" s="1">
        <f t="shared" si="30"/>
        <v>216</v>
      </c>
      <c r="B219" s="27" t="s">
        <v>203</v>
      </c>
      <c r="C219" s="8" t="str">
        <f t="shared" si="3"/>
        <v>23-NonFall-02</v>
      </c>
      <c r="D219" s="1">
        <v>16.0</v>
      </c>
      <c r="E219" s="1" t="s">
        <v>15</v>
      </c>
      <c r="F219" s="25" t="s">
        <v>17</v>
      </c>
      <c r="G219" s="29" t="s">
        <v>205</v>
      </c>
      <c r="H219" s="13">
        <v>1.0</v>
      </c>
      <c r="J219" s="1">
        <v>64.0</v>
      </c>
      <c r="K219" s="8"/>
      <c r="L219" s="8"/>
      <c r="M219" s="13">
        <v>5.0</v>
      </c>
      <c r="N219" s="13">
        <v>9.0</v>
      </c>
      <c r="P219" s="1"/>
      <c r="Q219" s="1"/>
      <c r="X219" s="1"/>
      <c r="Y219" s="1"/>
    </row>
    <row r="220" ht="15.75" customHeight="1">
      <c r="A220" s="1">
        <f t="shared" si="30"/>
        <v>217</v>
      </c>
      <c r="B220" s="27" t="s">
        <v>203</v>
      </c>
      <c r="C220" s="8" t="str">
        <f t="shared" si="3"/>
        <v>23-NonFall-03</v>
      </c>
      <c r="D220" s="1">
        <v>29.0</v>
      </c>
      <c r="E220" s="1" t="s">
        <v>15</v>
      </c>
      <c r="F220" s="25" t="s">
        <v>22</v>
      </c>
      <c r="G220" s="1" t="s">
        <v>206</v>
      </c>
      <c r="H220" s="13">
        <v>1.0</v>
      </c>
      <c r="J220" s="1">
        <v>118.0</v>
      </c>
      <c r="K220" s="8"/>
      <c r="L220" s="8"/>
      <c r="M220" s="13">
        <v>5.0</v>
      </c>
      <c r="N220" s="13">
        <v>9.0</v>
      </c>
      <c r="P220" s="1"/>
      <c r="Q220" s="1"/>
      <c r="X220" s="1"/>
      <c r="Y220" s="1"/>
    </row>
    <row r="221" ht="15.75" customHeight="1">
      <c r="A221" s="21">
        <f t="shared" si="30"/>
        <v>218</v>
      </c>
      <c r="B221" s="28" t="s">
        <v>203</v>
      </c>
      <c r="C221" s="17" t="str">
        <f t="shared" si="3"/>
        <v>23-NonFall-04</v>
      </c>
      <c r="D221" s="21">
        <v>34.0</v>
      </c>
      <c r="E221" s="21" t="s">
        <v>15</v>
      </c>
      <c r="F221" s="26" t="s">
        <v>24</v>
      </c>
      <c r="G221" s="21" t="s">
        <v>207</v>
      </c>
      <c r="H221" s="19">
        <v>1.0</v>
      </c>
      <c r="I221" s="22"/>
      <c r="J221" s="21">
        <v>135.0</v>
      </c>
      <c r="K221" s="17"/>
      <c r="L221" s="17"/>
      <c r="M221" s="19">
        <v>5.0</v>
      </c>
      <c r="N221" s="19">
        <v>9.0</v>
      </c>
      <c r="O221" s="22"/>
      <c r="P221" s="21"/>
      <c r="Q221" s="21"/>
      <c r="R221" s="22"/>
      <c r="S221" s="22"/>
      <c r="T221" s="22"/>
      <c r="U221" s="22"/>
      <c r="V221" s="22"/>
      <c r="W221" s="22"/>
      <c r="X221" s="21"/>
      <c r="Y221" s="21"/>
      <c r="Z221" s="22"/>
      <c r="AA221" s="22"/>
      <c r="AB221" s="22"/>
      <c r="AC221" s="22"/>
      <c r="AD221" s="22"/>
      <c r="AE221" s="22"/>
      <c r="AF221" s="22"/>
    </row>
    <row r="222" ht="15.75" customHeight="1">
      <c r="A222" s="1">
        <f t="shared" si="30"/>
        <v>219</v>
      </c>
      <c r="B222" s="27" t="s">
        <v>203</v>
      </c>
      <c r="C222" s="8" t="str">
        <f t="shared" si="3"/>
        <v>23-Fall-01</v>
      </c>
      <c r="D222" s="1">
        <v>23.0</v>
      </c>
      <c r="E222" s="1" t="s">
        <v>19</v>
      </c>
      <c r="F222" s="25" t="s">
        <v>14</v>
      </c>
      <c r="G222" s="32" t="s">
        <v>208</v>
      </c>
      <c r="H222" s="13">
        <v>1.0</v>
      </c>
      <c r="I222" s="1">
        <v>24.0</v>
      </c>
      <c r="J222" s="1">
        <v>94.0</v>
      </c>
      <c r="K222" s="8">
        <f t="shared" ref="K222:L222" si="150">I222-H222</f>
        <v>23</v>
      </c>
      <c r="L222" s="8">
        <f t="shared" si="150"/>
        <v>70</v>
      </c>
      <c r="M222" s="13">
        <v>5.0</v>
      </c>
      <c r="N222" s="13">
        <v>9.0</v>
      </c>
      <c r="P222" s="1"/>
      <c r="Q222" s="1"/>
      <c r="X222" s="1"/>
      <c r="Y222" s="1"/>
    </row>
    <row r="223" ht="15.75" customHeight="1">
      <c r="A223" s="1">
        <f t="shared" si="30"/>
        <v>220</v>
      </c>
      <c r="B223" s="27" t="s">
        <v>203</v>
      </c>
      <c r="C223" s="8" t="str">
        <f t="shared" si="3"/>
        <v>23-Fall-02</v>
      </c>
      <c r="D223" s="1">
        <v>25.0</v>
      </c>
      <c r="E223" s="1" t="s">
        <v>19</v>
      </c>
      <c r="F223" s="25" t="s">
        <v>17</v>
      </c>
      <c r="G223" s="1" t="s">
        <v>209</v>
      </c>
      <c r="H223" s="13">
        <v>1.0</v>
      </c>
      <c r="I223" s="1">
        <v>31.0</v>
      </c>
      <c r="J223" s="1">
        <v>101.0</v>
      </c>
      <c r="K223" s="8">
        <f t="shared" ref="K223:L223" si="151">I223-H223</f>
        <v>30</v>
      </c>
      <c r="L223" s="8">
        <f t="shared" si="151"/>
        <v>70</v>
      </c>
      <c r="M223" s="13">
        <v>5.0</v>
      </c>
      <c r="N223" s="13">
        <v>9.0</v>
      </c>
      <c r="P223" s="1"/>
      <c r="Q223" s="1"/>
      <c r="X223" s="1"/>
      <c r="Y223" s="1"/>
    </row>
    <row r="224" ht="15.75" customHeight="1">
      <c r="A224" s="1">
        <f t="shared" si="30"/>
        <v>221</v>
      </c>
      <c r="B224" s="27" t="s">
        <v>203</v>
      </c>
      <c r="C224" s="8" t="str">
        <f t="shared" si="3"/>
        <v>23-Fall-03</v>
      </c>
      <c r="D224" s="1">
        <v>27.0</v>
      </c>
      <c r="E224" s="1" t="s">
        <v>19</v>
      </c>
      <c r="F224" s="25" t="s">
        <v>22</v>
      </c>
      <c r="G224" s="1" t="s">
        <v>210</v>
      </c>
      <c r="H224" s="13">
        <v>1.0</v>
      </c>
      <c r="I224" s="1">
        <v>40.0</v>
      </c>
      <c r="J224" s="1">
        <v>110.0</v>
      </c>
      <c r="K224" s="8">
        <f t="shared" ref="K224:L224" si="152">I224-H224</f>
        <v>39</v>
      </c>
      <c r="L224" s="8">
        <f t="shared" si="152"/>
        <v>70</v>
      </c>
      <c r="M224" s="13">
        <v>5.0</v>
      </c>
      <c r="N224" s="13">
        <v>9.0</v>
      </c>
      <c r="P224" s="1"/>
      <c r="Q224" s="1"/>
      <c r="X224" s="1"/>
      <c r="Y224" s="1"/>
    </row>
    <row r="225" ht="15.75" customHeight="1">
      <c r="A225" s="1">
        <f t="shared" si="30"/>
        <v>222</v>
      </c>
      <c r="B225" s="27" t="s">
        <v>203</v>
      </c>
      <c r="C225" s="8" t="str">
        <f t="shared" si="3"/>
        <v>23-Fall-04</v>
      </c>
      <c r="D225" s="1">
        <v>23.0</v>
      </c>
      <c r="E225" s="1" t="s">
        <v>19</v>
      </c>
      <c r="F225" s="25" t="s">
        <v>24</v>
      </c>
      <c r="G225" s="1" t="s">
        <v>211</v>
      </c>
      <c r="H225" s="13">
        <v>1.0</v>
      </c>
      <c r="I225" s="1">
        <v>21.0</v>
      </c>
      <c r="J225" s="1">
        <v>91.0</v>
      </c>
      <c r="K225" s="8">
        <f t="shared" ref="K225:L225" si="153">I225-H225</f>
        <v>20</v>
      </c>
      <c r="L225" s="8">
        <f t="shared" si="153"/>
        <v>70</v>
      </c>
      <c r="M225" s="13">
        <v>5.0</v>
      </c>
      <c r="N225" s="13">
        <v>9.0</v>
      </c>
      <c r="P225" s="1"/>
      <c r="Q225" s="1"/>
      <c r="X225" s="1"/>
      <c r="Y225" s="1"/>
    </row>
    <row r="226" ht="15.75" customHeight="1">
      <c r="A226" s="1">
        <f t="shared" si="30"/>
        <v>223</v>
      </c>
      <c r="B226" s="27" t="s">
        <v>203</v>
      </c>
      <c r="C226" s="8" t="str">
        <f t="shared" si="3"/>
        <v>23-Fall-05</v>
      </c>
      <c r="D226" s="1">
        <v>19.0</v>
      </c>
      <c r="E226" s="1" t="s">
        <v>19</v>
      </c>
      <c r="F226" s="25" t="s">
        <v>26</v>
      </c>
      <c r="G226" s="1" t="s">
        <v>212</v>
      </c>
      <c r="H226" s="13">
        <v>1.0</v>
      </c>
      <c r="I226" s="1">
        <v>40.0</v>
      </c>
      <c r="J226" s="1">
        <v>76.0</v>
      </c>
      <c r="K226" s="8">
        <f t="shared" ref="K226:L226" si="154">I226-H226</f>
        <v>39</v>
      </c>
      <c r="L226" s="8">
        <f t="shared" si="154"/>
        <v>36</v>
      </c>
      <c r="M226" s="13">
        <v>5.0</v>
      </c>
      <c r="N226" s="13">
        <v>9.0</v>
      </c>
      <c r="P226" s="1"/>
      <c r="Q226" s="1"/>
      <c r="X226" s="1"/>
      <c r="Y226" s="1"/>
    </row>
    <row r="227" ht="15.75" customHeight="1">
      <c r="A227" s="1">
        <f t="shared" si="30"/>
        <v>224</v>
      </c>
      <c r="B227" s="27" t="s">
        <v>203</v>
      </c>
      <c r="C227" s="8" t="str">
        <f t="shared" si="3"/>
        <v>23-Fall-06</v>
      </c>
      <c r="D227" s="1">
        <v>22.0</v>
      </c>
      <c r="E227" s="1" t="s">
        <v>19</v>
      </c>
      <c r="F227" s="25" t="s">
        <v>28</v>
      </c>
      <c r="G227" s="1" t="s">
        <v>213</v>
      </c>
      <c r="H227" s="13">
        <v>1.0</v>
      </c>
      <c r="I227" s="1">
        <v>40.0</v>
      </c>
      <c r="J227" s="1">
        <v>89.0</v>
      </c>
      <c r="K227" s="8">
        <f t="shared" ref="K227:L227" si="155">I227-H227</f>
        <v>39</v>
      </c>
      <c r="L227" s="8">
        <f t="shared" si="155"/>
        <v>49</v>
      </c>
      <c r="M227" s="13">
        <v>5.0</v>
      </c>
      <c r="N227" s="13">
        <v>9.0</v>
      </c>
      <c r="P227" s="1"/>
      <c r="Q227" s="1"/>
      <c r="X227" s="1"/>
      <c r="Y227" s="1"/>
    </row>
    <row r="228" ht="15.75" customHeight="1">
      <c r="A228" s="1">
        <f t="shared" si="30"/>
        <v>225</v>
      </c>
      <c r="B228" s="27" t="s">
        <v>214</v>
      </c>
      <c r="C228" s="8" t="str">
        <f t="shared" si="3"/>
        <v>24-NonFall-01</v>
      </c>
      <c r="D228" s="1">
        <v>29.0</v>
      </c>
      <c r="E228" s="1" t="s">
        <v>15</v>
      </c>
      <c r="F228" s="25" t="s">
        <v>14</v>
      </c>
      <c r="G228" s="1" t="s">
        <v>215</v>
      </c>
      <c r="H228" s="13">
        <v>1.0</v>
      </c>
      <c r="J228" s="1">
        <v>118.0</v>
      </c>
      <c r="K228" s="8"/>
      <c r="L228" s="8"/>
      <c r="M228" s="13">
        <v>5.0</v>
      </c>
      <c r="N228" s="13">
        <v>9.0</v>
      </c>
      <c r="P228" s="1"/>
      <c r="Q228" s="1"/>
      <c r="X228" s="1"/>
      <c r="Y228" s="1"/>
    </row>
    <row r="229" ht="15.75" customHeight="1">
      <c r="A229" s="1">
        <f t="shared" si="30"/>
        <v>226</v>
      </c>
      <c r="B229" s="27" t="s">
        <v>214</v>
      </c>
      <c r="C229" s="8" t="str">
        <f t="shared" si="3"/>
        <v>24-NonFall-02</v>
      </c>
      <c r="D229" s="1">
        <v>29.0</v>
      </c>
      <c r="E229" s="1" t="s">
        <v>15</v>
      </c>
      <c r="F229" s="25" t="s">
        <v>17</v>
      </c>
      <c r="G229" s="1" t="s">
        <v>216</v>
      </c>
      <c r="H229" s="13">
        <v>1.0</v>
      </c>
      <c r="J229" s="1">
        <v>118.0</v>
      </c>
      <c r="K229" s="8"/>
      <c r="L229" s="8"/>
      <c r="M229" s="13">
        <v>5.0</v>
      </c>
      <c r="N229" s="13">
        <v>9.0</v>
      </c>
      <c r="P229" s="1"/>
      <c r="Q229" s="1"/>
      <c r="X229" s="1"/>
      <c r="Y229" s="1"/>
    </row>
    <row r="230" ht="15.75" customHeight="1">
      <c r="A230" s="1">
        <f t="shared" si="30"/>
        <v>227</v>
      </c>
      <c r="B230" s="27" t="s">
        <v>214</v>
      </c>
      <c r="C230" s="8" t="str">
        <f t="shared" si="3"/>
        <v>24-NonFall-03</v>
      </c>
      <c r="D230" s="1">
        <v>25.0</v>
      </c>
      <c r="E230" s="1" t="s">
        <v>15</v>
      </c>
      <c r="F230" s="25" t="s">
        <v>22</v>
      </c>
      <c r="G230" s="1" t="s">
        <v>217</v>
      </c>
      <c r="H230" s="13">
        <v>1.0</v>
      </c>
      <c r="J230" s="1">
        <v>100.0</v>
      </c>
      <c r="K230" s="8"/>
      <c r="L230" s="8"/>
      <c r="M230" s="13">
        <v>5.0</v>
      </c>
      <c r="N230" s="13">
        <v>9.0</v>
      </c>
      <c r="P230" s="1"/>
      <c r="Q230" s="1"/>
      <c r="X230" s="1"/>
      <c r="Y230" s="1"/>
    </row>
    <row r="231" ht="15.75" customHeight="1">
      <c r="A231" s="1">
        <f t="shared" si="30"/>
        <v>228</v>
      </c>
      <c r="B231" s="27" t="s">
        <v>214</v>
      </c>
      <c r="C231" s="8" t="str">
        <f t="shared" si="3"/>
        <v>24-Fall-01</v>
      </c>
      <c r="D231" s="1">
        <v>21.0</v>
      </c>
      <c r="E231" s="1" t="s">
        <v>19</v>
      </c>
      <c r="F231" s="25" t="s">
        <v>14</v>
      </c>
      <c r="G231" s="1" t="s">
        <v>218</v>
      </c>
      <c r="H231" s="13">
        <v>1.0</v>
      </c>
      <c r="I231" s="1">
        <v>40.0</v>
      </c>
      <c r="J231" s="1">
        <v>85.0</v>
      </c>
      <c r="K231" s="8">
        <f t="shared" ref="K231:L231" si="156">I231-H231</f>
        <v>39</v>
      </c>
      <c r="L231" s="8">
        <f t="shared" si="156"/>
        <v>45</v>
      </c>
      <c r="M231" s="13">
        <v>5.0</v>
      </c>
      <c r="N231" s="13">
        <v>9.0</v>
      </c>
      <c r="P231" s="1"/>
      <c r="Q231" s="1"/>
      <c r="X231" s="1"/>
      <c r="Y231" s="1"/>
    </row>
    <row r="232" ht="15.75" customHeight="1">
      <c r="A232" s="1">
        <f t="shared" si="30"/>
        <v>229</v>
      </c>
      <c r="B232" s="27" t="s">
        <v>214</v>
      </c>
      <c r="C232" s="8" t="str">
        <f t="shared" si="3"/>
        <v>24-Fall-02</v>
      </c>
      <c r="D232" s="1">
        <v>23.0</v>
      </c>
      <c r="E232" s="1" t="s">
        <v>19</v>
      </c>
      <c r="F232" s="25" t="s">
        <v>17</v>
      </c>
      <c r="G232" s="1" t="s">
        <v>219</v>
      </c>
      <c r="H232" s="13">
        <v>1.0</v>
      </c>
      <c r="I232" s="1">
        <v>22.0</v>
      </c>
      <c r="J232" s="1">
        <v>92.0</v>
      </c>
      <c r="K232" s="8">
        <f t="shared" ref="K232:L232" si="157">I232-H232</f>
        <v>21</v>
      </c>
      <c r="L232" s="8">
        <f t="shared" si="157"/>
        <v>70</v>
      </c>
      <c r="M232" s="13">
        <v>5.0</v>
      </c>
      <c r="N232" s="13">
        <v>9.0</v>
      </c>
      <c r="P232" s="1"/>
      <c r="Q232" s="1"/>
      <c r="X232" s="1"/>
      <c r="Y232" s="1"/>
    </row>
    <row r="233" ht="15.75" customHeight="1">
      <c r="A233" s="1">
        <f t="shared" si="30"/>
        <v>230</v>
      </c>
      <c r="B233" s="27" t="s">
        <v>214</v>
      </c>
      <c r="C233" s="8" t="str">
        <f t="shared" si="3"/>
        <v>24-Fall-03</v>
      </c>
      <c r="D233" s="1">
        <v>27.0</v>
      </c>
      <c r="E233" s="1" t="s">
        <v>19</v>
      </c>
      <c r="F233" s="25" t="s">
        <v>22</v>
      </c>
      <c r="G233" s="1" t="s">
        <v>220</v>
      </c>
      <c r="H233" s="13">
        <v>1.0</v>
      </c>
      <c r="I233" s="1">
        <v>40.0</v>
      </c>
      <c r="J233" s="1">
        <v>110.0</v>
      </c>
      <c r="K233" s="8">
        <f t="shared" ref="K233:L233" si="158">I233-H233</f>
        <v>39</v>
      </c>
      <c r="L233" s="8">
        <f t="shared" si="158"/>
        <v>70</v>
      </c>
      <c r="M233" s="13">
        <v>5.0</v>
      </c>
      <c r="N233" s="13">
        <v>9.0</v>
      </c>
      <c r="P233" s="1"/>
      <c r="Q233" s="1"/>
      <c r="X233" s="1"/>
      <c r="Y233" s="1"/>
    </row>
    <row r="234" ht="15.75" customHeight="1">
      <c r="A234" s="1">
        <f t="shared" si="30"/>
        <v>231</v>
      </c>
      <c r="B234" s="27" t="s">
        <v>214</v>
      </c>
      <c r="C234" s="8" t="str">
        <f t="shared" si="3"/>
        <v>24-Fall-04</v>
      </c>
      <c r="D234" s="1">
        <v>27.0</v>
      </c>
      <c r="E234" s="1" t="s">
        <v>19</v>
      </c>
      <c r="F234" s="25" t="s">
        <v>24</v>
      </c>
      <c r="G234" s="1" t="s">
        <v>200</v>
      </c>
      <c r="H234" s="13">
        <v>1.0</v>
      </c>
      <c r="I234" s="1">
        <v>40.0</v>
      </c>
      <c r="J234" s="1">
        <v>110.0</v>
      </c>
      <c r="K234" s="8">
        <f t="shared" ref="K234:L234" si="159">I234-H234</f>
        <v>39</v>
      </c>
      <c r="L234" s="8">
        <f t="shared" si="159"/>
        <v>70</v>
      </c>
      <c r="M234" s="13">
        <v>5.0</v>
      </c>
      <c r="N234" s="13">
        <v>9.0</v>
      </c>
      <c r="P234" s="1"/>
      <c r="Q234" s="1"/>
      <c r="X234" s="1"/>
      <c r="Y234" s="1"/>
    </row>
    <row r="235" ht="15.75" customHeight="1">
      <c r="A235" s="1">
        <f t="shared" si="30"/>
        <v>232</v>
      </c>
      <c r="B235" s="27" t="s">
        <v>214</v>
      </c>
      <c r="C235" s="8" t="str">
        <f t="shared" si="3"/>
        <v>24-Fall-05</v>
      </c>
      <c r="D235" s="1">
        <v>21.0</v>
      </c>
      <c r="E235" s="1" t="s">
        <v>19</v>
      </c>
      <c r="F235" s="25" t="s">
        <v>26</v>
      </c>
      <c r="G235" s="1" t="s">
        <v>221</v>
      </c>
      <c r="H235" s="13">
        <v>1.0</v>
      </c>
      <c r="I235" s="1">
        <v>40.0</v>
      </c>
      <c r="J235" s="1">
        <v>85.0</v>
      </c>
      <c r="K235" s="8">
        <f t="shared" ref="K235:L235" si="160">I235-H235</f>
        <v>39</v>
      </c>
      <c r="L235" s="8">
        <f t="shared" si="160"/>
        <v>45</v>
      </c>
      <c r="M235" s="13">
        <v>5.0</v>
      </c>
      <c r="N235" s="13">
        <v>9.0</v>
      </c>
      <c r="P235" s="1"/>
      <c r="Q235" s="1"/>
      <c r="X235" s="1"/>
      <c r="Y235" s="1"/>
    </row>
    <row r="236" ht="15.75" customHeight="1">
      <c r="A236" s="1">
        <f t="shared" si="30"/>
        <v>233</v>
      </c>
      <c r="B236" s="27" t="s">
        <v>214</v>
      </c>
      <c r="C236" s="8" t="str">
        <f t="shared" si="3"/>
        <v>24-Fall-06</v>
      </c>
      <c r="D236" s="1">
        <v>27.0</v>
      </c>
      <c r="E236" s="1" t="s">
        <v>19</v>
      </c>
      <c r="F236" s="25" t="s">
        <v>28</v>
      </c>
      <c r="G236" s="1" t="s">
        <v>78</v>
      </c>
      <c r="H236" s="13">
        <v>1.0</v>
      </c>
      <c r="I236" s="1">
        <v>40.0</v>
      </c>
      <c r="J236" s="1">
        <v>110.0</v>
      </c>
      <c r="K236" s="8">
        <f t="shared" ref="K236:L236" si="161">I236-H236</f>
        <v>39</v>
      </c>
      <c r="L236" s="8">
        <f t="shared" si="161"/>
        <v>70</v>
      </c>
      <c r="M236" s="13">
        <v>5.0</v>
      </c>
      <c r="N236" s="13">
        <v>9.0</v>
      </c>
      <c r="P236" s="1"/>
      <c r="Q236" s="1"/>
      <c r="X236" s="1"/>
      <c r="Y236" s="1"/>
    </row>
    <row r="237" ht="15.75" customHeight="1">
      <c r="A237" s="1">
        <f t="shared" si="30"/>
        <v>234</v>
      </c>
      <c r="B237" s="27" t="s">
        <v>214</v>
      </c>
      <c r="C237" s="8" t="str">
        <f t="shared" si="3"/>
        <v>24-Fall-07</v>
      </c>
      <c r="D237" s="1">
        <v>27.0</v>
      </c>
      <c r="E237" s="1" t="s">
        <v>19</v>
      </c>
      <c r="F237" s="25" t="s">
        <v>30</v>
      </c>
      <c r="G237" s="1" t="s">
        <v>222</v>
      </c>
      <c r="H237" s="13">
        <v>1.0</v>
      </c>
      <c r="I237" s="1">
        <v>40.0</v>
      </c>
      <c r="J237" s="1">
        <v>110.0</v>
      </c>
      <c r="K237" s="8">
        <f t="shared" ref="K237:L237" si="162">I237-H237</f>
        <v>39</v>
      </c>
      <c r="L237" s="8">
        <f t="shared" si="162"/>
        <v>70</v>
      </c>
      <c r="M237" s="13">
        <v>5.0</v>
      </c>
      <c r="N237" s="13">
        <v>9.0</v>
      </c>
      <c r="P237" s="1"/>
      <c r="Q237" s="1"/>
      <c r="X237" s="1"/>
      <c r="Y237" s="1"/>
    </row>
    <row r="238" ht="15.75" customHeight="1">
      <c r="A238" s="1">
        <f t="shared" si="30"/>
        <v>235</v>
      </c>
      <c r="B238" s="27" t="s">
        <v>223</v>
      </c>
      <c r="C238" s="8" t="str">
        <f t="shared" si="3"/>
        <v>25-NonFall-01</v>
      </c>
      <c r="D238" s="1">
        <v>69.0</v>
      </c>
      <c r="E238" s="1" t="s">
        <v>15</v>
      </c>
      <c r="F238" s="25" t="s">
        <v>14</v>
      </c>
      <c r="G238" s="1" t="s">
        <v>224</v>
      </c>
      <c r="H238" s="13">
        <v>1.0</v>
      </c>
      <c r="J238" s="1">
        <v>278.0</v>
      </c>
      <c r="K238" s="8"/>
      <c r="L238" s="8"/>
      <c r="M238" s="13">
        <v>2.0</v>
      </c>
      <c r="N238" s="13">
        <v>9.0</v>
      </c>
      <c r="P238" s="1"/>
      <c r="Q238" s="1"/>
      <c r="X238" s="1"/>
      <c r="Y238" s="1"/>
    </row>
    <row r="239" ht="15.75" customHeight="1">
      <c r="A239" s="1">
        <f t="shared" si="30"/>
        <v>236</v>
      </c>
      <c r="B239" s="27" t="s">
        <v>223</v>
      </c>
      <c r="C239" s="8" t="str">
        <f t="shared" si="3"/>
        <v>25-NonFall-02</v>
      </c>
      <c r="D239" s="1">
        <v>29.0</v>
      </c>
      <c r="E239" s="1" t="s">
        <v>15</v>
      </c>
      <c r="F239" s="25" t="s">
        <v>17</v>
      </c>
      <c r="G239" s="29" t="s">
        <v>225</v>
      </c>
      <c r="H239" s="13">
        <v>1.0</v>
      </c>
      <c r="J239" s="1">
        <v>118.0</v>
      </c>
      <c r="K239" s="8"/>
      <c r="L239" s="8"/>
      <c r="M239" s="13">
        <v>2.0</v>
      </c>
      <c r="N239" s="13">
        <v>9.0</v>
      </c>
      <c r="P239" s="1"/>
      <c r="Q239" s="1"/>
      <c r="X239" s="1"/>
      <c r="Y239" s="1"/>
    </row>
    <row r="240" ht="15.75" customHeight="1">
      <c r="A240" s="1">
        <f t="shared" si="30"/>
        <v>237</v>
      </c>
      <c r="B240" s="27" t="s">
        <v>223</v>
      </c>
      <c r="C240" s="8" t="str">
        <f t="shared" si="3"/>
        <v>25-NonFall-03</v>
      </c>
      <c r="D240" s="1">
        <v>23.0</v>
      </c>
      <c r="E240" s="1" t="s">
        <v>15</v>
      </c>
      <c r="F240" s="25" t="s">
        <v>22</v>
      </c>
      <c r="G240" s="1" t="s">
        <v>67</v>
      </c>
      <c r="H240" s="13">
        <v>1.0</v>
      </c>
      <c r="J240" s="1">
        <v>94.0</v>
      </c>
      <c r="K240" s="8"/>
      <c r="L240" s="8"/>
      <c r="M240" s="13">
        <v>2.0</v>
      </c>
      <c r="N240" s="13">
        <v>9.0</v>
      </c>
      <c r="P240" s="1"/>
      <c r="Q240" s="1"/>
      <c r="X240" s="1"/>
      <c r="Y240" s="1"/>
    </row>
    <row r="241" ht="15.75" customHeight="1">
      <c r="A241" s="21">
        <f t="shared" si="30"/>
        <v>238</v>
      </c>
      <c r="B241" s="28" t="s">
        <v>223</v>
      </c>
      <c r="C241" s="17" t="str">
        <f t="shared" si="3"/>
        <v>25-Fall-01</v>
      </c>
      <c r="D241" s="21">
        <v>27.0</v>
      </c>
      <c r="E241" s="21" t="s">
        <v>19</v>
      </c>
      <c r="F241" s="26" t="s">
        <v>14</v>
      </c>
      <c r="G241" s="21" t="s">
        <v>226</v>
      </c>
      <c r="H241" s="19">
        <v>1.0</v>
      </c>
      <c r="I241" s="21">
        <v>40.0</v>
      </c>
      <c r="J241" s="21">
        <v>110.0</v>
      </c>
      <c r="K241" s="17">
        <f t="shared" ref="K241:L241" si="163">I241-H241</f>
        <v>39</v>
      </c>
      <c r="L241" s="17">
        <f t="shared" si="163"/>
        <v>70</v>
      </c>
      <c r="M241" s="19">
        <v>2.0</v>
      </c>
      <c r="N241" s="19">
        <v>9.0</v>
      </c>
      <c r="O241" s="22"/>
      <c r="P241" s="21"/>
      <c r="Q241" s="21"/>
      <c r="R241" s="22"/>
      <c r="S241" s="22"/>
      <c r="T241" s="22"/>
      <c r="U241" s="22"/>
      <c r="V241" s="22"/>
      <c r="W241" s="22"/>
      <c r="X241" s="21"/>
      <c r="Y241" s="21"/>
      <c r="Z241" s="22"/>
      <c r="AA241" s="22"/>
      <c r="AB241" s="22"/>
      <c r="AC241" s="22"/>
      <c r="AD241" s="22"/>
      <c r="AE241" s="22"/>
      <c r="AF241" s="22"/>
    </row>
    <row r="242" ht="15.75" customHeight="1">
      <c r="A242" s="1">
        <f t="shared" si="30"/>
        <v>239</v>
      </c>
      <c r="B242" s="27" t="s">
        <v>223</v>
      </c>
      <c r="C242" s="8" t="str">
        <f t="shared" si="3"/>
        <v>25-Fall-02</v>
      </c>
      <c r="D242" s="1">
        <v>27.0</v>
      </c>
      <c r="E242" s="1" t="s">
        <v>19</v>
      </c>
      <c r="F242" s="25" t="s">
        <v>17</v>
      </c>
      <c r="G242" s="1" t="s">
        <v>227</v>
      </c>
      <c r="H242" s="13">
        <v>1.0</v>
      </c>
      <c r="I242" s="1">
        <v>40.0</v>
      </c>
      <c r="J242" s="1">
        <v>110.0</v>
      </c>
      <c r="K242" s="8">
        <f t="shared" ref="K242:L242" si="164">I242-H242</f>
        <v>39</v>
      </c>
      <c r="L242" s="8">
        <f t="shared" si="164"/>
        <v>70</v>
      </c>
      <c r="M242" s="13">
        <v>2.0</v>
      </c>
      <c r="N242" s="13">
        <v>9.0</v>
      </c>
      <c r="P242" s="1"/>
      <c r="Q242" s="1"/>
      <c r="X242" s="1"/>
      <c r="Y242" s="1"/>
    </row>
    <row r="243" ht="15.75" customHeight="1">
      <c r="A243" s="1">
        <f t="shared" si="30"/>
        <v>240</v>
      </c>
      <c r="B243" s="27" t="s">
        <v>223</v>
      </c>
      <c r="C243" s="8" t="str">
        <f t="shared" si="3"/>
        <v>25-Fall-03</v>
      </c>
      <c r="D243" s="1">
        <v>27.0</v>
      </c>
      <c r="E243" s="1" t="s">
        <v>19</v>
      </c>
      <c r="F243" s="25" t="s">
        <v>22</v>
      </c>
      <c r="G243" s="1" t="s">
        <v>228</v>
      </c>
      <c r="H243" s="13">
        <v>1.0</v>
      </c>
      <c r="I243" s="1">
        <v>40.0</v>
      </c>
      <c r="J243" s="1">
        <v>110.0</v>
      </c>
      <c r="K243" s="8">
        <f t="shared" ref="K243:L243" si="165">I243-H243</f>
        <v>39</v>
      </c>
      <c r="L243" s="8">
        <f t="shared" si="165"/>
        <v>70</v>
      </c>
      <c r="M243" s="13">
        <v>2.0</v>
      </c>
      <c r="N243" s="13">
        <v>9.0</v>
      </c>
      <c r="P243" s="1"/>
      <c r="Q243" s="1"/>
      <c r="X243" s="1"/>
      <c r="Y243" s="1"/>
    </row>
    <row r="244" ht="15.75" customHeight="1">
      <c r="A244" s="1">
        <f t="shared" si="30"/>
        <v>241</v>
      </c>
      <c r="B244" s="27" t="s">
        <v>223</v>
      </c>
      <c r="C244" s="8" t="str">
        <f t="shared" si="3"/>
        <v>25-Fall-04</v>
      </c>
      <c r="D244" s="1">
        <v>27.0</v>
      </c>
      <c r="E244" s="1" t="s">
        <v>19</v>
      </c>
      <c r="F244" s="25" t="s">
        <v>24</v>
      </c>
      <c r="G244" s="1" t="s">
        <v>228</v>
      </c>
      <c r="H244" s="13">
        <v>1.0</v>
      </c>
      <c r="I244" s="1">
        <v>40.0</v>
      </c>
      <c r="J244" s="1">
        <v>110.0</v>
      </c>
      <c r="K244" s="8">
        <f t="shared" ref="K244:L244" si="166">I244-H244</f>
        <v>39</v>
      </c>
      <c r="L244" s="8">
        <f t="shared" si="166"/>
        <v>70</v>
      </c>
      <c r="M244" s="13">
        <v>2.0</v>
      </c>
      <c r="N244" s="13">
        <v>9.0</v>
      </c>
      <c r="P244" s="1"/>
      <c r="Q244" s="1"/>
      <c r="X244" s="1"/>
      <c r="Y244" s="1"/>
    </row>
    <row r="245" ht="15.75" customHeight="1">
      <c r="A245" s="21">
        <f t="shared" si="30"/>
        <v>242</v>
      </c>
      <c r="B245" s="28" t="s">
        <v>223</v>
      </c>
      <c r="C245" s="17" t="str">
        <f t="shared" si="3"/>
        <v>25-Fall-05</v>
      </c>
      <c r="D245" s="21">
        <v>25.0</v>
      </c>
      <c r="E245" s="21" t="s">
        <v>19</v>
      </c>
      <c r="F245" s="26" t="s">
        <v>26</v>
      </c>
      <c r="G245" s="21" t="s">
        <v>229</v>
      </c>
      <c r="H245" s="19">
        <v>1.0</v>
      </c>
      <c r="I245" s="21">
        <v>30.0</v>
      </c>
      <c r="J245" s="21">
        <v>100.0</v>
      </c>
      <c r="K245" s="17">
        <f t="shared" ref="K245:L245" si="167">I245-H245</f>
        <v>29</v>
      </c>
      <c r="L245" s="17">
        <f t="shared" si="167"/>
        <v>70</v>
      </c>
      <c r="M245" s="19">
        <v>2.0</v>
      </c>
      <c r="N245" s="19">
        <v>9.0</v>
      </c>
      <c r="O245" s="22"/>
      <c r="P245" s="21"/>
      <c r="Q245" s="21"/>
      <c r="R245" s="22"/>
      <c r="S245" s="22"/>
      <c r="T245" s="22"/>
      <c r="U245" s="22"/>
      <c r="V245" s="22"/>
      <c r="W245" s="22"/>
      <c r="X245" s="21"/>
      <c r="Y245" s="21"/>
      <c r="Z245" s="22"/>
      <c r="AA245" s="22"/>
      <c r="AB245" s="22"/>
      <c r="AC245" s="22"/>
      <c r="AD245" s="22"/>
      <c r="AE245" s="22"/>
      <c r="AF245" s="22"/>
    </row>
    <row r="246" ht="15.75" customHeight="1">
      <c r="A246" s="21">
        <f t="shared" si="30"/>
        <v>243</v>
      </c>
      <c r="B246" s="28" t="s">
        <v>223</v>
      </c>
      <c r="C246" s="17" t="str">
        <f t="shared" si="3"/>
        <v>25-Fall-06</v>
      </c>
      <c r="D246" s="21">
        <v>27.0</v>
      </c>
      <c r="E246" s="21" t="s">
        <v>19</v>
      </c>
      <c r="F246" s="26" t="s">
        <v>28</v>
      </c>
      <c r="G246" s="21" t="s">
        <v>180</v>
      </c>
      <c r="H246" s="19">
        <v>1.0</v>
      </c>
      <c r="I246" s="21">
        <v>40.0</v>
      </c>
      <c r="J246" s="21">
        <v>110.0</v>
      </c>
      <c r="K246" s="17">
        <f t="shared" ref="K246:L246" si="168">I246-H246</f>
        <v>39</v>
      </c>
      <c r="L246" s="17">
        <f t="shared" si="168"/>
        <v>70</v>
      </c>
      <c r="M246" s="19">
        <v>2.0</v>
      </c>
      <c r="N246" s="19">
        <v>9.0</v>
      </c>
      <c r="O246" s="22"/>
      <c r="P246" s="21"/>
      <c r="Q246" s="21"/>
      <c r="R246" s="22"/>
      <c r="S246" s="22"/>
      <c r="T246" s="22"/>
      <c r="U246" s="22"/>
      <c r="V246" s="22"/>
      <c r="W246" s="22"/>
      <c r="X246" s="21"/>
      <c r="Y246" s="21"/>
      <c r="Z246" s="22"/>
      <c r="AA246" s="22"/>
      <c r="AB246" s="22"/>
      <c r="AC246" s="22"/>
      <c r="AD246" s="22"/>
      <c r="AE246" s="22"/>
      <c r="AF246" s="22"/>
    </row>
    <row r="247" ht="15.75" customHeight="1">
      <c r="A247" s="1">
        <f t="shared" si="30"/>
        <v>244</v>
      </c>
      <c r="B247" s="27" t="s">
        <v>230</v>
      </c>
      <c r="C247" s="8" t="str">
        <f t="shared" si="3"/>
        <v>26-NonFall-01</v>
      </c>
      <c r="D247" s="1">
        <v>39.0</v>
      </c>
      <c r="E247" s="1" t="s">
        <v>15</v>
      </c>
      <c r="F247" s="25" t="s">
        <v>14</v>
      </c>
      <c r="G247" s="1" t="s">
        <v>231</v>
      </c>
      <c r="H247" s="13">
        <v>1.0</v>
      </c>
      <c r="J247" s="1">
        <v>158.0</v>
      </c>
      <c r="K247" s="8"/>
      <c r="L247" s="8"/>
      <c r="M247" s="13">
        <v>2.0</v>
      </c>
      <c r="N247" s="13">
        <v>9.0</v>
      </c>
      <c r="P247" s="1"/>
      <c r="Q247" s="1"/>
      <c r="X247" s="1"/>
      <c r="Y247" s="1"/>
    </row>
    <row r="248" ht="15.75" customHeight="1">
      <c r="A248" s="1">
        <f t="shared" si="30"/>
        <v>245</v>
      </c>
      <c r="B248" s="27" t="s">
        <v>230</v>
      </c>
      <c r="C248" s="8" t="str">
        <f t="shared" si="3"/>
        <v>26-NonFall-02</v>
      </c>
      <c r="D248" s="1">
        <v>19.0</v>
      </c>
      <c r="E248" s="1" t="s">
        <v>15</v>
      </c>
      <c r="F248" s="25" t="s">
        <v>17</v>
      </c>
      <c r="G248" s="1" t="s">
        <v>232</v>
      </c>
      <c r="H248" s="13">
        <v>1.0</v>
      </c>
      <c r="J248" s="1">
        <v>78.0</v>
      </c>
      <c r="K248" s="8"/>
      <c r="L248" s="8"/>
      <c r="M248" s="13">
        <v>2.0</v>
      </c>
      <c r="N248" s="13">
        <v>9.0</v>
      </c>
      <c r="P248" s="1"/>
      <c r="Q248" s="1"/>
      <c r="X248" s="1"/>
      <c r="Y248" s="1"/>
    </row>
    <row r="249" ht="15.75" customHeight="1">
      <c r="A249" s="21">
        <f t="shared" si="30"/>
        <v>246</v>
      </c>
      <c r="B249" s="28" t="s">
        <v>230</v>
      </c>
      <c r="C249" s="17" t="str">
        <f t="shared" si="3"/>
        <v>26-Fall-01</v>
      </c>
      <c r="D249" s="21">
        <v>26.0</v>
      </c>
      <c r="E249" s="21" t="s">
        <v>19</v>
      </c>
      <c r="F249" s="26" t="s">
        <v>14</v>
      </c>
      <c r="G249" s="21" t="s">
        <v>233</v>
      </c>
      <c r="H249" s="19">
        <v>1.0</v>
      </c>
      <c r="I249" s="21">
        <v>34.0</v>
      </c>
      <c r="J249" s="21">
        <v>104.0</v>
      </c>
      <c r="K249" s="17">
        <f t="shared" ref="K249:L249" si="169">I249-H249</f>
        <v>33</v>
      </c>
      <c r="L249" s="17">
        <f t="shared" si="169"/>
        <v>70</v>
      </c>
      <c r="M249" s="19">
        <v>2.0</v>
      </c>
      <c r="N249" s="19">
        <v>9.0</v>
      </c>
      <c r="O249" s="22"/>
      <c r="P249" s="21"/>
      <c r="Q249" s="21"/>
      <c r="R249" s="22"/>
      <c r="S249" s="22"/>
      <c r="T249" s="22"/>
      <c r="U249" s="22"/>
      <c r="V249" s="22"/>
      <c r="W249" s="22"/>
      <c r="X249" s="21"/>
      <c r="Y249" s="21"/>
      <c r="Z249" s="22"/>
      <c r="AA249" s="22"/>
      <c r="AB249" s="22"/>
      <c r="AC249" s="22"/>
      <c r="AD249" s="22"/>
      <c r="AE249" s="22"/>
      <c r="AF249" s="22"/>
    </row>
    <row r="250" ht="15.75" customHeight="1">
      <c r="A250" s="1">
        <f t="shared" si="30"/>
        <v>247</v>
      </c>
      <c r="B250" s="27" t="s">
        <v>230</v>
      </c>
      <c r="C250" s="8" t="str">
        <f t="shared" si="3"/>
        <v>26-Fall-02</v>
      </c>
      <c r="D250" s="1">
        <v>27.0</v>
      </c>
      <c r="E250" s="1" t="s">
        <v>19</v>
      </c>
      <c r="F250" s="25" t="s">
        <v>17</v>
      </c>
      <c r="G250" s="1" t="s">
        <v>234</v>
      </c>
      <c r="H250" s="13">
        <v>1.0</v>
      </c>
      <c r="I250" s="1">
        <v>40.0</v>
      </c>
      <c r="J250" s="1">
        <v>110.0</v>
      </c>
      <c r="K250" s="8">
        <f t="shared" ref="K250:L250" si="170">I250-H250</f>
        <v>39</v>
      </c>
      <c r="L250" s="8">
        <f t="shared" si="170"/>
        <v>70</v>
      </c>
      <c r="M250" s="13">
        <v>2.0</v>
      </c>
      <c r="N250" s="13">
        <v>9.0</v>
      </c>
      <c r="P250" s="1"/>
      <c r="Q250" s="1"/>
      <c r="X250" s="1"/>
      <c r="Y250" s="1"/>
    </row>
    <row r="251" ht="15.75" customHeight="1">
      <c r="A251" s="1">
        <f t="shared" si="30"/>
        <v>248</v>
      </c>
      <c r="B251" s="27" t="s">
        <v>230</v>
      </c>
      <c r="C251" s="8" t="str">
        <f t="shared" si="3"/>
        <v>26-Fall-03</v>
      </c>
      <c r="D251" s="1">
        <v>27.0</v>
      </c>
      <c r="E251" s="1" t="s">
        <v>19</v>
      </c>
      <c r="F251" s="25" t="s">
        <v>22</v>
      </c>
      <c r="G251" s="1" t="s">
        <v>235</v>
      </c>
      <c r="H251" s="13">
        <v>1.0</v>
      </c>
      <c r="I251" s="1">
        <v>40.0</v>
      </c>
      <c r="J251" s="1">
        <v>110.0</v>
      </c>
      <c r="K251" s="8">
        <f t="shared" ref="K251:L251" si="171">I251-H251</f>
        <v>39</v>
      </c>
      <c r="L251" s="8">
        <f t="shared" si="171"/>
        <v>70</v>
      </c>
      <c r="M251" s="13">
        <v>2.0</v>
      </c>
      <c r="N251" s="13">
        <v>9.0</v>
      </c>
      <c r="P251" s="1"/>
      <c r="Q251" s="1"/>
      <c r="X251" s="1"/>
      <c r="Y251" s="1"/>
    </row>
    <row r="252" ht="15.75" customHeight="1">
      <c r="A252" s="1">
        <f t="shared" si="30"/>
        <v>249</v>
      </c>
      <c r="B252" s="27" t="s">
        <v>230</v>
      </c>
      <c r="C252" s="8" t="str">
        <f t="shared" si="3"/>
        <v>26-Fall-04</v>
      </c>
      <c r="D252" s="1">
        <v>27.0</v>
      </c>
      <c r="E252" s="1" t="s">
        <v>19</v>
      </c>
      <c r="F252" s="25" t="s">
        <v>24</v>
      </c>
      <c r="G252" s="1" t="s">
        <v>236</v>
      </c>
      <c r="H252" s="13">
        <v>1.0</v>
      </c>
      <c r="I252" s="1">
        <v>40.0</v>
      </c>
      <c r="J252" s="1">
        <v>110.0</v>
      </c>
      <c r="K252" s="8">
        <f t="shared" ref="K252:L252" si="172">I252-H252</f>
        <v>39</v>
      </c>
      <c r="L252" s="8">
        <f t="shared" si="172"/>
        <v>70</v>
      </c>
      <c r="M252" s="13">
        <v>2.0</v>
      </c>
      <c r="N252" s="13">
        <v>9.0</v>
      </c>
      <c r="P252" s="1"/>
      <c r="Q252" s="1"/>
      <c r="X252" s="1"/>
      <c r="Y252" s="1"/>
    </row>
    <row r="253" ht="15.75" customHeight="1">
      <c r="A253" s="21">
        <f t="shared" si="30"/>
        <v>250</v>
      </c>
      <c r="B253" s="28" t="s">
        <v>230</v>
      </c>
      <c r="C253" s="17" t="str">
        <f t="shared" si="3"/>
        <v>26-Fall-05</v>
      </c>
      <c r="D253" s="21">
        <v>25.0</v>
      </c>
      <c r="E253" s="21" t="s">
        <v>19</v>
      </c>
      <c r="F253" s="26" t="s">
        <v>26</v>
      </c>
      <c r="G253" s="21" t="s">
        <v>237</v>
      </c>
      <c r="H253" s="19">
        <v>1.0</v>
      </c>
      <c r="I253" s="21">
        <v>30.0</v>
      </c>
      <c r="J253" s="21">
        <v>100.0</v>
      </c>
      <c r="K253" s="17">
        <f t="shared" ref="K253:L253" si="173">I253-H253</f>
        <v>29</v>
      </c>
      <c r="L253" s="17">
        <f t="shared" si="173"/>
        <v>70</v>
      </c>
      <c r="M253" s="19">
        <v>2.0</v>
      </c>
      <c r="N253" s="19">
        <v>9.0</v>
      </c>
      <c r="O253" s="22"/>
      <c r="P253" s="21"/>
      <c r="Q253" s="21"/>
      <c r="R253" s="22"/>
      <c r="S253" s="22"/>
      <c r="T253" s="22"/>
      <c r="U253" s="22"/>
      <c r="V253" s="22"/>
      <c r="W253" s="22"/>
      <c r="X253" s="21"/>
      <c r="Y253" s="21"/>
      <c r="Z253" s="22"/>
      <c r="AA253" s="22"/>
      <c r="AB253" s="22"/>
      <c r="AC253" s="22"/>
      <c r="AD253" s="22"/>
      <c r="AE253" s="22"/>
      <c r="AF253" s="22"/>
    </row>
    <row r="254" ht="15.75" customHeight="1">
      <c r="A254" s="1">
        <f t="shared" si="30"/>
        <v>251</v>
      </c>
      <c r="B254" s="27" t="s">
        <v>230</v>
      </c>
      <c r="C254" s="8" t="str">
        <f t="shared" si="3"/>
        <v>26-Fall-06</v>
      </c>
      <c r="D254" s="1">
        <v>25.0</v>
      </c>
      <c r="E254" s="1" t="s">
        <v>19</v>
      </c>
      <c r="F254" s="25" t="s">
        <v>28</v>
      </c>
      <c r="G254" s="1" t="s">
        <v>238</v>
      </c>
      <c r="H254" s="13">
        <v>1.0</v>
      </c>
      <c r="I254" s="1">
        <v>40.0</v>
      </c>
      <c r="J254" s="1">
        <v>101.0</v>
      </c>
      <c r="K254" s="8">
        <f t="shared" ref="K254:L254" si="174">I254-H254</f>
        <v>39</v>
      </c>
      <c r="L254" s="8">
        <f t="shared" si="174"/>
        <v>61</v>
      </c>
      <c r="M254" s="13">
        <v>2.0</v>
      </c>
      <c r="N254" s="13">
        <v>9.0</v>
      </c>
      <c r="P254" s="1"/>
      <c r="Q254" s="1"/>
      <c r="X254" s="1"/>
      <c r="Y254" s="1"/>
    </row>
    <row r="255" ht="15.75" customHeight="1">
      <c r="A255" s="1">
        <f t="shared" si="30"/>
        <v>252</v>
      </c>
      <c r="B255" s="27" t="s">
        <v>239</v>
      </c>
      <c r="C255" s="8" t="str">
        <f t="shared" si="3"/>
        <v>27-NonFall-01</v>
      </c>
      <c r="D255" s="1">
        <v>99.0</v>
      </c>
      <c r="E255" s="1" t="s">
        <v>15</v>
      </c>
      <c r="F255" s="25" t="s">
        <v>14</v>
      </c>
      <c r="G255" s="29" t="s">
        <v>240</v>
      </c>
      <c r="H255" s="13">
        <v>1.0</v>
      </c>
      <c r="J255" s="1">
        <v>398.0</v>
      </c>
      <c r="K255" s="8"/>
      <c r="L255" s="8"/>
      <c r="M255" s="13">
        <v>2.0</v>
      </c>
      <c r="N255" s="13">
        <v>9.0</v>
      </c>
      <c r="P255" s="1"/>
      <c r="Q255" s="1"/>
      <c r="X255" s="1"/>
      <c r="Y255" s="1"/>
    </row>
    <row r="256" ht="15.75" customHeight="1">
      <c r="A256" s="1">
        <f t="shared" si="30"/>
        <v>253</v>
      </c>
      <c r="B256" s="27" t="s">
        <v>239</v>
      </c>
      <c r="C256" s="8" t="str">
        <f t="shared" si="3"/>
        <v>27-NonFall-02</v>
      </c>
      <c r="D256" s="1">
        <v>59.0</v>
      </c>
      <c r="E256" s="1" t="s">
        <v>15</v>
      </c>
      <c r="F256" s="25" t="s">
        <v>17</v>
      </c>
      <c r="G256" s="1" t="s">
        <v>241</v>
      </c>
      <c r="H256" s="13">
        <v>1.0</v>
      </c>
      <c r="J256" s="1">
        <v>238.0</v>
      </c>
      <c r="K256" s="8"/>
      <c r="L256" s="8"/>
      <c r="M256" s="13">
        <v>2.0</v>
      </c>
      <c r="N256" s="13">
        <v>9.0</v>
      </c>
      <c r="P256" s="1"/>
      <c r="Q256" s="1"/>
      <c r="X256" s="1"/>
      <c r="Y256" s="1"/>
    </row>
    <row r="257" ht="15.75" customHeight="1">
      <c r="A257" s="1">
        <f t="shared" si="30"/>
        <v>254</v>
      </c>
      <c r="B257" s="27" t="s">
        <v>239</v>
      </c>
      <c r="C257" s="8" t="str">
        <f t="shared" si="3"/>
        <v>27-NonFall-03</v>
      </c>
      <c r="D257" s="1">
        <v>32.0</v>
      </c>
      <c r="E257" s="1" t="s">
        <v>15</v>
      </c>
      <c r="F257" s="25" t="s">
        <v>22</v>
      </c>
      <c r="G257" s="1" t="s">
        <v>242</v>
      </c>
      <c r="H257" s="13">
        <v>1.0</v>
      </c>
      <c r="J257" s="1">
        <v>128.0</v>
      </c>
      <c r="K257" s="8"/>
      <c r="L257" s="8"/>
      <c r="M257" s="13">
        <v>2.0</v>
      </c>
      <c r="N257" s="13">
        <v>9.0</v>
      </c>
      <c r="P257" s="1"/>
      <c r="Q257" s="1"/>
      <c r="X257" s="1"/>
      <c r="Y257" s="1"/>
    </row>
    <row r="258" ht="15.75" customHeight="1">
      <c r="A258" s="1">
        <f t="shared" si="30"/>
        <v>255</v>
      </c>
      <c r="B258" s="27" t="s">
        <v>239</v>
      </c>
      <c r="C258" s="8" t="str">
        <f t="shared" si="3"/>
        <v>27-NonFall-04</v>
      </c>
      <c r="D258" s="1">
        <v>29.0</v>
      </c>
      <c r="E258" s="1" t="s">
        <v>15</v>
      </c>
      <c r="F258" s="25" t="s">
        <v>24</v>
      </c>
      <c r="G258" s="29" t="s">
        <v>243</v>
      </c>
      <c r="H258" s="13">
        <v>1.0</v>
      </c>
      <c r="J258" s="1">
        <v>118.0</v>
      </c>
      <c r="K258" s="8"/>
      <c r="L258" s="8"/>
      <c r="M258" s="13">
        <v>2.0</v>
      </c>
      <c r="N258" s="13">
        <v>9.0</v>
      </c>
      <c r="P258" s="1"/>
      <c r="Q258" s="1"/>
      <c r="X258" s="1"/>
      <c r="Y258" s="1"/>
    </row>
    <row r="259" ht="15.75" customHeight="1">
      <c r="A259" s="1">
        <f t="shared" si="30"/>
        <v>256</v>
      </c>
      <c r="B259" s="27" t="s">
        <v>239</v>
      </c>
      <c r="C259" s="8" t="str">
        <f t="shared" si="3"/>
        <v>27-Fall-01</v>
      </c>
      <c r="D259" s="1">
        <v>25.0</v>
      </c>
      <c r="E259" s="1" t="s">
        <v>19</v>
      </c>
      <c r="F259" s="25" t="s">
        <v>14</v>
      </c>
      <c r="G259" s="1" t="s">
        <v>244</v>
      </c>
      <c r="H259" s="13">
        <v>1.0</v>
      </c>
      <c r="I259" s="1">
        <v>30.0</v>
      </c>
      <c r="J259" s="1">
        <v>100.0</v>
      </c>
      <c r="K259" s="8">
        <f t="shared" ref="K259:L259" si="175">I259-H259</f>
        <v>29</v>
      </c>
      <c r="L259" s="8">
        <f t="shared" si="175"/>
        <v>70</v>
      </c>
      <c r="M259" s="13">
        <v>2.0</v>
      </c>
      <c r="N259" s="13">
        <v>9.0</v>
      </c>
      <c r="P259" s="1"/>
      <c r="Q259" s="1"/>
      <c r="X259" s="1"/>
      <c r="Y259" s="1"/>
    </row>
    <row r="260" ht="15.75" customHeight="1">
      <c r="A260" s="1">
        <f t="shared" si="30"/>
        <v>257</v>
      </c>
      <c r="B260" s="27" t="s">
        <v>239</v>
      </c>
      <c r="C260" s="8" t="str">
        <f t="shared" si="3"/>
        <v>27-Fall-02</v>
      </c>
      <c r="D260" s="1">
        <v>27.0</v>
      </c>
      <c r="E260" s="1" t="s">
        <v>19</v>
      </c>
      <c r="F260" s="25" t="s">
        <v>17</v>
      </c>
      <c r="G260" s="1" t="s">
        <v>245</v>
      </c>
      <c r="H260" s="13">
        <v>1.0</v>
      </c>
      <c r="I260" s="1">
        <v>40.0</v>
      </c>
      <c r="J260" s="1">
        <v>110.0</v>
      </c>
      <c r="K260" s="8">
        <f t="shared" ref="K260:L260" si="176">I260-H260</f>
        <v>39</v>
      </c>
      <c r="L260" s="8">
        <f t="shared" si="176"/>
        <v>70</v>
      </c>
      <c r="M260" s="13">
        <v>2.0</v>
      </c>
      <c r="N260" s="13">
        <v>9.0</v>
      </c>
      <c r="P260" s="1"/>
      <c r="Q260" s="1"/>
      <c r="X260" s="1"/>
      <c r="Y260" s="1"/>
    </row>
    <row r="261" ht="15.75" customHeight="1">
      <c r="A261" s="1">
        <f t="shared" si="30"/>
        <v>258</v>
      </c>
      <c r="B261" s="27" t="s">
        <v>239</v>
      </c>
      <c r="C261" s="8" t="str">
        <f t="shared" si="3"/>
        <v>27-Fall-03</v>
      </c>
      <c r="D261" s="1">
        <v>27.0</v>
      </c>
      <c r="E261" s="1" t="s">
        <v>19</v>
      </c>
      <c r="F261" s="25" t="s">
        <v>22</v>
      </c>
      <c r="G261" s="1" t="s">
        <v>246</v>
      </c>
      <c r="H261" s="13">
        <v>1.0</v>
      </c>
      <c r="I261" s="1">
        <v>40.0</v>
      </c>
      <c r="J261" s="1">
        <v>110.0</v>
      </c>
      <c r="K261" s="8">
        <f t="shared" ref="K261:L261" si="177">I261-H261</f>
        <v>39</v>
      </c>
      <c r="L261" s="8">
        <f t="shared" si="177"/>
        <v>70</v>
      </c>
      <c r="M261" s="13">
        <v>2.0</v>
      </c>
      <c r="N261" s="13">
        <v>9.0</v>
      </c>
      <c r="P261" s="1"/>
      <c r="Q261" s="1"/>
      <c r="X261" s="1"/>
      <c r="Y261" s="1"/>
    </row>
    <row r="262" ht="15.75" customHeight="1">
      <c r="A262" s="1">
        <f t="shared" si="30"/>
        <v>259</v>
      </c>
      <c r="B262" s="27" t="s">
        <v>239</v>
      </c>
      <c r="C262" s="8" t="str">
        <f t="shared" si="3"/>
        <v>27-Fall-04</v>
      </c>
      <c r="D262" s="1">
        <v>27.0</v>
      </c>
      <c r="E262" s="1" t="s">
        <v>19</v>
      </c>
      <c r="F262" s="25" t="s">
        <v>24</v>
      </c>
      <c r="G262" s="1" t="s">
        <v>247</v>
      </c>
      <c r="H262" s="13">
        <v>1.0</v>
      </c>
      <c r="I262" s="1">
        <v>40.0</v>
      </c>
      <c r="J262" s="1">
        <v>110.0</v>
      </c>
      <c r="K262" s="8">
        <f t="shared" ref="K262:L262" si="178">I262-H262</f>
        <v>39</v>
      </c>
      <c r="L262" s="8">
        <f t="shared" si="178"/>
        <v>70</v>
      </c>
      <c r="M262" s="13">
        <v>2.0</v>
      </c>
      <c r="N262" s="13">
        <v>9.0</v>
      </c>
      <c r="P262" s="1"/>
      <c r="Q262" s="1"/>
      <c r="X262" s="1"/>
      <c r="Y262" s="1"/>
    </row>
    <row r="263" ht="15.75" customHeight="1">
      <c r="A263" s="1">
        <f t="shared" si="30"/>
        <v>260</v>
      </c>
      <c r="B263" s="27" t="s">
        <v>239</v>
      </c>
      <c r="C263" s="8" t="str">
        <f t="shared" si="3"/>
        <v>27-Fall-05</v>
      </c>
      <c r="D263" s="1">
        <v>27.0</v>
      </c>
      <c r="E263" s="1" t="s">
        <v>19</v>
      </c>
      <c r="F263" s="25" t="s">
        <v>26</v>
      </c>
      <c r="G263" s="1" t="s">
        <v>248</v>
      </c>
      <c r="H263" s="13">
        <v>1.0</v>
      </c>
      <c r="I263" s="1">
        <v>40.0</v>
      </c>
      <c r="J263" s="1">
        <v>110.0</v>
      </c>
      <c r="K263" s="8">
        <f t="shared" ref="K263:L263" si="179">I263-H263</f>
        <v>39</v>
      </c>
      <c r="L263" s="8">
        <f t="shared" si="179"/>
        <v>70</v>
      </c>
      <c r="M263" s="13">
        <v>2.0</v>
      </c>
      <c r="N263" s="13">
        <v>9.0</v>
      </c>
      <c r="P263" s="1"/>
      <c r="Q263" s="1"/>
      <c r="X263" s="1"/>
      <c r="Y263" s="1"/>
    </row>
    <row r="264" ht="15.75" customHeight="1">
      <c r="A264" s="1">
        <f t="shared" si="30"/>
        <v>261</v>
      </c>
      <c r="B264" s="27" t="s">
        <v>239</v>
      </c>
      <c r="C264" s="8" t="str">
        <f t="shared" si="3"/>
        <v>27-Fall-06</v>
      </c>
      <c r="D264" s="1">
        <v>27.0</v>
      </c>
      <c r="E264" s="1" t="s">
        <v>19</v>
      </c>
      <c r="F264" s="25" t="s">
        <v>28</v>
      </c>
      <c r="G264" s="1" t="s">
        <v>248</v>
      </c>
      <c r="H264" s="13">
        <v>1.0</v>
      </c>
      <c r="I264" s="1">
        <v>40.0</v>
      </c>
      <c r="J264" s="1">
        <v>110.0</v>
      </c>
      <c r="K264" s="8">
        <f t="shared" ref="K264:L264" si="180">I264-H264</f>
        <v>39</v>
      </c>
      <c r="L264" s="8">
        <f t="shared" si="180"/>
        <v>70</v>
      </c>
      <c r="M264" s="13">
        <v>2.0</v>
      </c>
      <c r="N264" s="13">
        <v>9.0</v>
      </c>
      <c r="P264" s="1"/>
      <c r="Q264" s="1"/>
      <c r="X264" s="1"/>
      <c r="Y264" s="1"/>
    </row>
    <row r="265" ht="15.75" customHeight="1">
      <c r="A265" s="21">
        <f t="shared" si="30"/>
        <v>262</v>
      </c>
      <c r="B265" s="28" t="s">
        <v>249</v>
      </c>
      <c r="C265" s="17" t="str">
        <f t="shared" si="3"/>
        <v>28-NonFall-01</v>
      </c>
      <c r="D265" s="21">
        <v>27.0</v>
      </c>
      <c r="E265" s="21" t="s">
        <v>15</v>
      </c>
      <c r="F265" s="26" t="s">
        <v>14</v>
      </c>
      <c r="G265" s="21" t="s">
        <v>67</v>
      </c>
      <c r="H265" s="19">
        <v>1.0</v>
      </c>
      <c r="I265" s="22"/>
      <c r="J265" s="21">
        <v>108.0</v>
      </c>
      <c r="K265" s="17"/>
      <c r="L265" s="17"/>
      <c r="M265" s="19">
        <v>4.0</v>
      </c>
      <c r="N265" s="19">
        <v>9.0</v>
      </c>
      <c r="O265" s="22"/>
      <c r="P265" s="21"/>
      <c r="Q265" s="21"/>
      <c r="R265" s="22"/>
      <c r="S265" s="22"/>
      <c r="T265" s="22"/>
      <c r="U265" s="22"/>
      <c r="V265" s="22"/>
      <c r="W265" s="22"/>
      <c r="X265" s="21"/>
      <c r="Y265" s="21"/>
      <c r="Z265" s="22"/>
      <c r="AA265" s="22"/>
      <c r="AB265" s="22"/>
      <c r="AC265" s="22"/>
      <c r="AD265" s="22"/>
      <c r="AE265" s="22"/>
      <c r="AF265" s="22"/>
    </row>
    <row r="266" ht="15.75" customHeight="1">
      <c r="A266" s="21">
        <f t="shared" si="30"/>
        <v>263</v>
      </c>
      <c r="B266" s="28" t="s">
        <v>249</v>
      </c>
      <c r="C266" s="17" t="str">
        <f t="shared" si="3"/>
        <v>28-NonFall-02</v>
      </c>
      <c r="D266" s="21">
        <v>149.0</v>
      </c>
      <c r="E266" s="21" t="s">
        <v>15</v>
      </c>
      <c r="F266" s="26" t="s">
        <v>17</v>
      </c>
      <c r="G266" s="33" t="s">
        <v>250</v>
      </c>
      <c r="H266" s="19">
        <v>1.0</v>
      </c>
      <c r="I266" s="22"/>
      <c r="J266" s="21">
        <v>598.0</v>
      </c>
      <c r="K266" s="17"/>
      <c r="L266" s="17"/>
      <c r="M266" s="19">
        <v>4.0</v>
      </c>
      <c r="N266" s="19">
        <v>9.0</v>
      </c>
      <c r="O266" s="22"/>
      <c r="P266" s="21"/>
      <c r="Q266" s="21"/>
      <c r="R266" s="22"/>
      <c r="S266" s="22"/>
      <c r="T266" s="22"/>
      <c r="U266" s="22"/>
      <c r="V266" s="22"/>
      <c r="W266" s="22"/>
      <c r="X266" s="21"/>
      <c r="Y266" s="21"/>
      <c r="Z266" s="22"/>
      <c r="AA266" s="22"/>
      <c r="AB266" s="22"/>
      <c r="AC266" s="22"/>
      <c r="AD266" s="22"/>
      <c r="AE266" s="22"/>
      <c r="AF266" s="22"/>
    </row>
    <row r="267" ht="15.75" customHeight="1">
      <c r="A267" s="1">
        <f t="shared" si="30"/>
        <v>264</v>
      </c>
      <c r="B267" s="27" t="s">
        <v>249</v>
      </c>
      <c r="C267" s="8" t="str">
        <f t="shared" si="3"/>
        <v>28-NonFall-03</v>
      </c>
      <c r="D267" s="1">
        <v>79.0</v>
      </c>
      <c r="E267" s="1" t="s">
        <v>15</v>
      </c>
      <c r="F267" s="25" t="s">
        <v>22</v>
      </c>
      <c r="G267" s="34" t="s">
        <v>251</v>
      </c>
      <c r="H267" s="13">
        <v>1.0</v>
      </c>
      <c r="J267" s="1">
        <v>318.0</v>
      </c>
      <c r="K267" s="8"/>
      <c r="L267" s="8"/>
      <c r="M267" s="13">
        <v>4.0</v>
      </c>
      <c r="N267" s="13">
        <v>9.0</v>
      </c>
      <c r="P267" s="1"/>
      <c r="Q267" s="1"/>
      <c r="X267" s="1"/>
      <c r="Y267" s="1"/>
    </row>
    <row r="268" ht="15.75" customHeight="1">
      <c r="A268" s="1">
        <f t="shared" si="30"/>
        <v>265</v>
      </c>
      <c r="B268" s="27" t="s">
        <v>249</v>
      </c>
      <c r="C268" s="8" t="str">
        <f t="shared" si="3"/>
        <v>28-Fall-01</v>
      </c>
      <c r="D268" s="1">
        <v>27.0</v>
      </c>
      <c r="E268" s="1" t="s">
        <v>19</v>
      </c>
      <c r="F268" s="25" t="s">
        <v>14</v>
      </c>
      <c r="G268" s="34" t="s">
        <v>252</v>
      </c>
      <c r="H268" s="13">
        <v>1.0</v>
      </c>
      <c r="I268" s="1">
        <v>40.0</v>
      </c>
      <c r="J268" s="1">
        <v>110.0</v>
      </c>
      <c r="K268" s="8">
        <f t="shared" ref="K268:L268" si="181">I268-H268</f>
        <v>39</v>
      </c>
      <c r="L268" s="8">
        <f t="shared" si="181"/>
        <v>70</v>
      </c>
      <c r="M268" s="13">
        <v>4.0</v>
      </c>
      <c r="N268" s="13">
        <v>9.0</v>
      </c>
      <c r="P268" s="1"/>
      <c r="Q268" s="1"/>
      <c r="X268" s="1"/>
      <c r="Y268" s="1"/>
    </row>
    <row r="269" ht="15.75" customHeight="1">
      <c r="A269" s="1">
        <f t="shared" si="30"/>
        <v>266</v>
      </c>
      <c r="B269" s="27" t="s">
        <v>249</v>
      </c>
      <c r="C269" s="8" t="str">
        <f t="shared" si="3"/>
        <v>28-Fall-02</v>
      </c>
      <c r="D269" s="1">
        <v>27.0</v>
      </c>
      <c r="E269" s="1" t="s">
        <v>19</v>
      </c>
      <c r="F269" s="25" t="s">
        <v>17</v>
      </c>
      <c r="G269" s="34" t="s">
        <v>253</v>
      </c>
      <c r="H269" s="13">
        <v>1.0</v>
      </c>
      <c r="I269" s="1">
        <v>40.0</v>
      </c>
      <c r="J269" s="1">
        <v>110.0</v>
      </c>
      <c r="K269" s="8">
        <f t="shared" ref="K269:L269" si="182">I269-H269</f>
        <v>39</v>
      </c>
      <c r="L269" s="8">
        <f t="shared" si="182"/>
        <v>70</v>
      </c>
      <c r="M269" s="13">
        <v>4.0</v>
      </c>
      <c r="N269" s="13">
        <v>9.0</v>
      </c>
      <c r="P269" s="1"/>
      <c r="Q269" s="1"/>
      <c r="X269" s="1"/>
      <c r="Y269" s="1"/>
    </row>
    <row r="270" ht="15.75" customHeight="1">
      <c r="A270" s="1">
        <f t="shared" si="30"/>
        <v>267</v>
      </c>
      <c r="B270" s="27" t="s">
        <v>249</v>
      </c>
      <c r="C270" s="8" t="str">
        <f t="shared" si="3"/>
        <v>28-Fall-03</v>
      </c>
      <c r="D270" s="1">
        <v>25.0</v>
      </c>
      <c r="E270" s="1" t="s">
        <v>19</v>
      </c>
      <c r="F270" s="25" t="s">
        <v>22</v>
      </c>
      <c r="G270" s="34" t="s">
        <v>254</v>
      </c>
      <c r="H270" s="13">
        <v>1.0</v>
      </c>
      <c r="I270" s="1">
        <v>36.0</v>
      </c>
      <c r="J270" s="1">
        <v>100.0</v>
      </c>
      <c r="K270" s="8">
        <f t="shared" ref="K270:L270" si="183">I270-H270</f>
        <v>35</v>
      </c>
      <c r="L270" s="8">
        <f t="shared" si="183"/>
        <v>64</v>
      </c>
      <c r="M270" s="13">
        <v>4.0</v>
      </c>
      <c r="N270" s="13">
        <v>9.0</v>
      </c>
      <c r="P270" s="1"/>
      <c r="Q270" s="1"/>
      <c r="X270" s="1"/>
      <c r="Y270" s="1"/>
    </row>
    <row r="271" ht="15.75" customHeight="1">
      <c r="A271" s="1">
        <f t="shared" si="30"/>
        <v>268</v>
      </c>
      <c r="B271" s="27" t="s">
        <v>249</v>
      </c>
      <c r="C271" s="8" t="str">
        <f t="shared" si="3"/>
        <v>28-Fall-04</v>
      </c>
      <c r="D271" s="1">
        <v>27.0</v>
      </c>
      <c r="E271" s="1" t="s">
        <v>19</v>
      </c>
      <c r="F271" s="25" t="s">
        <v>24</v>
      </c>
      <c r="G271" s="34" t="s">
        <v>255</v>
      </c>
      <c r="H271" s="13">
        <v>1.0</v>
      </c>
      <c r="I271" s="1">
        <v>40.0</v>
      </c>
      <c r="J271" s="1">
        <v>110.0</v>
      </c>
      <c r="K271" s="8">
        <f t="shared" ref="K271:L271" si="184">I271-H271</f>
        <v>39</v>
      </c>
      <c r="L271" s="8">
        <f t="shared" si="184"/>
        <v>70</v>
      </c>
      <c r="M271" s="13">
        <v>4.0</v>
      </c>
      <c r="N271" s="13">
        <v>9.0</v>
      </c>
      <c r="P271" s="1"/>
      <c r="Q271" s="1"/>
      <c r="X271" s="1"/>
      <c r="Y271" s="1"/>
    </row>
    <row r="272" ht="15.75" customHeight="1">
      <c r="A272" s="1">
        <f t="shared" si="30"/>
        <v>269</v>
      </c>
      <c r="B272" s="27" t="s">
        <v>249</v>
      </c>
      <c r="C272" s="8" t="str">
        <f t="shared" si="3"/>
        <v>28-Fall-05</v>
      </c>
      <c r="D272" s="1">
        <v>27.0</v>
      </c>
      <c r="E272" s="1" t="s">
        <v>19</v>
      </c>
      <c r="F272" s="25" t="s">
        <v>26</v>
      </c>
      <c r="G272" s="34" t="s">
        <v>256</v>
      </c>
      <c r="H272" s="13">
        <v>1.0</v>
      </c>
      <c r="I272" s="1">
        <v>40.0</v>
      </c>
      <c r="J272" s="1">
        <v>110.0</v>
      </c>
      <c r="K272" s="8">
        <f t="shared" ref="K272:L272" si="185">I272-H272</f>
        <v>39</v>
      </c>
      <c r="L272" s="8">
        <f t="shared" si="185"/>
        <v>70</v>
      </c>
      <c r="M272" s="13">
        <v>4.0</v>
      </c>
      <c r="N272" s="13">
        <v>9.0</v>
      </c>
      <c r="P272" s="1"/>
      <c r="Q272" s="1"/>
      <c r="X272" s="1"/>
      <c r="Y272" s="1"/>
    </row>
    <row r="273" ht="15.75" customHeight="1">
      <c r="A273" s="1">
        <f t="shared" si="30"/>
        <v>270</v>
      </c>
      <c r="B273" s="27" t="s">
        <v>249</v>
      </c>
      <c r="C273" s="8" t="str">
        <f t="shared" si="3"/>
        <v>28-Fall-06</v>
      </c>
      <c r="D273" s="1">
        <v>27.0</v>
      </c>
      <c r="E273" s="1" t="s">
        <v>19</v>
      </c>
      <c r="F273" s="25" t="s">
        <v>28</v>
      </c>
      <c r="G273" s="34" t="s">
        <v>257</v>
      </c>
      <c r="H273" s="13">
        <v>1.0</v>
      </c>
      <c r="I273" s="1">
        <v>40.0</v>
      </c>
      <c r="J273" s="1">
        <v>110.0</v>
      </c>
      <c r="K273" s="8">
        <f t="shared" ref="K273:L273" si="186">I273-H273</f>
        <v>39</v>
      </c>
      <c r="L273" s="8">
        <f t="shared" si="186"/>
        <v>70</v>
      </c>
      <c r="M273" s="13">
        <v>4.0</v>
      </c>
      <c r="N273" s="13">
        <v>9.0</v>
      </c>
      <c r="P273" s="1"/>
      <c r="Q273" s="1"/>
      <c r="X273" s="1"/>
      <c r="Y273" s="1"/>
    </row>
    <row r="274" ht="15.75" customHeight="1">
      <c r="A274" s="1">
        <f t="shared" si="30"/>
        <v>271</v>
      </c>
      <c r="B274" s="27" t="s">
        <v>249</v>
      </c>
      <c r="C274" s="8" t="str">
        <f t="shared" si="3"/>
        <v>28-Fall-07</v>
      </c>
      <c r="D274" s="1">
        <v>27.0</v>
      </c>
      <c r="E274" s="1" t="s">
        <v>19</v>
      </c>
      <c r="F274" s="25" t="s">
        <v>30</v>
      </c>
      <c r="G274" s="8" t="s">
        <v>258</v>
      </c>
      <c r="H274" s="13">
        <v>1.0</v>
      </c>
      <c r="I274" s="1">
        <v>40.0</v>
      </c>
      <c r="J274" s="1">
        <v>110.0</v>
      </c>
      <c r="K274" s="8">
        <f t="shared" ref="K274:L274" si="187">I274-H274</f>
        <v>39</v>
      </c>
      <c r="L274" s="8">
        <f t="shared" si="187"/>
        <v>70</v>
      </c>
      <c r="M274" s="13">
        <v>4.0</v>
      </c>
      <c r="N274" s="13">
        <v>9.0</v>
      </c>
      <c r="P274" s="1"/>
      <c r="Q274" s="1"/>
      <c r="X274" s="1"/>
      <c r="Y274" s="1"/>
    </row>
    <row r="275" ht="15.75" customHeight="1">
      <c r="A275" s="1">
        <f t="shared" si="30"/>
        <v>272</v>
      </c>
      <c r="B275" s="27" t="s">
        <v>249</v>
      </c>
      <c r="C275" s="8" t="str">
        <f t="shared" si="3"/>
        <v>28-Fall-08</v>
      </c>
      <c r="D275" s="1">
        <v>26.0</v>
      </c>
      <c r="E275" s="1" t="s">
        <v>19</v>
      </c>
      <c r="F275" s="25" t="s">
        <v>73</v>
      </c>
      <c r="G275" s="34" t="s">
        <v>259</v>
      </c>
      <c r="H275" s="13">
        <v>1.0</v>
      </c>
      <c r="I275" s="1">
        <v>36.0</v>
      </c>
      <c r="J275" s="1">
        <v>106.0</v>
      </c>
      <c r="K275" s="8">
        <f t="shared" ref="K275:L275" si="188">I275-H275</f>
        <v>35</v>
      </c>
      <c r="L275" s="8">
        <f t="shared" si="188"/>
        <v>70</v>
      </c>
      <c r="M275" s="13">
        <v>4.0</v>
      </c>
      <c r="N275" s="13">
        <v>9.0</v>
      </c>
      <c r="P275" s="1"/>
      <c r="Q275" s="1"/>
      <c r="X275" s="1"/>
      <c r="Y275" s="1"/>
    </row>
    <row r="276" ht="15.75" customHeight="1">
      <c r="A276" s="1">
        <f t="shared" si="30"/>
        <v>273</v>
      </c>
      <c r="B276" s="27" t="s">
        <v>249</v>
      </c>
      <c r="C276" s="8" t="str">
        <f t="shared" si="3"/>
        <v>28-Fall-09</v>
      </c>
      <c r="D276" s="1">
        <v>27.0</v>
      </c>
      <c r="E276" s="1" t="s">
        <v>19</v>
      </c>
      <c r="F276" s="25" t="s">
        <v>81</v>
      </c>
      <c r="G276" s="34" t="s">
        <v>260</v>
      </c>
      <c r="H276" s="13">
        <v>1.0</v>
      </c>
      <c r="I276" s="1">
        <v>40.0</v>
      </c>
      <c r="J276" s="1">
        <v>110.0</v>
      </c>
      <c r="K276" s="8">
        <f t="shared" ref="K276:L276" si="189">I276-H276</f>
        <v>39</v>
      </c>
      <c r="L276" s="8">
        <f t="shared" si="189"/>
        <v>70</v>
      </c>
      <c r="M276" s="13">
        <v>4.0</v>
      </c>
      <c r="N276" s="13">
        <v>9.0</v>
      </c>
      <c r="P276" s="1"/>
      <c r="Q276" s="1"/>
      <c r="X276" s="1"/>
      <c r="Y276" s="1"/>
    </row>
    <row r="277" ht="15.75" customHeight="1">
      <c r="A277" s="1">
        <f t="shared" si="30"/>
        <v>274</v>
      </c>
      <c r="B277" s="27" t="s">
        <v>249</v>
      </c>
      <c r="C277" s="8" t="str">
        <f t="shared" si="3"/>
        <v>28-Fall-10</v>
      </c>
      <c r="D277" s="1">
        <v>27.0</v>
      </c>
      <c r="E277" s="1" t="s">
        <v>19</v>
      </c>
      <c r="F277" s="25" t="s">
        <v>91</v>
      </c>
      <c r="G277" s="34" t="s">
        <v>261</v>
      </c>
      <c r="H277" s="13">
        <v>1.0</v>
      </c>
      <c r="I277" s="1">
        <v>40.0</v>
      </c>
      <c r="J277" s="1">
        <v>110.0</v>
      </c>
      <c r="K277" s="8">
        <f t="shared" ref="K277:L277" si="190">I277-H277</f>
        <v>39</v>
      </c>
      <c r="L277" s="8">
        <f t="shared" si="190"/>
        <v>70</v>
      </c>
      <c r="M277" s="13">
        <v>4.0</v>
      </c>
      <c r="N277" s="13">
        <v>9.0</v>
      </c>
      <c r="P277" s="1"/>
      <c r="Q277" s="1"/>
      <c r="X277" s="1"/>
      <c r="Y277" s="1"/>
    </row>
    <row r="278" ht="15.75" customHeight="1">
      <c r="A278" s="1">
        <f t="shared" si="30"/>
        <v>275</v>
      </c>
      <c r="B278" s="27" t="s">
        <v>249</v>
      </c>
      <c r="C278" s="8" t="str">
        <f t="shared" si="3"/>
        <v>28-Fall-11</v>
      </c>
      <c r="D278" s="1">
        <v>27.0</v>
      </c>
      <c r="E278" s="1" t="s">
        <v>19</v>
      </c>
      <c r="F278" s="25" t="s">
        <v>100</v>
      </c>
      <c r="G278" s="34" t="s">
        <v>262</v>
      </c>
      <c r="H278" s="13">
        <v>1.0</v>
      </c>
      <c r="I278" s="1">
        <v>40.0</v>
      </c>
      <c r="J278" s="1">
        <v>110.0</v>
      </c>
      <c r="K278" s="8">
        <f t="shared" ref="K278:L278" si="191">I278-H278</f>
        <v>39</v>
      </c>
      <c r="L278" s="8">
        <f t="shared" si="191"/>
        <v>70</v>
      </c>
      <c r="M278" s="13">
        <v>4.0</v>
      </c>
      <c r="N278" s="13">
        <v>9.0</v>
      </c>
      <c r="P278" s="1"/>
      <c r="Q278" s="1"/>
      <c r="X278" s="1"/>
      <c r="Y278" s="1"/>
    </row>
    <row r="279" ht="15.75" customHeight="1">
      <c r="A279" s="1">
        <f t="shared" si="30"/>
        <v>276</v>
      </c>
      <c r="B279" s="27" t="s">
        <v>249</v>
      </c>
      <c r="C279" s="8" t="str">
        <f t="shared" si="3"/>
        <v>28-Fall-12</v>
      </c>
      <c r="D279" s="1">
        <v>27.0</v>
      </c>
      <c r="E279" s="1" t="s">
        <v>19</v>
      </c>
      <c r="F279" s="25" t="s">
        <v>110</v>
      </c>
      <c r="G279" s="34" t="s">
        <v>263</v>
      </c>
      <c r="H279" s="13">
        <v>1.0</v>
      </c>
      <c r="I279" s="1">
        <v>40.0</v>
      </c>
      <c r="J279" s="1">
        <v>110.0</v>
      </c>
      <c r="K279" s="8">
        <f t="shared" ref="K279:L279" si="192">I279-H279</f>
        <v>39</v>
      </c>
      <c r="L279" s="8">
        <f t="shared" si="192"/>
        <v>70</v>
      </c>
      <c r="M279" s="13">
        <v>4.0</v>
      </c>
      <c r="N279" s="13">
        <v>9.0</v>
      </c>
      <c r="P279" s="1"/>
      <c r="Q279" s="1"/>
      <c r="X279" s="1"/>
      <c r="Y279" s="1"/>
    </row>
    <row r="280" ht="15.75" customHeight="1">
      <c r="A280" s="1">
        <f t="shared" si="30"/>
        <v>277</v>
      </c>
      <c r="B280" s="27" t="s">
        <v>264</v>
      </c>
      <c r="C280" s="8" t="str">
        <f t="shared" si="3"/>
        <v>29-NonFall-01</v>
      </c>
      <c r="D280" s="1">
        <v>69.0</v>
      </c>
      <c r="E280" s="1" t="s">
        <v>15</v>
      </c>
      <c r="F280" s="25" t="s">
        <v>14</v>
      </c>
      <c r="G280" s="34" t="s">
        <v>265</v>
      </c>
      <c r="H280" s="13">
        <v>1.0</v>
      </c>
      <c r="J280" s="1">
        <v>278.0</v>
      </c>
      <c r="K280" s="8"/>
      <c r="L280" s="8"/>
      <c r="M280" s="13">
        <v>4.0</v>
      </c>
      <c r="N280" s="13">
        <v>9.0</v>
      </c>
      <c r="P280" s="1"/>
      <c r="Q280" s="1"/>
      <c r="X280" s="1"/>
      <c r="Y280" s="1"/>
    </row>
    <row r="281" ht="15.75" customHeight="1">
      <c r="A281" s="1">
        <f t="shared" si="30"/>
        <v>278</v>
      </c>
      <c r="B281" s="27" t="s">
        <v>264</v>
      </c>
      <c r="C281" s="8" t="str">
        <f t="shared" si="3"/>
        <v>29-NonFall-02</v>
      </c>
      <c r="D281" s="1">
        <v>49.0</v>
      </c>
      <c r="E281" s="1" t="s">
        <v>15</v>
      </c>
      <c r="F281" s="25" t="s">
        <v>17</v>
      </c>
      <c r="G281" s="34" t="s">
        <v>266</v>
      </c>
      <c r="H281" s="13">
        <v>1.0</v>
      </c>
      <c r="J281" s="1">
        <v>198.0</v>
      </c>
      <c r="K281" s="8"/>
      <c r="L281" s="8"/>
      <c r="M281" s="13">
        <v>4.0</v>
      </c>
      <c r="N281" s="13">
        <v>9.0</v>
      </c>
      <c r="P281" s="1"/>
      <c r="Q281" s="1"/>
      <c r="X281" s="1"/>
      <c r="Y281" s="1"/>
    </row>
    <row r="282" ht="15.75" customHeight="1">
      <c r="A282" s="1">
        <f t="shared" si="30"/>
        <v>279</v>
      </c>
      <c r="B282" s="27" t="s">
        <v>264</v>
      </c>
      <c r="C282" s="8" t="str">
        <f t="shared" si="3"/>
        <v>29-Fall-01</v>
      </c>
      <c r="D282" s="1">
        <v>27.0</v>
      </c>
      <c r="E282" s="1" t="s">
        <v>19</v>
      </c>
      <c r="F282" s="25" t="s">
        <v>14</v>
      </c>
      <c r="G282" s="34" t="s">
        <v>267</v>
      </c>
      <c r="H282" s="13">
        <v>1.0</v>
      </c>
      <c r="I282" s="1">
        <v>40.0</v>
      </c>
      <c r="J282" s="1">
        <v>110.0</v>
      </c>
      <c r="K282" s="8">
        <f t="shared" ref="K282:L282" si="193">I282-H282</f>
        <v>39</v>
      </c>
      <c r="L282" s="8">
        <f t="shared" si="193"/>
        <v>70</v>
      </c>
      <c r="M282" s="13">
        <v>4.0</v>
      </c>
      <c r="N282" s="13">
        <v>9.0</v>
      </c>
      <c r="P282" s="1"/>
      <c r="Q282" s="1"/>
      <c r="X282" s="1"/>
      <c r="Y282" s="1"/>
    </row>
    <row r="283" ht="15.75" customHeight="1">
      <c r="A283" s="21">
        <f t="shared" si="30"/>
        <v>280</v>
      </c>
      <c r="B283" s="28" t="s">
        <v>264</v>
      </c>
      <c r="C283" s="17" t="str">
        <f t="shared" si="3"/>
        <v>29-Fall-02</v>
      </c>
      <c r="D283" s="21">
        <v>26.0</v>
      </c>
      <c r="E283" s="21" t="s">
        <v>19</v>
      </c>
      <c r="F283" s="26" t="s">
        <v>17</v>
      </c>
      <c r="G283" s="33" t="s">
        <v>268</v>
      </c>
      <c r="H283" s="19">
        <v>1.0</v>
      </c>
      <c r="I283" s="21">
        <v>36.0</v>
      </c>
      <c r="J283" s="21">
        <v>106.0</v>
      </c>
      <c r="K283" s="17">
        <f t="shared" ref="K283:L283" si="194">I283-H283</f>
        <v>35</v>
      </c>
      <c r="L283" s="17">
        <f t="shared" si="194"/>
        <v>70</v>
      </c>
      <c r="M283" s="19">
        <v>4.0</v>
      </c>
      <c r="N283" s="19">
        <v>9.0</v>
      </c>
      <c r="O283" s="22"/>
      <c r="P283" s="21"/>
      <c r="Q283" s="21"/>
      <c r="R283" s="22"/>
      <c r="S283" s="22"/>
      <c r="T283" s="22"/>
      <c r="U283" s="22"/>
      <c r="V283" s="22"/>
      <c r="W283" s="22"/>
      <c r="X283" s="21"/>
      <c r="Y283" s="21"/>
      <c r="Z283" s="22"/>
      <c r="AA283" s="22"/>
      <c r="AB283" s="22"/>
      <c r="AC283" s="22"/>
      <c r="AD283" s="22"/>
      <c r="AE283" s="22"/>
      <c r="AF283" s="22"/>
    </row>
    <row r="284" ht="15.75" customHeight="1">
      <c r="A284" s="1">
        <f t="shared" si="30"/>
        <v>281</v>
      </c>
      <c r="B284" s="27" t="s">
        <v>264</v>
      </c>
      <c r="C284" s="8" t="str">
        <f t="shared" si="3"/>
        <v>29-Fall-03</v>
      </c>
      <c r="D284" s="1">
        <v>26.0</v>
      </c>
      <c r="E284" s="1" t="s">
        <v>19</v>
      </c>
      <c r="F284" s="25" t="s">
        <v>22</v>
      </c>
      <c r="G284" s="34" t="s">
        <v>269</v>
      </c>
      <c r="H284" s="13">
        <v>1.0</v>
      </c>
      <c r="I284" s="1">
        <v>33.0</v>
      </c>
      <c r="J284" s="1">
        <v>103.0</v>
      </c>
      <c r="K284" s="8">
        <f t="shared" ref="K284:L284" si="195">I284-H284</f>
        <v>32</v>
      </c>
      <c r="L284" s="8">
        <f t="shared" si="195"/>
        <v>70</v>
      </c>
      <c r="M284" s="13">
        <v>4.0</v>
      </c>
      <c r="N284" s="13">
        <v>9.0</v>
      </c>
      <c r="P284" s="1"/>
      <c r="Q284" s="1"/>
      <c r="X284" s="1"/>
      <c r="Y284" s="1"/>
    </row>
    <row r="285" ht="15.75" customHeight="1">
      <c r="A285" s="21">
        <f t="shared" si="30"/>
        <v>282</v>
      </c>
      <c r="B285" s="28" t="s">
        <v>264</v>
      </c>
      <c r="C285" s="17" t="str">
        <f t="shared" si="3"/>
        <v>29-Fall-04</v>
      </c>
      <c r="D285" s="21">
        <v>19.0</v>
      </c>
      <c r="E285" s="21" t="s">
        <v>19</v>
      </c>
      <c r="F285" s="26" t="s">
        <v>24</v>
      </c>
      <c r="G285" s="33" t="s">
        <v>270</v>
      </c>
      <c r="H285" s="19">
        <v>1.0</v>
      </c>
      <c r="I285" s="21">
        <v>37.0</v>
      </c>
      <c r="J285" s="21">
        <v>78.0</v>
      </c>
      <c r="K285" s="17">
        <f t="shared" ref="K285:L285" si="196">I285-H285</f>
        <v>36</v>
      </c>
      <c r="L285" s="17">
        <f t="shared" si="196"/>
        <v>41</v>
      </c>
      <c r="M285" s="19">
        <v>4.0</v>
      </c>
      <c r="N285" s="19">
        <v>9.0</v>
      </c>
      <c r="O285" s="22"/>
      <c r="P285" s="21"/>
      <c r="Q285" s="21"/>
      <c r="R285" s="22"/>
      <c r="S285" s="22"/>
      <c r="T285" s="22"/>
      <c r="U285" s="22"/>
      <c r="V285" s="22"/>
      <c r="W285" s="22"/>
      <c r="X285" s="21"/>
      <c r="Y285" s="21"/>
      <c r="Z285" s="22"/>
      <c r="AA285" s="22"/>
      <c r="AB285" s="22"/>
      <c r="AC285" s="22"/>
      <c r="AD285" s="22"/>
      <c r="AE285" s="22"/>
      <c r="AF285" s="22"/>
    </row>
    <row r="286" ht="15.75" customHeight="1">
      <c r="A286" s="21">
        <f t="shared" si="30"/>
        <v>283</v>
      </c>
      <c r="B286" s="28" t="s">
        <v>264</v>
      </c>
      <c r="C286" s="17" t="str">
        <f t="shared" si="3"/>
        <v>29-Fall-05</v>
      </c>
      <c r="D286" s="21">
        <v>24.0</v>
      </c>
      <c r="E286" s="21" t="s">
        <v>19</v>
      </c>
      <c r="F286" s="26" t="s">
        <v>26</v>
      </c>
      <c r="G286" s="33" t="s">
        <v>271</v>
      </c>
      <c r="H286" s="19">
        <v>1.0</v>
      </c>
      <c r="I286" s="21">
        <v>28.0</v>
      </c>
      <c r="J286" s="21">
        <v>98.0</v>
      </c>
      <c r="K286" s="17">
        <f t="shared" ref="K286:L286" si="197">I286-H286</f>
        <v>27</v>
      </c>
      <c r="L286" s="17">
        <f t="shared" si="197"/>
        <v>70</v>
      </c>
      <c r="M286" s="19">
        <v>4.0</v>
      </c>
      <c r="N286" s="19">
        <v>9.0</v>
      </c>
      <c r="O286" s="22"/>
      <c r="P286" s="21"/>
      <c r="Q286" s="21"/>
      <c r="R286" s="22"/>
      <c r="S286" s="22"/>
      <c r="T286" s="22"/>
      <c r="U286" s="22"/>
      <c r="V286" s="22"/>
      <c r="W286" s="22"/>
      <c r="X286" s="21"/>
      <c r="Y286" s="21"/>
      <c r="Z286" s="22"/>
      <c r="AA286" s="22"/>
      <c r="AB286" s="22"/>
      <c r="AC286" s="22"/>
      <c r="AD286" s="22"/>
      <c r="AE286" s="22"/>
      <c r="AF286" s="22"/>
    </row>
    <row r="287" ht="15.75" customHeight="1">
      <c r="A287" s="21">
        <f t="shared" si="30"/>
        <v>284</v>
      </c>
      <c r="B287" s="28" t="s">
        <v>264</v>
      </c>
      <c r="C287" s="17" t="str">
        <f t="shared" si="3"/>
        <v>29-Fall-06</v>
      </c>
      <c r="D287" s="21">
        <v>24.0</v>
      </c>
      <c r="E287" s="21" t="s">
        <v>19</v>
      </c>
      <c r="F287" s="26" t="s">
        <v>28</v>
      </c>
      <c r="G287" s="17" t="s">
        <v>272</v>
      </c>
      <c r="H287" s="19">
        <v>1.0</v>
      </c>
      <c r="I287" s="21">
        <v>28.0</v>
      </c>
      <c r="J287" s="21">
        <v>98.0</v>
      </c>
      <c r="K287" s="17">
        <f t="shared" ref="K287:L287" si="198">I287-H287</f>
        <v>27</v>
      </c>
      <c r="L287" s="17">
        <f t="shared" si="198"/>
        <v>70</v>
      </c>
      <c r="M287" s="19">
        <v>4.0</v>
      </c>
      <c r="N287" s="19">
        <v>9.0</v>
      </c>
      <c r="O287" s="22"/>
      <c r="P287" s="21"/>
      <c r="Q287" s="21"/>
      <c r="R287" s="22"/>
      <c r="S287" s="22"/>
      <c r="T287" s="22"/>
      <c r="U287" s="22"/>
      <c r="V287" s="22"/>
      <c r="W287" s="22"/>
      <c r="X287" s="21"/>
      <c r="Y287" s="21"/>
      <c r="Z287" s="22"/>
      <c r="AA287" s="22"/>
      <c r="AB287" s="22"/>
      <c r="AC287" s="22"/>
      <c r="AD287" s="22"/>
      <c r="AE287" s="22"/>
      <c r="AF287" s="22"/>
    </row>
    <row r="288" ht="15.75" customHeight="1">
      <c r="A288" s="1">
        <f t="shared" si="30"/>
        <v>285</v>
      </c>
      <c r="B288" s="27" t="s">
        <v>264</v>
      </c>
      <c r="C288" s="8" t="str">
        <f t="shared" si="3"/>
        <v>29-Fall-07</v>
      </c>
      <c r="D288" s="1">
        <v>23.0</v>
      </c>
      <c r="E288" s="1" t="s">
        <v>19</v>
      </c>
      <c r="F288" s="25" t="s">
        <v>30</v>
      </c>
      <c r="G288" s="8" t="s">
        <v>273</v>
      </c>
      <c r="H288" s="13">
        <v>1.0</v>
      </c>
      <c r="I288" s="1">
        <v>24.0</v>
      </c>
      <c r="J288" s="1">
        <v>94.0</v>
      </c>
      <c r="K288" s="8">
        <f t="shared" ref="K288:L288" si="199">I288-H288</f>
        <v>23</v>
      </c>
      <c r="L288" s="8">
        <f t="shared" si="199"/>
        <v>70</v>
      </c>
      <c r="M288" s="13">
        <v>4.0</v>
      </c>
      <c r="N288" s="13">
        <v>9.0</v>
      </c>
      <c r="P288" s="1"/>
      <c r="Q288" s="1"/>
      <c r="X288" s="1"/>
      <c r="Y288" s="1"/>
    </row>
    <row r="289" ht="15.75" customHeight="1">
      <c r="A289" s="1">
        <f t="shared" si="30"/>
        <v>286</v>
      </c>
      <c r="B289" s="27" t="s">
        <v>264</v>
      </c>
      <c r="C289" s="8" t="str">
        <f t="shared" si="3"/>
        <v>29-Fall-08</v>
      </c>
      <c r="D289" s="1">
        <v>27.0</v>
      </c>
      <c r="E289" s="1" t="s">
        <v>19</v>
      </c>
      <c r="F289" s="25" t="s">
        <v>73</v>
      </c>
      <c r="G289" s="34" t="s">
        <v>274</v>
      </c>
      <c r="H289" s="13">
        <v>1.0</v>
      </c>
      <c r="I289" s="1">
        <v>40.0</v>
      </c>
      <c r="J289" s="1">
        <v>110.0</v>
      </c>
      <c r="K289" s="8">
        <f t="shared" ref="K289:L289" si="200">I289-H289</f>
        <v>39</v>
      </c>
      <c r="L289" s="8">
        <f t="shared" si="200"/>
        <v>70</v>
      </c>
      <c r="M289" s="13">
        <v>4.0</v>
      </c>
      <c r="N289" s="13">
        <v>9.0</v>
      </c>
      <c r="P289" s="1"/>
      <c r="Q289" s="1"/>
      <c r="X289" s="1"/>
      <c r="Y289" s="1"/>
    </row>
    <row r="290" ht="15.75" customHeight="1">
      <c r="A290" s="1">
        <f t="shared" si="30"/>
        <v>287</v>
      </c>
      <c r="B290" s="27" t="s">
        <v>264</v>
      </c>
      <c r="C290" s="8" t="str">
        <f t="shared" si="3"/>
        <v>29-Fall-09</v>
      </c>
      <c r="D290" s="1">
        <v>19.0</v>
      </c>
      <c r="E290" s="1" t="s">
        <v>19</v>
      </c>
      <c r="F290" s="25" t="s">
        <v>81</v>
      </c>
      <c r="G290" s="34" t="s">
        <v>275</v>
      </c>
      <c r="H290" s="13">
        <v>1.0</v>
      </c>
      <c r="I290" s="1">
        <v>25.0</v>
      </c>
      <c r="J290" s="1">
        <v>78.0</v>
      </c>
      <c r="K290" s="8">
        <f t="shared" ref="K290:L290" si="201">I290-H290</f>
        <v>24</v>
      </c>
      <c r="L290" s="8">
        <f t="shared" si="201"/>
        <v>53</v>
      </c>
      <c r="M290" s="13">
        <v>4.0</v>
      </c>
      <c r="N290" s="13">
        <v>9.0</v>
      </c>
      <c r="P290" s="1"/>
      <c r="Q290" s="1"/>
      <c r="X290" s="1"/>
      <c r="Y290" s="1"/>
    </row>
    <row r="291" ht="15.75" customHeight="1">
      <c r="A291" s="1">
        <f t="shared" si="30"/>
        <v>288</v>
      </c>
      <c r="B291" s="27" t="s">
        <v>264</v>
      </c>
      <c r="C291" s="8" t="str">
        <f t="shared" si="3"/>
        <v>29-Fall-10</v>
      </c>
      <c r="D291" s="1">
        <v>19.0</v>
      </c>
      <c r="E291" s="1" t="s">
        <v>19</v>
      </c>
      <c r="F291" s="25" t="s">
        <v>91</v>
      </c>
      <c r="G291" s="8" t="s">
        <v>276</v>
      </c>
      <c r="H291" s="13">
        <v>1.0</v>
      </c>
      <c r="I291" s="1">
        <v>36.0</v>
      </c>
      <c r="J291" s="1">
        <v>78.0</v>
      </c>
      <c r="K291" s="8">
        <f t="shared" ref="K291:L291" si="202">I291-H291</f>
        <v>35</v>
      </c>
      <c r="L291" s="8">
        <f t="shared" si="202"/>
        <v>42</v>
      </c>
      <c r="M291" s="13">
        <v>4.0</v>
      </c>
      <c r="N291" s="13">
        <v>9.0</v>
      </c>
      <c r="P291" s="1"/>
      <c r="Q291" s="1"/>
      <c r="X291" s="1"/>
      <c r="Y291" s="1"/>
    </row>
    <row r="292" ht="15.75" customHeight="1">
      <c r="A292" s="1">
        <f t="shared" si="30"/>
        <v>289</v>
      </c>
      <c r="B292" s="27" t="s">
        <v>264</v>
      </c>
      <c r="C292" s="8" t="str">
        <f t="shared" si="3"/>
        <v>29-Fall-11</v>
      </c>
      <c r="D292" s="1">
        <v>27.0</v>
      </c>
      <c r="E292" s="1" t="s">
        <v>19</v>
      </c>
      <c r="F292" s="25" t="s">
        <v>100</v>
      </c>
      <c r="G292" s="8" t="s">
        <v>277</v>
      </c>
      <c r="H292" s="13">
        <v>1.0</v>
      </c>
      <c r="I292" s="1">
        <v>40.0</v>
      </c>
      <c r="J292" s="1">
        <v>110.0</v>
      </c>
      <c r="K292" s="8">
        <f t="shared" ref="K292:L292" si="203">I292-H292</f>
        <v>39</v>
      </c>
      <c r="L292" s="8">
        <f t="shared" si="203"/>
        <v>70</v>
      </c>
      <c r="M292" s="13">
        <v>4.0</v>
      </c>
      <c r="N292" s="13">
        <v>9.0</v>
      </c>
      <c r="P292" s="1"/>
      <c r="Q292" s="1"/>
      <c r="X292" s="1"/>
      <c r="Y292" s="1"/>
    </row>
    <row r="293" ht="15.75" customHeight="1">
      <c r="A293" s="1">
        <f t="shared" si="30"/>
        <v>290</v>
      </c>
      <c r="B293" s="27" t="s">
        <v>264</v>
      </c>
      <c r="C293" s="8" t="str">
        <f t="shared" si="3"/>
        <v>29-Fall-12</v>
      </c>
      <c r="D293" s="1">
        <v>27.0</v>
      </c>
      <c r="E293" s="1" t="s">
        <v>19</v>
      </c>
      <c r="F293" s="25" t="s">
        <v>110</v>
      </c>
      <c r="G293" s="34" t="s">
        <v>278</v>
      </c>
      <c r="H293" s="13">
        <v>1.0</v>
      </c>
      <c r="I293" s="1">
        <v>40.0</v>
      </c>
      <c r="J293" s="1">
        <v>110.0</v>
      </c>
      <c r="K293" s="8">
        <f t="shared" ref="K293:L293" si="204">I293-H293</f>
        <v>39</v>
      </c>
      <c r="L293" s="8">
        <f t="shared" si="204"/>
        <v>70</v>
      </c>
      <c r="M293" s="13">
        <v>4.0</v>
      </c>
      <c r="N293" s="13">
        <v>9.0</v>
      </c>
      <c r="P293" s="1"/>
      <c r="Q293" s="1"/>
      <c r="X293" s="1"/>
      <c r="Y293" s="1"/>
    </row>
    <row r="294" ht="15.75" customHeight="1">
      <c r="A294" s="21">
        <f t="shared" si="30"/>
        <v>291</v>
      </c>
      <c r="B294" s="28" t="s">
        <v>279</v>
      </c>
      <c r="C294" s="17" t="str">
        <f t="shared" si="3"/>
        <v>30-NonFall-01</v>
      </c>
      <c r="D294" s="21">
        <v>19.0</v>
      </c>
      <c r="E294" s="21" t="s">
        <v>15</v>
      </c>
      <c r="F294" s="26" t="s">
        <v>14</v>
      </c>
      <c r="G294" s="21" t="s">
        <v>280</v>
      </c>
      <c r="H294" s="19">
        <v>1.0</v>
      </c>
      <c r="I294" s="22"/>
      <c r="J294" s="21">
        <v>78.0</v>
      </c>
      <c r="K294" s="17"/>
      <c r="L294" s="17"/>
      <c r="M294" s="19">
        <v>4.0</v>
      </c>
      <c r="N294" s="19">
        <v>9.0</v>
      </c>
      <c r="O294" s="22"/>
      <c r="P294" s="21"/>
      <c r="Q294" s="21"/>
      <c r="R294" s="22"/>
      <c r="S294" s="22"/>
      <c r="T294" s="22"/>
      <c r="U294" s="22"/>
      <c r="V294" s="22"/>
      <c r="W294" s="22"/>
      <c r="X294" s="21"/>
      <c r="Y294" s="21"/>
      <c r="Z294" s="22"/>
      <c r="AA294" s="22"/>
      <c r="AB294" s="22"/>
      <c r="AC294" s="22"/>
      <c r="AD294" s="22"/>
      <c r="AE294" s="22"/>
      <c r="AF294" s="22"/>
    </row>
    <row r="295" ht="15.75" customHeight="1">
      <c r="A295" s="1">
        <f t="shared" si="30"/>
        <v>292</v>
      </c>
      <c r="B295" s="27" t="s">
        <v>279</v>
      </c>
      <c r="C295" s="8" t="str">
        <f t="shared" si="3"/>
        <v>30-NonFall-02</v>
      </c>
      <c r="D295" s="1">
        <v>59.0</v>
      </c>
      <c r="E295" s="1" t="s">
        <v>15</v>
      </c>
      <c r="F295" s="25" t="s">
        <v>17</v>
      </c>
      <c r="G295" s="35" t="s">
        <v>281</v>
      </c>
      <c r="H295" s="13">
        <v>1.0</v>
      </c>
      <c r="J295" s="1">
        <v>238.0</v>
      </c>
      <c r="K295" s="8"/>
      <c r="L295" s="8"/>
      <c r="M295" s="13">
        <v>4.0</v>
      </c>
      <c r="N295" s="13">
        <v>9.0</v>
      </c>
      <c r="P295" s="1"/>
      <c r="Q295" s="1"/>
      <c r="X295" s="1"/>
      <c r="Y295" s="1"/>
    </row>
    <row r="296" ht="15.75" customHeight="1">
      <c r="A296" s="1">
        <f t="shared" si="30"/>
        <v>293</v>
      </c>
      <c r="B296" s="27" t="s">
        <v>279</v>
      </c>
      <c r="C296" s="8" t="str">
        <f t="shared" si="3"/>
        <v>30-NonFall-03</v>
      </c>
      <c r="D296" s="1">
        <v>59.0</v>
      </c>
      <c r="E296" s="1" t="s">
        <v>15</v>
      </c>
      <c r="F296" s="25" t="s">
        <v>22</v>
      </c>
      <c r="G296" s="34" t="s">
        <v>282</v>
      </c>
      <c r="H296" s="13">
        <v>1.0</v>
      </c>
      <c r="J296" s="1">
        <v>238.0</v>
      </c>
      <c r="K296" s="8"/>
      <c r="L296" s="8"/>
      <c r="M296" s="13">
        <v>4.0</v>
      </c>
      <c r="N296" s="13">
        <v>9.0</v>
      </c>
      <c r="P296" s="1"/>
      <c r="Q296" s="1"/>
      <c r="X296" s="1"/>
      <c r="Y296" s="1"/>
    </row>
    <row r="297" ht="15.75" customHeight="1">
      <c r="A297" s="1">
        <f t="shared" si="30"/>
        <v>294</v>
      </c>
      <c r="B297" s="27" t="s">
        <v>279</v>
      </c>
      <c r="C297" s="8" t="str">
        <f t="shared" si="3"/>
        <v>30-NonFall-04</v>
      </c>
      <c r="D297" s="1">
        <v>59.0</v>
      </c>
      <c r="E297" s="1" t="s">
        <v>15</v>
      </c>
      <c r="F297" s="25" t="s">
        <v>24</v>
      </c>
      <c r="G297" s="34" t="s">
        <v>283</v>
      </c>
      <c r="H297" s="13">
        <v>1.0</v>
      </c>
      <c r="J297" s="1">
        <v>238.0</v>
      </c>
      <c r="K297" s="8"/>
      <c r="L297" s="8"/>
      <c r="M297" s="13">
        <v>4.0</v>
      </c>
      <c r="N297" s="13">
        <v>9.0</v>
      </c>
      <c r="P297" s="1"/>
      <c r="Q297" s="1"/>
      <c r="X297" s="1"/>
      <c r="Y297" s="1"/>
    </row>
    <row r="298" ht="15.75" customHeight="1">
      <c r="A298" s="1">
        <f t="shared" si="30"/>
        <v>295</v>
      </c>
      <c r="B298" s="27" t="s">
        <v>279</v>
      </c>
      <c r="C298" s="8" t="str">
        <f t="shared" si="3"/>
        <v>30-Fall-01</v>
      </c>
      <c r="D298" s="1">
        <v>24.0</v>
      </c>
      <c r="E298" s="1" t="s">
        <v>19</v>
      </c>
      <c r="F298" s="25" t="s">
        <v>14</v>
      </c>
      <c r="G298" s="34" t="s">
        <v>284</v>
      </c>
      <c r="H298" s="13">
        <v>1.0</v>
      </c>
      <c r="I298" s="1">
        <v>26.0</v>
      </c>
      <c r="J298" s="1">
        <v>96.0</v>
      </c>
      <c r="K298" s="8">
        <f t="shared" ref="K298:L298" si="205">I298-H298</f>
        <v>25</v>
      </c>
      <c r="L298" s="8">
        <f t="shared" si="205"/>
        <v>70</v>
      </c>
      <c r="M298" s="13">
        <v>4.0</v>
      </c>
      <c r="N298" s="13">
        <v>9.0</v>
      </c>
      <c r="P298" s="1"/>
      <c r="Q298" s="1"/>
      <c r="X298" s="1"/>
      <c r="Y298" s="1"/>
    </row>
    <row r="299" ht="15.75" customHeight="1">
      <c r="A299" s="1">
        <f t="shared" si="30"/>
        <v>296</v>
      </c>
      <c r="B299" s="27" t="s">
        <v>279</v>
      </c>
      <c r="C299" s="8" t="str">
        <f t="shared" si="3"/>
        <v>30-Fall-02</v>
      </c>
      <c r="D299" s="1">
        <v>25.0</v>
      </c>
      <c r="E299" s="1" t="s">
        <v>19</v>
      </c>
      <c r="F299" s="25" t="s">
        <v>17</v>
      </c>
      <c r="G299" s="34" t="s">
        <v>285</v>
      </c>
      <c r="H299" s="13">
        <v>1.0</v>
      </c>
      <c r="I299" s="1">
        <v>32.0</v>
      </c>
      <c r="J299" s="1">
        <v>102.0</v>
      </c>
      <c r="K299" s="8">
        <f t="shared" ref="K299:L299" si="206">I299-H299</f>
        <v>31</v>
      </c>
      <c r="L299" s="8">
        <f t="shared" si="206"/>
        <v>70</v>
      </c>
      <c r="M299" s="13">
        <v>4.0</v>
      </c>
      <c r="N299" s="13">
        <v>9.0</v>
      </c>
      <c r="P299" s="1"/>
      <c r="Q299" s="1"/>
      <c r="X299" s="1"/>
      <c r="Y299" s="1"/>
    </row>
    <row r="300" ht="15.75" customHeight="1">
      <c r="A300" s="1">
        <f t="shared" si="30"/>
        <v>297</v>
      </c>
      <c r="B300" s="27" t="s">
        <v>279</v>
      </c>
      <c r="C300" s="8" t="str">
        <f t="shared" si="3"/>
        <v>30-Fall-03</v>
      </c>
      <c r="D300" s="1">
        <v>19.0</v>
      </c>
      <c r="E300" s="1" t="s">
        <v>19</v>
      </c>
      <c r="F300" s="25" t="s">
        <v>22</v>
      </c>
      <c r="G300" s="8" t="s">
        <v>286</v>
      </c>
      <c r="H300" s="13">
        <v>1.0</v>
      </c>
      <c r="I300" s="1">
        <v>28.0</v>
      </c>
      <c r="J300" s="1">
        <v>78.0</v>
      </c>
      <c r="K300" s="8">
        <f t="shared" ref="K300:L300" si="207">I300-H300</f>
        <v>27</v>
      </c>
      <c r="L300" s="8">
        <f t="shared" si="207"/>
        <v>50</v>
      </c>
      <c r="M300" s="13">
        <v>4.0</v>
      </c>
      <c r="N300" s="13">
        <v>9.0</v>
      </c>
      <c r="P300" s="1"/>
      <c r="Q300" s="1"/>
      <c r="X300" s="1"/>
      <c r="Y300" s="1"/>
    </row>
    <row r="301" ht="15.75" customHeight="1">
      <c r="A301" s="21">
        <f t="shared" si="30"/>
        <v>298</v>
      </c>
      <c r="B301" s="28" t="s">
        <v>279</v>
      </c>
      <c r="C301" s="17" t="str">
        <f t="shared" si="3"/>
        <v>30-Fall-04</v>
      </c>
      <c r="D301" s="21">
        <v>26.0</v>
      </c>
      <c r="E301" s="21" t="s">
        <v>19</v>
      </c>
      <c r="F301" s="26" t="s">
        <v>24</v>
      </c>
      <c r="G301" s="33" t="s">
        <v>287</v>
      </c>
      <c r="H301" s="19">
        <v>1.0</v>
      </c>
      <c r="I301" s="21">
        <v>34.0</v>
      </c>
      <c r="J301" s="21">
        <v>104.0</v>
      </c>
      <c r="K301" s="17">
        <f t="shared" ref="K301:L301" si="208">I301-H301</f>
        <v>33</v>
      </c>
      <c r="L301" s="17">
        <f t="shared" si="208"/>
        <v>70</v>
      </c>
      <c r="M301" s="19">
        <v>4.0</v>
      </c>
      <c r="N301" s="19">
        <v>9.0</v>
      </c>
      <c r="O301" s="22"/>
      <c r="P301" s="21"/>
      <c r="Q301" s="21"/>
      <c r="R301" s="22"/>
      <c r="S301" s="22"/>
      <c r="T301" s="22"/>
      <c r="U301" s="22"/>
      <c r="V301" s="22"/>
      <c r="W301" s="22"/>
      <c r="X301" s="21"/>
      <c r="Y301" s="21"/>
      <c r="Z301" s="22"/>
      <c r="AA301" s="22"/>
      <c r="AB301" s="22"/>
      <c r="AC301" s="22"/>
      <c r="AD301" s="22"/>
      <c r="AE301" s="22"/>
      <c r="AF301" s="22"/>
    </row>
    <row r="302" ht="15.75" customHeight="1">
      <c r="A302" s="1">
        <f t="shared" si="30"/>
        <v>299</v>
      </c>
      <c r="B302" s="27" t="s">
        <v>279</v>
      </c>
      <c r="C302" s="8" t="str">
        <f t="shared" si="3"/>
        <v>30-Fall-05</v>
      </c>
      <c r="D302" s="1">
        <v>27.0</v>
      </c>
      <c r="E302" s="1" t="s">
        <v>19</v>
      </c>
      <c r="F302" s="25" t="s">
        <v>26</v>
      </c>
      <c r="G302" s="34" t="s">
        <v>288</v>
      </c>
      <c r="H302" s="13">
        <v>1.0</v>
      </c>
      <c r="I302" s="1">
        <v>40.0</v>
      </c>
      <c r="J302" s="1">
        <v>110.0</v>
      </c>
      <c r="K302" s="8">
        <f t="shared" ref="K302:L302" si="209">I302-H302</f>
        <v>39</v>
      </c>
      <c r="L302" s="8">
        <f t="shared" si="209"/>
        <v>70</v>
      </c>
      <c r="M302" s="13">
        <v>4.0</v>
      </c>
      <c r="N302" s="13">
        <v>9.0</v>
      </c>
      <c r="P302" s="1"/>
      <c r="Q302" s="1"/>
      <c r="X302" s="1"/>
      <c r="Y302" s="1"/>
    </row>
    <row r="303" ht="15.75" customHeight="1">
      <c r="A303" s="1">
        <f t="shared" si="30"/>
        <v>300</v>
      </c>
      <c r="B303" s="27" t="s">
        <v>279</v>
      </c>
      <c r="C303" s="8" t="str">
        <f t="shared" si="3"/>
        <v>30-Fall-06</v>
      </c>
      <c r="D303" s="1">
        <v>27.0</v>
      </c>
      <c r="E303" s="1" t="s">
        <v>19</v>
      </c>
      <c r="F303" s="25" t="s">
        <v>28</v>
      </c>
      <c r="G303" s="8" t="s">
        <v>289</v>
      </c>
      <c r="H303" s="13">
        <v>1.0</v>
      </c>
      <c r="I303" s="1">
        <v>40.0</v>
      </c>
      <c r="J303" s="1">
        <v>110.0</v>
      </c>
      <c r="K303" s="8">
        <f t="shared" ref="K303:L303" si="210">I303-H303</f>
        <v>39</v>
      </c>
      <c r="L303" s="8">
        <f t="shared" si="210"/>
        <v>70</v>
      </c>
      <c r="M303" s="13">
        <v>4.0</v>
      </c>
      <c r="N303" s="13">
        <v>9.0</v>
      </c>
      <c r="P303" s="1"/>
      <c r="Q303" s="1"/>
      <c r="X303" s="1"/>
      <c r="Y303" s="1"/>
    </row>
    <row r="304" ht="15.75" customHeight="1">
      <c r="A304" s="1">
        <f t="shared" si="30"/>
        <v>301</v>
      </c>
      <c r="B304" s="27" t="s">
        <v>279</v>
      </c>
      <c r="C304" s="8" t="str">
        <f t="shared" si="3"/>
        <v>30-Fall-07</v>
      </c>
      <c r="D304" s="1">
        <v>19.0</v>
      </c>
      <c r="E304" s="1" t="s">
        <v>19</v>
      </c>
      <c r="F304" s="25" t="s">
        <v>30</v>
      </c>
      <c r="G304" s="8" t="s">
        <v>290</v>
      </c>
      <c r="H304" s="13">
        <v>1.0</v>
      </c>
      <c r="I304" s="1">
        <v>32.0</v>
      </c>
      <c r="J304" s="1">
        <v>78.0</v>
      </c>
      <c r="K304" s="8">
        <f t="shared" ref="K304:L304" si="211">I304-H304</f>
        <v>31</v>
      </c>
      <c r="L304" s="8">
        <f t="shared" si="211"/>
        <v>46</v>
      </c>
      <c r="M304" s="13">
        <v>4.0</v>
      </c>
      <c r="N304" s="13">
        <v>9.0</v>
      </c>
      <c r="P304" s="1"/>
      <c r="Q304" s="1"/>
      <c r="X304" s="1"/>
      <c r="Y304" s="1"/>
    </row>
    <row r="305" ht="15.75" customHeight="1">
      <c r="A305" s="21">
        <f t="shared" si="30"/>
        <v>302</v>
      </c>
      <c r="B305" s="28" t="s">
        <v>279</v>
      </c>
      <c r="C305" s="17" t="str">
        <f t="shared" si="3"/>
        <v>30-Fall-08</v>
      </c>
      <c r="D305" s="21">
        <v>24.0</v>
      </c>
      <c r="E305" s="21" t="s">
        <v>19</v>
      </c>
      <c r="F305" s="26" t="s">
        <v>73</v>
      </c>
      <c r="G305" s="17" t="s">
        <v>291</v>
      </c>
      <c r="H305" s="19">
        <v>1.0</v>
      </c>
      <c r="I305" s="21">
        <v>27.0</v>
      </c>
      <c r="J305" s="21">
        <v>97.0</v>
      </c>
      <c r="K305" s="17">
        <f t="shared" ref="K305:L305" si="212">I305-H305</f>
        <v>26</v>
      </c>
      <c r="L305" s="17">
        <f t="shared" si="212"/>
        <v>70</v>
      </c>
      <c r="M305" s="19">
        <v>4.0</v>
      </c>
      <c r="N305" s="19">
        <v>9.0</v>
      </c>
      <c r="O305" s="22"/>
      <c r="P305" s="21"/>
      <c r="Q305" s="21"/>
      <c r="R305" s="22"/>
      <c r="S305" s="22"/>
      <c r="T305" s="22"/>
      <c r="U305" s="22"/>
      <c r="V305" s="22"/>
      <c r="W305" s="22"/>
      <c r="X305" s="21"/>
      <c r="Y305" s="21"/>
      <c r="Z305" s="22"/>
      <c r="AA305" s="22"/>
      <c r="AB305" s="22"/>
      <c r="AC305" s="22"/>
      <c r="AD305" s="22"/>
      <c r="AE305" s="22"/>
      <c r="AF305" s="22"/>
    </row>
    <row r="306" ht="15.75" customHeight="1">
      <c r="A306" s="1">
        <f t="shared" si="30"/>
        <v>303</v>
      </c>
      <c r="B306" s="27" t="s">
        <v>279</v>
      </c>
      <c r="C306" s="8" t="str">
        <f t="shared" si="3"/>
        <v>30-Fall-09</v>
      </c>
      <c r="D306" s="1">
        <v>26.0</v>
      </c>
      <c r="E306" s="1" t="s">
        <v>19</v>
      </c>
      <c r="F306" s="25" t="s">
        <v>81</v>
      </c>
      <c r="G306" s="34" t="s">
        <v>292</v>
      </c>
      <c r="H306" s="13">
        <v>1.0</v>
      </c>
      <c r="I306" s="1">
        <v>35.0</v>
      </c>
      <c r="J306" s="1">
        <v>105.0</v>
      </c>
      <c r="K306" s="8">
        <f t="shared" ref="K306:L306" si="213">I306-H306</f>
        <v>34</v>
      </c>
      <c r="L306" s="8">
        <f t="shared" si="213"/>
        <v>70</v>
      </c>
      <c r="M306" s="13">
        <v>4.0</v>
      </c>
      <c r="N306" s="13">
        <v>9.0</v>
      </c>
      <c r="P306" s="1"/>
      <c r="Q306" s="1"/>
      <c r="X306" s="1"/>
      <c r="Y306" s="1"/>
    </row>
    <row r="307" ht="15.75" customHeight="1">
      <c r="A307" s="21">
        <f t="shared" si="30"/>
        <v>304</v>
      </c>
      <c r="B307" s="28" t="s">
        <v>279</v>
      </c>
      <c r="C307" s="17" t="str">
        <f t="shared" si="3"/>
        <v>30-Fall-10</v>
      </c>
      <c r="D307" s="21">
        <v>25.0</v>
      </c>
      <c r="E307" s="21" t="s">
        <v>19</v>
      </c>
      <c r="F307" s="26" t="s">
        <v>91</v>
      </c>
      <c r="G307" s="33" t="s">
        <v>293</v>
      </c>
      <c r="H307" s="19">
        <v>1.0</v>
      </c>
      <c r="I307" s="21">
        <v>29.0</v>
      </c>
      <c r="J307" s="21">
        <v>99.0</v>
      </c>
      <c r="K307" s="17">
        <f t="shared" ref="K307:L307" si="214">I307-H307</f>
        <v>28</v>
      </c>
      <c r="L307" s="17">
        <f t="shared" si="214"/>
        <v>70</v>
      </c>
      <c r="M307" s="19">
        <v>4.0</v>
      </c>
      <c r="N307" s="19">
        <v>9.0</v>
      </c>
      <c r="O307" s="22"/>
      <c r="P307" s="21"/>
      <c r="Q307" s="21"/>
      <c r="R307" s="22"/>
      <c r="S307" s="22"/>
      <c r="T307" s="22"/>
      <c r="U307" s="22"/>
      <c r="V307" s="22"/>
      <c r="W307" s="22"/>
      <c r="X307" s="21"/>
      <c r="Y307" s="21"/>
      <c r="Z307" s="22"/>
      <c r="AA307" s="22"/>
      <c r="AB307" s="22"/>
      <c r="AC307" s="22"/>
      <c r="AD307" s="22"/>
      <c r="AE307" s="22"/>
      <c r="AF307" s="22"/>
    </row>
    <row r="308" ht="15.75" customHeight="1">
      <c r="A308" s="1">
        <f t="shared" si="30"/>
        <v>305</v>
      </c>
      <c r="B308" s="27" t="s">
        <v>279</v>
      </c>
      <c r="C308" s="8" t="str">
        <f t="shared" si="3"/>
        <v>30-Fall-11</v>
      </c>
      <c r="D308" s="1">
        <v>27.0</v>
      </c>
      <c r="E308" s="1" t="s">
        <v>19</v>
      </c>
      <c r="F308" s="25" t="s">
        <v>100</v>
      </c>
      <c r="G308" s="34" t="s">
        <v>294</v>
      </c>
      <c r="H308" s="13">
        <v>1.0</v>
      </c>
      <c r="I308" s="1">
        <v>40.0</v>
      </c>
      <c r="J308" s="1">
        <v>110.0</v>
      </c>
      <c r="K308" s="8">
        <f t="shared" ref="K308:L308" si="215">I308-H308</f>
        <v>39</v>
      </c>
      <c r="L308" s="8">
        <f t="shared" si="215"/>
        <v>70</v>
      </c>
      <c r="M308" s="13">
        <v>4.0</v>
      </c>
      <c r="N308" s="13">
        <v>9.0</v>
      </c>
      <c r="P308" s="1"/>
      <c r="Q308" s="1"/>
      <c r="X308" s="1"/>
      <c r="Y308" s="1"/>
    </row>
    <row r="309" ht="15.75" customHeight="1">
      <c r="A309" s="1">
        <f t="shared" si="30"/>
        <v>306</v>
      </c>
      <c r="B309" s="27" t="s">
        <v>295</v>
      </c>
      <c r="C309" s="8" t="str">
        <f t="shared" si="3"/>
        <v>31-NonFall-01</v>
      </c>
      <c r="D309" s="1">
        <v>29.0</v>
      </c>
      <c r="E309" s="1" t="s">
        <v>15</v>
      </c>
      <c r="F309" s="25" t="s">
        <v>14</v>
      </c>
      <c r="G309" s="1" t="s">
        <v>67</v>
      </c>
      <c r="H309" s="13">
        <v>1.0</v>
      </c>
      <c r="J309" s="1">
        <v>118.0</v>
      </c>
      <c r="K309" s="8"/>
      <c r="L309" s="8"/>
      <c r="M309" s="13">
        <v>4.0</v>
      </c>
      <c r="N309" s="13">
        <v>9.0</v>
      </c>
      <c r="P309" s="1"/>
      <c r="Q309" s="1"/>
      <c r="X309" s="1"/>
      <c r="Y309" s="1"/>
    </row>
    <row r="310" ht="15.75" customHeight="1">
      <c r="A310" s="1">
        <f t="shared" si="30"/>
        <v>307</v>
      </c>
      <c r="B310" s="27" t="s">
        <v>295</v>
      </c>
      <c r="C310" s="8" t="str">
        <f t="shared" si="3"/>
        <v>31-NonFall-02</v>
      </c>
      <c r="D310" s="1">
        <v>32.0</v>
      </c>
      <c r="E310" s="1" t="s">
        <v>15</v>
      </c>
      <c r="F310" s="25" t="s">
        <v>17</v>
      </c>
      <c r="G310" s="1" t="s">
        <v>67</v>
      </c>
      <c r="H310" s="13">
        <v>1.0</v>
      </c>
      <c r="J310" s="1">
        <v>128.0</v>
      </c>
      <c r="K310" s="8"/>
      <c r="L310" s="8"/>
      <c r="M310" s="13">
        <v>4.0</v>
      </c>
      <c r="N310" s="13">
        <v>9.0</v>
      </c>
      <c r="P310" s="1"/>
      <c r="Q310" s="1"/>
      <c r="X310" s="1"/>
      <c r="Y310" s="1"/>
    </row>
    <row r="311" ht="15.75" customHeight="1">
      <c r="A311" s="1">
        <f t="shared" si="30"/>
        <v>308</v>
      </c>
      <c r="B311" s="27" t="s">
        <v>295</v>
      </c>
      <c r="C311" s="8" t="str">
        <f t="shared" si="3"/>
        <v>31-NonFall-03</v>
      </c>
      <c r="D311" s="1">
        <v>69.0</v>
      </c>
      <c r="E311" s="1" t="s">
        <v>15</v>
      </c>
      <c r="F311" s="25" t="s">
        <v>22</v>
      </c>
      <c r="G311" s="8" t="s">
        <v>296</v>
      </c>
      <c r="H311" s="13">
        <v>1.0</v>
      </c>
      <c r="J311" s="1">
        <v>278.0</v>
      </c>
      <c r="K311" s="8"/>
      <c r="L311" s="8"/>
      <c r="M311" s="13">
        <v>4.0</v>
      </c>
      <c r="N311" s="13">
        <v>9.0</v>
      </c>
      <c r="P311" s="1"/>
      <c r="Q311" s="1"/>
      <c r="X311" s="1"/>
      <c r="Y311" s="1"/>
    </row>
    <row r="312" ht="15.75" customHeight="1">
      <c r="A312" s="21">
        <f t="shared" si="30"/>
        <v>309</v>
      </c>
      <c r="B312" s="28" t="s">
        <v>295</v>
      </c>
      <c r="C312" s="17" t="str">
        <f t="shared" si="3"/>
        <v>31-NonFall-04</v>
      </c>
      <c r="D312" s="21">
        <v>79.0</v>
      </c>
      <c r="E312" s="21" t="s">
        <v>15</v>
      </c>
      <c r="F312" s="26" t="s">
        <v>24</v>
      </c>
      <c r="G312" s="17" t="s">
        <v>297</v>
      </c>
      <c r="H312" s="19">
        <v>1.0</v>
      </c>
      <c r="I312" s="22"/>
      <c r="J312" s="21">
        <v>318.0</v>
      </c>
      <c r="K312" s="17"/>
      <c r="L312" s="17"/>
      <c r="M312" s="19">
        <v>4.0</v>
      </c>
      <c r="N312" s="19">
        <v>9.0</v>
      </c>
      <c r="O312" s="22"/>
      <c r="P312" s="21"/>
      <c r="Q312" s="21"/>
      <c r="R312" s="22"/>
      <c r="S312" s="22"/>
      <c r="T312" s="22"/>
      <c r="U312" s="22"/>
      <c r="V312" s="22"/>
      <c r="W312" s="22"/>
      <c r="X312" s="21"/>
      <c r="Y312" s="21"/>
      <c r="Z312" s="22"/>
      <c r="AA312" s="22"/>
      <c r="AB312" s="22"/>
      <c r="AC312" s="22"/>
      <c r="AD312" s="22"/>
      <c r="AE312" s="22"/>
      <c r="AF312" s="22"/>
    </row>
    <row r="313" ht="15.75" customHeight="1">
      <c r="A313" s="1">
        <f t="shared" si="30"/>
        <v>310</v>
      </c>
      <c r="B313" s="27" t="s">
        <v>295</v>
      </c>
      <c r="C313" s="8" t="str">
        <f t="shared" si="3"/>
        <v>31-Fall-01</v>
      </c>
      <c r="D313" s="1">
        <v>26.0</v>
      </c>
      <c r="E313" s="1" t="s">
        <v>19</v>
      </c>
      <c r="F313" s="25" t="s">
        <v>14</v>
      </c>
      <c r="G313" s="34" t="s">
        <v>298</v>
      </c>
      <c r="H313" s="13">
        <v>1.0</v>
      </c>
      <c r="I313" s="1">
        <v>36.0</v>
      </c>
      <c r="J313" s="1">
        <v>106.0</v>
      </c>
      <c r="K313" s="8">
        <f t="shared" ref="K313:L313" si="216">I313-H313</f>
        <v>35</v>
      </c>
      <c r="L313" s="8">
        <f t="shared" si="216"/>
        <v>70</v>
      </c>
      <c r="M313" s="13">
        <v>4.0</v>
      </c>
      <c r="N313" s="13">
        <v>9.0</v>
      </c>
      <c r="P313" s="1"/>
      <c r="Q313" s="1"/>
      <c r="X313" s="1"/>
      <c r="Y313" s="1"/>
    </row>
    <row r="314" ht="15.75" customHeight="1">
      <c r="A314" s="1">
        <f t="shared" si="30"/>
        <v>311</v>
      </c>
      <c r="B314" s="27" t="s">
        <v>295</v>
      </c>
      <c r="C314" s="8" t="str">
        <f t="shared" si="3"/>
        <v>31-Fall-02</v>
      </c>
      <c r="D314" s="1">
        <v>24.0</v>
      </c>
      <c r="E314" s="1" t="s">
        <v>19</v>
      </c>
      <c r="F314" s="25" t="s">
        <v>17</v>
      </c>
      <c r="G314" s="8" t="s">
        <v>286</v>
      </c>
      <c r="H314" s="13">
        <v>1.0</v>
      </c>
      <c r="I314" s="1">
        <v>26.0</v>
      </c>
      <c r="J314" s="1">
        <v>96.0</v>
      </c>
      <c r="K314" s="8">
        <f t="shared" ref="K314:L314" si="217">I314-H314</f>
        <v>25</v>
      </c>
      <c r="L314" s="8">
        <f t="shared" si="217"/>
        <v>70</v>
      </c>
      <c r="M314" s="13">
        <v>4.0</v>
      </c>
      <c r="N314" s="13">
        <v>9.0</v>
      </c>
      <c r="P314" s="1"/>
      <c r="Q314" s="1"/>
      <c r="X314" s="1"/>
      <c r="Y314" s="1"/>
    </row>
    <row r="315" ht="15.75" customHeight="1">
      <c r="A315" s="1">
        <f t="shared" si="30"/>
        <v>312</v>
      </c>
      <c r="B315" s="27" t="s">
        <v>295</v>
      </c>
      <c r="C315" s="8" t="str">
        <f t="shared" si="3"/>
        <v>31-Fall-03</v>
      </c>
      <c r="D315" s="1">
        <v>25.0</v>
      </c>
      <c r="E315" s="1" t="s">
        <v>19</v>
      </c>
      <c r="F315" s="25" t="s">
        <v>22</v>
      </c>
      <c r="G315" s="8" t="s">
        <v>299</v>
      </c>
      <c r="H315" s="13">
        <v>1.0</v>
      </c>
      <c r="I315" s="1">
        <v>31.0</v>
      </c>
      <c r="J315" s="1">
        <v>101.0</v>
      </c>
      <c r="K315" s="8">
        <f t="shared" ref="K315:L315" si="218">I315-H315</f>
        <v>30</v>
      </c>
      <c r="L315" s="8">
        <f t="shared" si="218"/>
        <v>70</v>
      </c>
      <c r="M315" s="13">
        <v>4.0</v>
      </c>
      <c r="N315" s="13">
        <v>9.0</v>
      </c>
      <c r="P315" s="1"/>
      <c r="Q315" s="1"/>
      <c r="X315" s="1"/>
      <c r="Y315" s="1"/>
    </row>
    <row r="316" ht="15.75" customHeight="1">
      <c r="A316" s="21">
        <f t="shared" si="30"/>
        <v>313</v>
      </c>
      <c r="B316" s="28" t="s">
        <v>295</v>
      </c>
      <c r="C316" s="17" t="str">
        <f t="shared" si="3"/>
        <v>31-Fall-04</v>
      </c>
      <c r="D316" s="21">
        <v>19.0</v>
      </c>
      <c r="E316" s="21" t="s">
        <v>19</v>
      </c>
      <c r="F316" s="26" t="s">
        <v>24</v>
      </c>
      <c r="G316" s="33" t="s">
        <v>300</v>
      </c>
      <c r="H316" s="19">
        <v>1.0</v>
      </c>
      <c r="I316" s="21">
        <v>31.0</v>
      </c>
      <c r="J316" s="21">
        <v>78.0</v>
      </c>
      <c r="K316" s="17">
        <f t="shared" ref="K316:L316" si="219">I316-H316</f>
        <v>30</v>
      </c>
      <c r="L316" s="17">
        <f t="shared" si="219"/>
        <v>47</v>
      </c>
      <c r="M316" s="19">
        <v>4.0</v>
      </c>
      <c r="N316" s="19">
        <v>9.0</v>
      </c>
      <c r="O316" s="22"/>
      <c r="P316" s="21"/>
      <c r="Q316" s="21"/>
      <c r="R316" s="22"/>
      <c r="S316" s="22"/>
      <c r="T316" s="22"/>
      <c r="U316" s="22"/>
      <c r="V316" s="22"/>
      <c r="W316" s="22"/>
      <c r="X316" s="21"/>
      <c r="Y316" s="21"/>
      <c r="Z316" s="22"/>
      <c r="AA316" s="22"/>
      <c r="AB316" s="22"/>
      <c r="AC316" s="22"/>
      <c r="AD316" s="22"/>
      <c r="AE316" s="22"/>
      <c r="AF316" s="22"/>
    </row>
    <row r="317" ht="15.75" customHeight="1">
      <c r="A317" s="1">
        <f t="shared" si="30"/>
        <v>314</v>
      </c>
      <c r="B317" s="27" t="s">
        <v>295</v>
      </c>
      <c r="C317" s="8" t="str">
        <f t="shared" si="3"/>
        <v>31-Fall-05</v>
      </c>
      <c r="D317" s="1">
        <v>26.0</v>
      </c>
      <c r="E317" s="1" t="s">
        <v>19</v>
      </c>
      <c r="F317" s="25" t="s">
        <v>26</v>
      </c>
      <c r="G317" s="34" t="s">
        <v>301</v>
      </c>
      <c r="H317" s="13">
        <v>1.0</v>
      </c>
      <c r="I317" s="1">
        <v>35.0</v>
      </c>
      <c r="J317" s="1">
        <v>105.0</v>
      </c>
      <c r="K317" s="8">
        <f t="shared" ref="K317:L317" si="220">I317-H317</f>
        <v>34</v>
      </c>
      <c r="L317" s="8">
        <f t="shared" si="220"/>
        <v>70</v>
      </c>
      <c r="M317" s="13">
        <v>4.0</v>
      </c>
      <c r="N317" s="13">
        <v>9.0</v>
      </c>
      <c r="P317" s="1"/>
      <c r="Q317" s="1"/>
      <c r="X317" s="1"/>
      <c r="Y317" s="1"/>
    </row>
    <row r="318" ht="15.75" customHeight="1">
      <c r="A318" s="21">
        <f t="shared" si="30"/>
        <v>315</v>
      </c>
      <c r="B318" s="28" t="s">
        <v>295</v>
      </c>
      <c r="C318" s="17" t="str">
        <f t="shared" si="3"/>
        <v>31-Fall-06</v>
      </c>
      <c r="D318" s="21">
        <v>23.0</v>
      </c>
      <c r="E318" s="21" t="s">
        <v>19</v>
      </c>
      <c r="F318" s="26" t="s">
        <v>28</v>
      </c>
      <c r="G318" s="33" t="s">
        <v>302</v>
      </c>
      <c r="H318" s="19">
        <v>1.0</v>
      </c>
      <c r="I318" s="21">
        <v>23.0</v>
      </c>
      <c r="J318" s="21">
        <v>93.0</v>
      </c>
      <c r="K318" s="17">
        <f t="shared" ref="K318:L318" si="221">I318-H318</f>
        <v>22</v>
      </c>
      <c r="L318" s="17">
        <f t="shared" si="221"/>
        <v>70</v>
      </c>
      <c r="M318" s="19">
        <v>4.0</v>
      </c>
      <c r="N318" s="19">
        <v>9.0</v>
      </c>
      <c r="O318" s="22"/>
      <c r="P318" s="21"/>
      <c r="Q318" s="21"/>
      <c r="R318" s="22"/>
      <c r="S318" s="22"/>
      <c r="T318" s="22"/>
      <c r="U318" s="22"/>
      <c r="V318" s="22"/>
      <c r="W318" s="22"/>
      <c r="X318" s="21"/>
      <c r="Y318" s="21"/>
      <c r="Z318" s="22"/>
      <c r="AA318" s="22"/>
      <c r="AB318" s="22"/>
      <c r="AC318" s="22"/>
      <c r="AD318" s="22"/>
      <c r="AE318" s="22"/>
      <c r="AF318" s="22"/>
    </row>
    <row r="319" ht="15.75" customHeight="1">
      <c r="A319" s="1">
        <f t="shared" si="30"/>
        <v>316</v>
      </c>
      <c r="B319" s="27" t="s">
        <v>295</v>
      </c>
      <c r="C319" s="8" t="str">
        <f t="shared" si="3"/>
        <v>31-Fall-07</v>
      </c>
      <c r="D319" s="1">
        <v>19.0</v>
      </c>
      <c r="E319" s="1" t="s">
        <v>19</v>
      </c>
      <c r="F319" s="25" t="s">
        <v>30</v>
      </c>
      <c r="G319" s="34" t="s">
        <v>303</v>
      </c>
      <c r="H319" s="13">
        <v>1.0</v>
      </c>
      <c r="I319" s="1">
        <v>17.0</v>
      </c>
      <c r="J319" s="1">
        <v>78.0</v>
      </c>
      <c r="K319" s="8">
        <f t="shared" ref="K319:L319" si="222">I319-H319</f>
        <v>16</v>
      </c>
      <c r="L319" s="8">
        <f t="shared" si="222"/>
        <v>61</v>
      </c>
      <c r="M319" s="13">
        <v>4.0</v>
      </c>
      <c r="N319" s="13">
        <v>9.0</v>
      </c>
      <c r="P319" s="1"/>
      <c r="Q319" s="1"/>
      <c r="X319" s="1"/>
      <c r="Y319" s="1"/>
    </row>
    <row r="320" ht="15.75" customHeight="1">
      <c r="A320" s="21">
        <f t="shared" si="30"/>
        <v>317</v>
      </c>
      <c r="B320" s="28" t="s">
        <v>295</v>
      </c>
      <c r="C320" s="17" t="str">
        <f t="shared" si="3"/>
        <v>31-Fall-08</v>
      </c>
      <c r="D320" s="21">
        <v>22.0</v>
      </c>
      <c r="E320" s="21" t="s">
        <v>19</v>
      </c>
      <c r="F320" s="26" t="s">
        <v>73</v>
      </c>
      <c r="G320" s="33" t="s">
        <v>304</v>
      </c>
      <c r="H320" s="19">
        <v>1.0</v>
      </c>
      <c r="I320" s="21">
        <v>19.0</v>
      </c>
      <c r="J320" s="21">
        <v>89.0</v>
      </c>
      <c r="K320" s="17">
        <f t="shared" ref="K320:L320" si="223">I320-H320</f>
        <v>18</v>
      </c>
      <c r="L320" s="17">
        <f t="shared" si="223"/>
        <v>70</v>
      </c>
      <c r="M320" s="19">
        <v>4.0</v>
      </c>
      <c r="N320" s="19">
        <v>9.0</v>
      </c>
      <c r="O320" s="22"/>
      <c r="P320" s="21"/>
      <c r="Q320" s="21"/>
      <c r="R320" s="22"/>
      <c r="S320" s="22"/>
      <c r="T320" s="22"/>
      <c r="U320" s="22"/>
      <c r="V320" s="22"/>
      <c r="W320" s="22"/>
      <c r="X320" s="21"/>
      <c r="Y320" s="21"/>
      <c r="Z320" s="22"/>
      <c r="AA320" s="22"/>
      <c r="AB320" s="22"/>
      <c r="AC320" s="22"/>
      <c r="AD320" s="22"/>
      <c r="AE320" s="22"/>
      <c r="AF320" s="22"/>
    </row>
    <row r="321" ht="15.75" customHeight="1">
      <c r="A321" s="21">
        <f t="shared" si="30"/>
        <v>318</v>
      </c>
      <c r="B321" s="28" t="s">
        <v>295</v>
      </c>
      <c r="C321" s="17" t="str">
        <f t="shared" si="3"/>
        <v>31-Fall-09</v>
      </c>
      <c r="D321" s="21">
        <v>25.0</v>
      </c>
      <c r="E321" s="21" t="s">
        <v>19</v>
      </c>
      <c r="F321" s="26" t="s">
        <v>81</v>
      </c>
      <c r="G321" s="33" t="s">
        <v>305</v>
      </c>
      <c r="H321" s="19">
        <v>1.0</v>
      </c>
      <c r="I321" s="21">
        <v>29.0</v>
      </c>
      <c r="J321" s="21">
        <v>99.0</v>
      </c>
      <c r="K321" s="17">
        <f t="shared" ref="K321:L321" si="224">I321-H321</f>
        <v>28</v>
      </c>
      <c r="L321" s="17">
        <f t="shared" si="224"/>
        <v>70</v>
      </c>
      <c r="M321" s="19">
        <v>4.0</v>
      </c>
      <c r="N321" s="19">
        <v>9.0</v>
      </c>
      <c r="O321" s="22"/>
      <c r="P321" s="21"/>
      <c r="Q321" s="21"/>
      <c r="R321" s="22"/>
      <c r="S321" s="22"/>
      <c r="T321" s="22"/>
      <c r="U321" s="22"/>
      <c r="V321" s="22"/>
      <c r="W321" s="22"/>
      <c r="X321" s="21"/>
      <c r="Y321" s="21"/>
      <c r="Z321" s="22"/>
      <c r="AA321" s="22"/>
      <c r="AB321" s="22"/>
      <c r="AC321" s="22"/>
      <c r="AD321" s="22"/>
      <c r="AE321" s="22"/>
      <c r="AF321" s="22"/>
    </row>
    <row r="322" ht="15.75" customHeight="1">
      <c r="A322" s="1">
        <f t="shared" si="30"/>
        <v>319</v>
      </c>
      <c r="B322" s="27" t="s">
        <v>295</v>
      </c>
      <c r="C322" s="8" t="str">
        <f t="shared" si="3"/>
        <v>31-Fall-10</v>
      </c>
      <c r="D322" s="1">
        <v>24.0</v>
      </c>
      <c r="E322" s="1" t="s">
        <v>19</v>
      </c>
      <c r="F322" s="25" t="s">
        <v>91</v>
      </c>
      <c r="G322" s="34" t="s">
        <v>306</v>
      </c>
      <c r="H322" s="13">
        <v>1.0</v>
      </c>
      <c r="I322" s="1">
        <v>28.0</v>
      </c>
      <c r="J322" s="1">
        <v>98.0</v>
      </c>
      <c r="K322" s="8">
        <f t="shared" ref="K322:L322" si="225">I322-H322</f>
        <v>27</v>
      </c>
      <c r="L322" s="8">
        <f t="shared" si="225"/>
        <v>70</v>
      </c>
      <c r="M322" s="13">
        <v>4.0</v>
      </c>
      <c r="N322" s="13">
        <v>9.0</v>
      </c>
      <c r="P322" s="1"/>
      <c r="Q322" s="1"/>
      <c r="X322" s="1"/>
      <c r="Y322" s="1"/>
    </row>
    <row r="323" ht="15.75" customHeight="1">
      <c r="A323" s="1">
        <f t="shared" si="30"/>
        <v>320</v>
      </c>
      <c r="B323" s="27" t="s">
        <v>295</v>
      </c>
      <c r="C323" s="8" t="str">
        <f t="shared" si="3"/>
        <v>31-Fall-11</v>
      </c>
      <c r="D323" s="1">
        <v>26.0</v>
      </c>
      <c r="E323" s="1" t="s">
        <v>19</v>
      </c>
      <c r="F323" s="25" t="s">
        <v>100</v>
      </c>
      <c r="G323" s="34" t="s">
        <v>307</v>
      </c>
      <c r="H323" s="13">
        <v>1.0</v>
      </c>
      <c r="I323" s="1">
        <v>36.0</v>
      </c>
      <c r="J323" s="1">
        <v>106.0</v>
      </c>
      <c r="K323" s="8">
        <f t="shared" ref="K323:L323" si="226">I323-H323</f>
        <v>35</v>
      </c>
      <c r="L323" s="8">
        <f t="shared" si="226"/>
        <v>70</v>
      </c>
      <c r="M323" s="13">
        <v>4.0</v>
      </c>
      <c r="N323" s="13">
        <v>9.0</v>
      </c>
      <c r="P323" s="1"/>
      <c r="Q323" s="1"/>
      <c r="X323" s="1"/>
      <c r="Y323" s="1"/>
    </row>
    <row r="324" ht="15.75" customHeight="1">
      <c r="A324" s="1">
        <f t="shared" si="30"/>
        <v>321</v>
      </c>
      <c r="B324" s="27" t="s">
        <v>295</v>
      </c>
      <c r="C324" s="8" t="str">
        <f t="shared" si="3"/>
        <v>31-Fall-12</v>
      </c>
      <c r="D324" s="1">
        <v>22.0</v>
      </c>
      <c r="E324" s="1" t="s">
        <v>19</v>
      </c>
      <c r="F324" s="25" t="s">
        <v>110</v>
      </c>
      <c r="G324" s="34" t="s">
        <v>308</v>
      </c>
      <c r="H324" s="13">
        <v>1.0</v>
      </c>
      <c r="I324" s="1">
        <v>20.0</v>
      </c>
      <c r="J324" s="1">
        <v>90.0</v>
      </c>
      <c r="K324" s="8">
        <f t="shared" ref="K324:L324" si="227">I324-H324</f>
        <v>19</v>
      </c>
      <c r="L324" s="8">
        <f t="shared" si="227"/>
        <v>70</v>
      </c>
      <c r="M324" s="13">
        <v>4.0</v>
      </c>
      <c r="N324" s="13">
        <v>9.0</v>
      </c>
      <c r="P324" s="1"/>
      <c r="Q324" s="1"/>
      <c r="X324" s="1"/>
      <c r="Y324" s="1"/>
    </row>
    <row r="325" ht="15.75" customHeight="1">
      <c r="A325" s="1">
        <f t="shared" si="30"/>
        <v>322</v>
      </c>
      <c r="B325" s="27" t="s">
        <v>309</v>
      </c>
      <c r="C325" s="8" t="str">
        <f t="shared" si="3"/>
        <v>32-NonFall-01</v>
      </c>
      <c r="D325" s="1">
        <v>28.0</v>
      </c>
      <c r="E325" s="1" t="s">
        <v>15</v>
      </c>
      <c r="F325" s="25" t="s">
        <v>14</v>
      </c>
      <c r="G325" s="1" t="s">
        <v>67</v>
      </c>
      <c r="H325" s="13">
        <v>1.0</v>
      </c>
      <c r="J325" s="1">
        <v>113.0</v>
      </c>
      <c r="K325" s="8"/>
      <c r="L325" s="8"/>
      <c r="M325" s="13">
        <v>4.0</v>
      </c>
      <c r="N325" s="13">
        <v>9.0</v>
      </c>
      <c r="P325" s="1"/>
      <c r="Q325" s="1"/>
      <c r="X325" s="1"/>
      <c r="Y325" s="1"/>
    </row>
    <row r="326" ht="15.75" customHeight="1">
      <c r="A326" s="1">
        <f t="shared" si="30"/>
        <v>323</v>
      </c>
      <c r="B326" s="27" t="s">
        <v>309</v>
      </c>
      <c r="C326" s="8" t="str">
        <f t="shared" si="3"/>
        <v>32-NonFall-02</v>
      </c>
      <c r="D326" s="1">
        <v>31.0</v>
      </c>
      <c r="E326" s="1" t="s">
        <v>15</v>
      </c>
      <c r="F326" s="25" t="s">
        <v>17</v>
      </c>
      <c r="G326" s="1" t="s">
        <v>67</v>
      </c>
      <c r="H326" s="13">
        <v>1.0</v>
      </c>
      <c r="J326" s="1">
        <v>123.0</v>
      </c>
      <c r="K326" s="8"/>
      <c r="L326" s="8"/>
      <c r="M326" s="13">
        <v>4.0</v>
      </c>
      <c r="N326" s="13">
        <v>9.0</v>
      </c>
      <c r="P326" s="1"/>
      <c r="Q326" s="1"/>
      <c r="X326" s="1"/>
      <c r="Y326" s="1"/>
    </row>
    <row r="327" ht="15.75" customHeight="1">
      <c r="A327" s="21">
        <f t="shared" si="30"/>
        <v>324</v>
      </c>
      <c r="B327" s="28" t="s">
        <v>309</v>
      </c>
      <c r="C327" s="17" t="str">
        <f t="shared" si="3"/>
        <v>32-NonFall-03</v>
      </c>
      <c r="D327" s="21">
        <v>29.0</v>
      </c>
      <c r="E327" s="21" t="s">
        <v>15</v>
      </c>
      <c r="F327" s="26" t="s">
        <v>22</v>
      </c>
      <c r="G327" s="21" t="s">
        <v>67</v>
      </c>
      <c r="H327" s="19">
        <v>1.0</v>
      </c>
      <c r="I327" s="22"/>
      <c r="J327" s="21">
        <v>128.0</v>
      </c>
      <c r="K327" s="17"/>
      <c r="L327" s="17"/>
      <c r="M327" s="19">
        <v>4.0</v>
      </c>
      <c r="N327" s="19">
        <v>9.0</v>
      </c>
      <c r="O327" s="22"/>
      <c r="P327" s="21"/>
      <c r="Q327" s="21"/>
      <c r="R327" s="22"/>
      <c r="S327" s="22"/>
      <c r="T327" s="22"/>
      <c r="U327" s="22"/>
      <c r="V327" s="22"/>
      <c r="W327" s="22"/>
      <c r="X327" s="21"/>
      <c r="Y327" s="21"/>
      <c r="Z327" s="22"/>
      <c r="AA327" s="22"/>
      <c r="AB327" s="22"/>
      <c r="AC327" s="22"/>
      <c r="AD327" s="22"/>
      <c r="AE327" s="22"/>
      <c r="AF327" s="22"/>
    </row>
    <row r="328" ht="15.75" customHeight="1">
      <c r="A328" s="21">
        <f t="shared" si="30"/>
        <v>325</v>
      </c>
      <c r="B328" s="28" t="s">
        <v>309</v>
      </c>
      <c r="C328" s="17" t="str">
        <f t="shared" si="3"/>
        <v>32-NonFall-04</v>
      </c>
      <c r="D328" s="21">
        <v>79.0</v>
      </c>
      <c r="E328" s="21" t="s">
        <v>15</v>
      </c>
      <c r="F328" s="26" t="s">
        <v>24</v>
      </c>
      <c r="G328" s="17" t="s">
        <v>310</v>
      </c>
      <c r="H328" s="19">
        <v>1.0</v>
      </c>
      <c r="I328" s="22"/>
      <c r="J328" s="21">
        <v>318.0</v>
      </c>
      <c r="K328" s="17"/>
      <c r="L328" s="17"/>
      <c r="M328" s="19">
        <v>4.0</v>
      </c>
      <c r="N328" s="19">
        <v>9.0</v>
      </c>
      <c r="O328" s="22"/>
      <c r="P328" s="21"/>
      <c r="Q328" s="21"/>
      <c r="R328" s="22"/>
      <c r="S328" s="22"/>
      <c r="T328" s="22"/>
      <c r="U328" s="22"/>
      <c r="V328" s="22"/>
      <c r="W328" s="22"/>
      <c r="X328" s="21"/>
      <c r="Y328" s="21"/>
      <c r="Z328" s="22"/>
      <c r="AA328" s="22"/>
      <c r="AB328" s="22"/>
      <c r="AC328" s="22"/>
      <c r="AD328" s="22"/>
      <c r="AE328" s="22"/>
      <c r="AF328" s="22"/>
    </row>
    <row r="329" ht="15.75" customHeight="1">
      <c r="A329" s="1">
        <f t="shared" si="30"/>
        <v>326</v>
      </c>
      <c r="B329" s="27" t="s">
        <v>309</v>
      </c>
      <c r="C329" s="8" t="str">
        <f t="shared" si="3"/>
        <v>32-NonFall-05</v>
      </c>
      <c r="D329" s="1">
        <v>79.0</v>
      </c>
      <c r="E329" s="1" t="s">
        <v>15</v>
      </c>
      <c r="F329" s="25" t="s">
        <v>26</v>
      </c>
      <c r="G329" s="34" t="s">
        <v>311</v>
      </c>
      <c r="H329" s="13">
        <v>1.0</v>
      </c>
      <c r="J329" s="1">
        <v>318.0</v>
      </c>
      <c r="K329" s="8"/>
      <c r="L329" s="8"/>
      <c r="M329" s="13">
        <v>4.0</v>
      </c>
      <c r="N329" s="13">
        <v>9.0</v>
      </c>
      <c r="P329" s="1"/>
      <c r="Q329" s="1"/>
      <c r="X329" s="1"/>
      <c r="Y329" s="1"/>
    </row>
    <row r="330" ht="15.75" customHeight="1">
      <c r="A330" s="1">
        <f t="shared" si="30"/>
        <v>327</v>
      </c>
      <c r="B330" s="27" t="s">
        <v>309</v>
      </c>
      <c r="C330" s="8" t="str">
        <f t="shared" si="3"/>
        <v>32-NonFall-06</v>
      </c>
      <c r="D330" s="1">
        <v>79.0</v>
      </c>
      <c r="E330" s="1" t="s">
        <v>15</v>
      </c>
      <c r="F330" s="25" t="s">
        <v>28</v>
      </c>
      <c r="G330" s="8" t="s">
        <v>312</v>
      </c>
      <c r="H330" s="13">
        <v>1.0</v>
      </c>
      <c r="J330" s="1">
        <v>318.0</v>
      </c>
      <c r="K330" s="8"/>
      <c r="L330" s="8"/>
      <c r="M330" s="13">
        <v>4.0</v>
      </c>
      <c r="N330" s="13">
        <v>9.0</v>
      </c>
      <c r="P330" s="1"/>
      <c r="Q330" s="1"/>
      <c r="X330" s="1"/>
      <c r="Y330" s="1"/>
    </row>
    <row r="331" ht="15.75" customHeight="1">
      <c r="A331" s="1">
        <f t="shared" si="30"/>
        <v>328</v>
      </c>
      <c r="B331" s="27" t="s">
        <v>309</v>
      </c>
      <c r="C331" s="8" t="str">
        <f t="shared" si="3"/>
        <v>32-Fall-01</v>
      </c>
      <c r="D331" s="1">
        <v>27.0</v>
      </c>
      <c r="E331" s="1" t="s">
        <v>19</v>
      </c>
      <c r="F331" s="25" t="s">
        <v>14</v>
      </c>
      <c r="G331" s="34" t="s">
        <v>313</v>
      </c>
      <c r="H331" s="13">
        <v>1.0</v>
      </c>
      <c r="I331" s="1">
        <v>40.0</v>
      </c>
      <c r="J331" s="1">
        <v>110.0</v>
      </c>
      <c r="K331" s="8">
        <f t="shared" ref="K331:L331" si="228">I331-H331</f>
        <v>39</v>
      </c>
      <c r="L331" s="8">
        <f t="shared" si="228"/>
        <v>70</v>
      </c>
      <c r="M331" s="13">
        <v>4.0</v>
      </c>
      <c r="N331" s="13">
        <v>9.0</v>
      </c>
      <c r="P331" s="1"/>
      <c r="Q331" s="1"/>
      <c r="X331" s="1"/>
      <c r="Y331" s="1"/>
    </row>
    <row r="332" ht="15.75" customHeight="1">
      <c r="A332" s="1">
        <f t="shared" si="30"/>
        <v>329</v>
      </c>
      <c r="B332" s="27" t="s">
        <v>309</v>
      </c>
      <c r="C332" s="8" t="str">
        <f t="shared" si="3"/>
        <v>32-Fall-02</v>
      </c>
      <c r="D332" s="1">
        <v>25.0</v>
      </c>
      <c r="E332" s="1" t="s">
        <v>19</v>
      </c>
      <c r="F332" s="25" t="s">
        <v>17</v>
      </c>
      <c r="G332" s="8" t="s">
        <v>314</v>
      </c>
      <c r="H332" s="13">
        <v>1.0</v>
      </c>
      <c r="I332" s="1">
        <v>32.0</v>
      </c>
      <c r="J332" s="1">
        <v>102.0</v>
      </c>
      <c r="K332" s="8">
        <f t="shared" ref="K332:L332" si="229">I332-H332</f>
        <v>31</v>
      </c>
      <c r="L332" s="8">
        <f t="shared" si="229"/>
        <v>70</v>
      </c>
      <c r="M332" s="13">
        <v>4.0</v>
      </c>
      <c r="N332" s="13">
        <v>9.0</v>
      </c>
      <c r="P332" s="1"/>
      <c r="Q332" s="1"/>
      <c r="X332" s="1"/>
      <c r="Y332" s="1"/>
    </row>
    <row r="333" ht="15.75" customHeight="1">
      <c r="A333" s="1">
        <f t="shared" si="30"/>
        <v>330</v>
      </c>
      <c r="B333" s="27" t="s">
        <v>309</v>
      </c>
      <c r="C333" s="8" t="str">
        <f t="shared" si="3"/>
        <v>32-Fall-03</v>
      </c>
      <c r="D333" s="1">
        <v>26.0</v>
      </c>
      <c r="E333" s="1" t="s">
        <v>19</v>
      </c>
      <c r="F333" s="25" t="s">
        <v>22</v>
      </c>
      <c r="G333" s="34" t="s">
        <v>315</v>
      </c>
      <c r="H333" s="13">
        <v>1.0</v>
      </c>
      <c r="I333" s="1">
        <v>34.0</v>
      </c>
      <c r="J333" s="1">
        <v>104.0</v>
      </c>
      <c r="K333" s="8">
        <f t="shared" ref="K333:L333" si="230">I333-H333</f>
        <v>33</v>
      </c>
      <c r="L333" s="8">
        <f t="shared" si="230"/>
        <v>70</v>
      </c>
      <c r="M333" s="13">
        <v>4.0</v>
      </c>
      <c r="N333" s="13">
        <v>9.0</v>
      </c>
      <c r="P333" s="1"/>
      <c r="Q333" s="1"/>
      <c r="X333" s="1"/>
      <c r="Y333" s="1"/>
    </row>
    <row r="334" ht="15.75" customHeight="1">
      <c r="A334" s="1">
        <f t="shared" si="30"/>
        <v>331</v>
      </c>
      <c r="B334" s="27" t="s">
        <v>309</v>
      </c>
      <c r="C334" s="8" t="str">
        <f t="shared" si="3"/>
        <v>32-Fall-04</v>
      </c>
      <c r="D334" s="1">
        <v>26.0</v>
      </c>
      <c r="E334" s="1" t="s">
        <v>19</v>
      </c>
      <c r="F334" s="25" t="s">
        <v>24</v>
      </c>
      <c r="G334" s="34" t="s">
        <v>316</v>
      </c>
      <c r="H334" s="13">
        <v>1.0</v>
      </c>
      <c r="I334" s="1">
        <v>33.0</v>
      </c>
      <c r="J334" s="1">
        <v>103.0</v>
      </c>
      <c r="K334" s="8">
        <f t="shared" ref="K334:L334" si="231">I334-H334</f>
        <v>32</v>
      </c>
      <c r="L334" s="8">
        <f t="shared" si="231"/>
        <v>70</v>
      </c>
      <c r="M334" s="13">
        <v>4.0</v>
      </c>
      <c r="N334" s="13">
        <v>9.0</v>
      </c>
      <c r="P334" s="1"/>
      <c r="Q334" s="1"/>
      <c r="X334" s="1"/>
      <c r="Y334" s="1"/>
    </row>
    <row r="335" ht="15.75" customHeight="1">
      <c r="A335" s="1">
        <f t="shared" si="30"/>
        <v>332</v>
      </c>
      <c r="B335" s="27" t="s">
        <v>309</v>
      </c>
      <c r="C335" s="8" t="str">
        <f t="shared" si="3"/>
        <v>32-Fall-05</v>
      </c>
      <c r="D335" s="1">
        <v>23.0</v>
      </c>
      <c r="E335" s="1" t="s">
        <v>19</v>
      </c>
      <c r="F335" s="25" t="s">
        <v>26</v>
      </c>
      <c r="G335" s="34" t="s">
        <v>317</v>
      </c>
      <c r="H335" s="13">
        <v>1.0</v>
      </c>
      <c r="I335" s="1">
        <v>24.0</v>
      </c>
      <c r="J335" s="1">
        <v>94.0</v>
      </c>
      <c r="K335" s="8">
        <f t="shared" ref="K335:L335" si="232">I335-H335</f>
        <v>23</v>
      </c>
      <c r="L335" s="8">
        <f t="shared" si="232"/>
        <v>70</v>
      </c>
      <c r="M335" s="13">
        <v>4.0</v>
      </c>
      <c r="N335" s="13">
        <v>9.0</v>
      </c>
      <c r="P335" s="1"/>
      <c r="Q335" s="1"/>
      <c r="X335" s="1"/>
      <c r="Y335" s="1"/>
    </row>
    <row r="336" ht="15.75" customHeight="1">
      <c r="A336" s="1">
        <f t="shared" si="30"/>
        <v>333</v>
      </c>
      <c r="B336" s="27" t="s">
        <v>309</v>
      </c>
      <c r="C336" s="8" t="str">
        <f t="shared" si="3"/>
        <v>32-Fall-06</v>
      </c>
      <c r="D336" s="1">
        <v>24.0</v>
      </c>
      <c r="E336" s="1" t="s">
        <v>19</v>
      </c>
      <c r="F336" s="25" t="s">
        <v>28</v>
      </c>
      <c r="G336" s="34" t="s">
        <v>318</v>
      </c>
      <c r="H336" s="13">
        <v>1.0</v>
      </c>
      <c r="I336" s="1">
        <v>28.0</v>
      </c>
      <c r="J336" s="1">
        <v>98.0</v>
      </c>
      <c r="K336" s="8">
        <f t="shared" ref="K336:L336" si="233">I336-H336</f>
        <v>27</v>
      </c>
      <c r="L336" s="8">
        <f t="shared" si="233"/>
        <v>70</v>
      </c>
      <c r="M336" s="13">
        <v>4.0</v>
      </c>
      <c r="N336" s="13">
        <v>9.0</v>
      </c>
      <c r="P336" s="1"/>
      <c r="Q336" s="1"/>
      <c r="X336" s="1"/>
      <c r="Y336" s="1"/>
    </row>
    <row r="337" ht="15.75" customHeight="1">
      <c r="A337" s="1">
        <f t="shared" si="30"/>
        <v>334</v>
      </c>
      <c r="B337" s="27" t="s">
        <v>309</v>
      </c>
      <c r="C337" s="8" t="str">
        <f t="shared" si="3"/>
        <v>32-Fall-07</v>
      </c>
      <c r="D337" s="1">
        <v>25.0</v>
      </c>
      <c r="E337" s="1" t="s">
        <v>19</v>
      </c>
      <c r="F337" s="25" t="s">
        <v>30</v>
      </c>
      <c r="G337" s="34" t="s">
        <v>319</v>
      </c>
      <c r="H337" s="13">
        <v>1.0</v>
      </c>
      <c r="I337" s="1">
        <v>31.0</v>
      </c>
      <c r="J337" s="1">
        <v>101.0</v>
      </c>
      <c r="K337" s="8">
        <f t="shared" ref="K337:L337" si="234">I337-H337</f>
        <v>30</v>
      </c>
      <c r="L337" s="8">
        <f t="shared" si="234"/>
        <v>70</v>
      </c>
      <c r="M337" s="13">
        <v>4.0</v>
      </c>
      <c r="N337" s="13">
        <v>9.0</v>
      </c>
      <c r="P337" s="1"/>
      <c r="Q337" s="1"/>
      <c r="X337" s="1"/>
      <c r="Y337" s="1"/>
    </row>
    <row r="338" ht="15.75" customHeight="1">
      <c r="A338" s="1">
        <f t="shared" si="30"/>
        <v>335</v>
      </c>
      <c r="B338" s="27" t="s">
        <v>309</v>
      </c>
      <c r="C338" s="8" t="str">
        <f t="shared" si="3"/>
        <v>32-Fall-08</v>
      </c>
      <c r="D338" s="1">
        <v>27.0</v>
      </c>
      <c r="E338" s="1" t="s">
        <v>19</v>
      </c>
      <c r="F338" s="25" t="s">
        <v>73</v>
      </c>
      <c r="G338" s="34" t="s">
        <v>320</v>
      </c>
      <c r="H338" s="13">
        <v>1.0</v>
      </c>
      <c r="I338" s="1">
        <v>40.0</v>
      </c>
      <c r="J338" s="1">
        <v>110.0</v>
      </c>
      <c r="K338" s="8">
        <f t="shared" ref="K338:L338" si="235">I338-H338</f>
        <v>39</v>
      </c>
      <c r="L338" s="8">
        <f t="shared" si="235"/>
        <v>70</v>
      </c>
      <c r="M338" s="13">
        <v>4.0</v>
      </c>
      <c r="N338" s="13">
        <v>9.0</v>
      </c>
      <c r="P338" s="1"/>
      <c r="Q338" s="1"/>
      <c r="X338" s="1"/>
      <c r="Y338" s="1"/>
    </row>
    <row r="339" ht="15.75" customHeight="1">
      <c r="A339" s="1">
        <f t="shared" si="30"/>
        <v>336</v>
      </c>
      <c r="B339" s="27" t="s">
        <v>309</v>
      </c>
      <c r="C339" s="8" t="str">
        <f t="shared" si="3"/>
        <v>32-Fall-09</v>
      </c>
      <c r="D339" s="1">
        <v>27.0</v>
      </c>
      <c r="E339" s="1" t="s">
        <v>19</v>
      </c>
      <c r="F339" s="25" t="s">
        <v>81</v>
      </c>
      <c r="G339" s="8" t="s">
        <v>321</v>
      </c>
      <c r="H339" s="13">
        <v>1.0</v>
      </c>
      <c r="I339" s="1">
        <v>40.0</v>
      </c>
      <c r="J339" s="1">
        <v>110.0</v>
      </c>
      <c r="K339" s="8">
        <f t="shared" ref="K339:L339" si="236">I339-H339</f>
        <v>39</v>
      </c>
      <c r="L339" s="8">
        <f t="shared" si="236"/>
        <v>70</v>
      </c>
      <c r="M339" s="13">
        <v>4.0</v>
      </c>
      <c r="N339" s="13">
        <v>9.0</v>
      </c>
      <c r="P339" s="1"/>
      <c r="Q339" s="1"/>
      <c r="X339" s="1"/>
      <c r="Y339" s="1"/>
    </row>
    <row r="340" ht="15.75" customHeight="1">
      <c r="A340" s="1">
        <f t="shared" si="30"/>
        <v>337</v>
      </c>
      <c r="B340" s="27" t="s">
        <v>309</v>
      </c>
      <c r="C340" s="8" t="str">
        <f t="shared" si="3"/>
        <v>32-Fall-10</v>
      </c>
      <c r="D340" s="1">
        <v>24.0</v>
      </c>
      <c r="E340" s="1" t="s">
        <v>19</v>
      </c>
      <c r="F340" s="25" t="s">
        <v>91</v>
      </c>
      <c r="G340" s="34" t="s">
        <v>322</v>
      </c>
      <c r="H340" s="13">
        <v>1.0</v>
      </c>
      <c r="I340" s="1">
        <v>28.0</v>
      </c>
      <c r="J340" s="1">
        <v>98.0</v>
      </c>
      <c r="K340" s="8">
        <f t="shared" ref="K340:L340" si="237">I340-H340</f>
        <v>27</v>
      </c>
      <c r="L340" s="8">
        <f t="shared" si="237"/>
        <v>70</v>
      </c>
      <c r="M340" s="13">
        <v>4.0</v>
      </c>
      <c r="N340" s="13">
        <v>9.0</v>
      </c>
      <c r="P340" s="1"/>
      <c r="Q340" s="1"/>
      <c r="X340" s="1"/>
      <c r="Y340" s="1"/>
    </row>
    <row r="341" ht="15.75" customHeight="1">
      <c r="A341" s="1">
        <f t="shared" si="30"/>
        <v>338</v>
      </c>
      <c r="B341" s="27" t="s">
        <v>309</v>
      </c>
      <c r="C341" s="8" t="str">
        <f t="shared" si="3"/>
        <v>32-Fall-11</v>
      </c>
      <c r="D341" s="1">
        <v>27.0</v>
      </c>
      <c r="E341" s="1" t="s">
        <v>19</v>
      </c>
      <c r="F341" s="25" t="s">
        <v>100</v>
      </c>
      <c r="G341" s="34" t="s">
        <v>323</v>
      </c>
      <c r="H341" s="13">
        <v>1.0</v>
      </c>
      <c r="I341" s="1">
        <v>37.0</v>
      </c>
      <c r="J341" s="1">
        <v>107.0</v>
      </c>
      <c r="K341" s="8">
        <f t="shared" ref="K341:L341" si="238">I341-H341</f>
        <v>36</v>
      </c>
      <c r="L341" s="8">
        <f t="shared" si="238"/>
        <v>70</v>
      </c>
      <c r="M341" s="13">
        <v>4.0</v>
      </c>
      <c r="N341" s="13">
        <v>9.0</v>
      </c>
      <c r="P341" s="1"/>
      <c r="Q341" s="1"/>
      <c r="X341" s="1"/>
      <c r="Y341" s="1"/>
    </row>
    <row r="342" ht="15.75" customHeight="1">
      <c r="A342" s="1">
        <f t="shared" si="30"/>
        <v>339</v>
      </c>
      <c r="B342" s="27" t="s">
        <v>309</v>
      </c>
      <c r="C342" s="8" t="str">
        <f t="shared" si="3"/>
        <v>32-Fall-12</v>
      </c>
      <c r="D342" s="1">
        <v>27.0</v>
      </c>
      <c r="E342" s="1" t="s">
        <v>19</v>
      </c>
      <c r="F342" s="25" t="s">
        <v>110</v>
      </c>
      <c r="G342" s="34" t="s">
        <v>324</v>
      </c>
      <c r="H342" s="13">
        <v>1.0</v>
      </c>
      <c r="I342" s="1">
        <v>40.0</v>
      </c>
      <c r="J342" s="1">
        <v>110.0</v>
      </c>
      <c r="K342" s="8">
        <f t="shared" ref="K342:L342" si="239">I342-H342</f>
        <v>39</v>
      </c>
      <c r="L342" s="8">
        <f t="shared" si="239"/>
        <v>70</v>
      </c>
      <c r="M342" s="13">
        <v>4.0</v>
      </c>
      <c r="N342" s="13">
        <v>9.0</v>
      </c>
      <c r="P342" s="1"/>
      <c r="Q342" s="1"/>
      <c r="X342" s="1"/>
      <c r="Y342" s="1"/>
    </row>
    <row r="343" ht="15.75" customHeight="1">
      <c r="A343" s="21">
        <f t="shared" si="30"/>
        <v>340</v>
      </c>
      <c r="B343" s="28" t="s">
        <v>325</v>
      </c>
      <c r="C343" s="17" t="str">
        <f t="shared" si="3"/>
        <v>33-NonFall-01</v>
      </c>
      <c r="D343" s="21">
        <v>27.0</v>
      </c>
      <c r="E343" s="21" t="s">
        <v>15</v>
      </c>
      <c r="F343" s="26" t="s">
        <v>14</v>
      </c>
      <c r="G343" s="21" t="s">
        <v>67</v>
      </c>
      <c r="H343" s="19">
        <v>1.0</v>
      </c>
      <c r="I343" s="22"/>
      <c r="J343" s="21">
        <v>108.0</v>
      </c>
      <c r="K343" s="17"/>
      <c r="L343" s="17"/>
      <c r="M343" s="19">
        <v>4.0</v>
      </c>
      <c r="N343" s="19">
        <v>9.0</v>
      </c>
      <c r="O343" s="22"/>
      <c r="P343" s="21"/>
      <c r="Q343" s="21"/>
      <c r="R343" s="22"/>
      <c r="S343" s="22"/>
      <c r="T343" s="22"/>
      <c r="U343" s="22"/>
      <c r="V343" s="22"/>
      <c r="W343" s="22"/>
      <c r="X343" s="21"/>
      <c r="Y343" s="21"/>
      <c r="Z343" s="22"/>
      <c r="AA343" s="22"/>
      <c r="AB343" s="22"/>
      <c r="AC343" s="22"/>
      <c r="AD343" s="22"/>
      <c r="AE343" s="22"/>
      <c r="AF343" s="22"/>
    </row>
    <row r="344" ht="15.75" customHeight="1">
      <c r="A344" s="21">
        <f t="shared" si="30"/>
        <v>341</v>
      </c>
      <c r="B344" s="28" t="s">
        <v>325</v>
      </c>
      <c r="C344" s="17" t="str">
        <f t="shared" si="3"/>
        <v>33-NonFall-02</v>
      </c>
      <c r="D344" s="21">
        <v>38.0</v>
      </c>
      <c r="E344" s="21" t="s">
        <v>15</v>
      </c>
      <c r="F344" s="26" t="s">
        <v>17</v>
      </c>
      <c r="G344" s="21" t="s">
        <v>67</v>
      </c>
      <c r="H344" s="19">
        <v>1.0</v>
      </c>
      <c r="I344" s="22"/>
      <c r="J344" s="21">
        <v>153.0</v>
      </c>
      <c r="K344" s="17"/>
      <c r="L344" s="17"/>
      <c r="M344" s="19">
        <v>4.0</v>
      </c>
      <c r="N344" s="19">
        <v>9.0</v>
      </c>
      <c r="O344" s="22"/>
      <c r="P344" s="21"/>
      <c r="Q344" s="21"/>
      <c r="R344" s="22"/>
      <c r="S344" s="22"/>
      <c r="T344" s="22"/>
      <c r="U344" s="22"/>
      <c r="V344" s="22"/>
      <c r="W344" s="22"/>
      <c r="X344" s="21"/>
      <c r="Y344" s="21"/>
      <c r="Z344" s="22"/>
      <c r="AA344" s="22"/>
      <c r="AB344" s="22"/>
      <c r="AC344" s="22"/>
      <c r="AD344" s="22"/>
      <c r="AE344" s="22"/>
      <c r="AF344" s="22"/>
    </row>
    <row r="345" ht="15.75" customHeight="1">
      <c r="A345" s="1">
        <f t="shared" si="30"/>
        <v>342</v>
      </c>
      <c r="B345" s="27" t="s">
        <v>325</v>
      </c>
      <c r="C345" s="8" t="str">
        <f t="shared" si="3"/>
        <v>33-NonFall-03</v>
      </c>
      <c r="D345" s="1">
        <v>41.0</v>
      </c>
      <c r="E345" s="1" t="s">
        <v>15</v>
      </c>
      <c r="F345" s="25" t="s">
        <v>22</v>
      </c>
      <c r="G345" s="1" t="s">
        <v>67</v>
      </c>
      <c r="H345" s="13">
        <v>1.0</v>
      </c>
      <c r="J345" s="1">
        <v>163.0</v>
      </c>
      <c r="K345" s="8"/>
      <c r="L345" s="8"/>
      <c r="M345" s="13">
        <v>4.0</v>
      </c>
      <c r="N345" s="13">
        <v>9.0</v>
      </c>
      <c r="P345" s="1"/>
      <c r="Q345" s="1"/>
      <c r="X345" s="1"/>
      <c r="Y345" s="1"/>
    </row>
    <row r="346" ht="15.75" customHeight="1">
      <c r="A346" s="1">
        <f t="shared" si="30"/>
        <v>343</v>
      </c>
      <c r="B346" s="27" t="s">
        <v>325</v>
      </c>
      <c r="C346" s="8" t="str">
        <f t="shared" si="3"/>
        <v>33-NonFall-04</v>
      </c>
      <c r="D346" s="1">
        <v>51.0</v>
      </c>
      <c r="E346" s="1" t="s">
        <v>15</v>
      </c>
      <c r="F346" s="25" t="s">
        <v>24</v>
      </c>
      <c r="G346" s="1" t="s">
        <v>67</v>
      </c>
      <c r="H346" s="13">
        <v>1.0</v>
      </c>
      <c r="J346" s="1">
        <v>203.0</v>
      </c>
      <c r="K346" s="8"/>
      <c r="L346" s="8"/>
      <c r="M346" s="13">
        <v>4.0</v>
      </c>
      <c r="N346" s="13">
        <v>9.0</v>
      </c>
      <c r="P346" s="1"/>
      <c r="Q346" s="1"/>
      <c r="X346" s="1"/>
      <c r="Y346" s="1"/>
    </row>
    <row r="347" ht="15.75" customHeight="1">
      <c r="A347" s="1">
        <f t="shared" si="30"/>
        <v>344</v>
      </c>
      <c r="B347" s="27" t="s">
        <v>325</v>
      </c>
      <c r="C347" s="8" t="str">
        <f t="shared" si="3"/>
        <v>33-NonFall-05</v>
      </c>
      <c r="D347" s="1">
        <v>109.0</v>
      </c>
      <c r="E347" s="1" t="s">
        <v>15</v>
      </c>
      <c r="F347" s="25" t="s">
        <v>26</v>
      </c>
      <c r="G347" s="14" t="s">
        <v>326</v>
      </c>
      <c r="H347" s="13">
        <v>1.0</v>
      </c>
      <c r="J347" s="1">
        <v>438.0</v>
      </c>
      <c r="K347" s="8"/>
      <c r="L347" s="8"/>
      <c r="M347" s="13">
        <v>4.0</v>
      </c>
      <c r="N347" s="13">
        <v>9.0</v>
      </c>
      <c r="P347" s="1"/>
      <c r="Q347" s="1"/>
      <c r="X347" s="1"/>
      <c r="Y347" s="1"/>
    </row>
    <row r="348" ht="15.75" customHeight="1">
      <c r="A348" s="1">
        <f t="shared" si="30"/>
        <v>345</v>
      </c>
      <c r="B348" s="27" t="s">
        <v>325</v>
      </c>
      <c r="C348" s="8" t="str">
        <f t="shared" si="3"/>
        <v>33-NonFall-06</v>
      </c>
      <c r="D348" s="1">
        <v>119.0</v>
      </c>
      <c r="E348" s="1" t="s">
        <v>15</v>
      </c>
      <c r="F348" s="25" t="s">
        <v>28</v>
      </c>
      <c r="G348" s="14" t="s">
        <v>327</v>
      </c>
      <c r="H348" s="13">
        <v>1.0</v>
      </c>
      <c r="J348" s="1">
        <v>478.0</v>
      </c>
      <c r="K348" s="8"/>
      <c r="L348" s="8"/>
      <c r="M348" s="13">
        <v>4.0</v>
      </c>
      <c r="N348" s="13">
        <v>9.0</v>
      </c>
      <c r="P348" s="1"/>
      <c r="Q348" s="1"/>
      <c r="X348" s="1"/>
      <c r="Y348" s="1"/>
    </row>
    <row r="349" ht="15.75" customHeight="1">
      <c r="A349" s="1">
        <f t="shared" si="30"/>
        <v>346</v>
      </c>
      <c r="B349" s="27" t="s">
        <v>325</v>
      </c>
      <c r="C349" s="8" t="str">
        <f t="shared" si="3"/>
        <v>33-Fall-01</v>
      </c>
      <c r="D349" s="1">
        <v>27.0</v>
      </c>
      <c r="E349" s="1" t="s">
        <v>19</v>
      </c>
      <c r="F349" s="25" t="s">
        <v>14</v>
      </c>
      <c r="G349" s="8" t="s">
        <v>314</v>
      </c>
      <c r="H349" s="13">
        <v>1.0</v>
      </c>
      <c r="I349" s="1">
        <v>40.0</v>
      </c>
      <c r="J349" s="1">
        <v>110.0</v>
      </c>
      <c r="K349" s="8">
        <f t="shared" ref="K349:L349" si="240">I349-H349</f>
        <v>39</v>
      </c>
      <c r="L349" s="8">
        <f t="shared" si="240"/>
        <v>70</v>
      </c>
      <c r="M349" s="13">
        <v>4.0</v>
      </c>
      <c r="N349" s="13">
        <v>9.0</v>
      </c>
      <c r="P349" s="1"/>
      <c r="Q349" s="1"/>
      <c r="X349" s="1"/>
      <c r="Y349" s="1"/>
    </row>
    <row r="350" ht="15.75" customHeight="1">
      <c r="A350" s="1">
        <f t="shared" si="30"/>
        <v>347</v>
      </c>
      <c r="B350" s="27" t="s">
        <v>325</v>
      </c>
      <c r="C350" s="8" t="str">
        <f t="shared" si="3"/>
        <v>33-Fall-02</v>
      </c>
      <c r="D350" s="1">
        <v>26.0</v>
      </c>
      <c r="E350" s="1" t="s">
        <v>19</v>
      </c>
      <c r="F350" s="25" t="s">
        <v>17</v>
      </c>
      <c r="G350" s="8" t="s">
        <v>328</v>
      </c>
      <c r="H350" s="13">
        <v>1.0</v>
      </c>
      <c r="I350" s="1">
        <v>36.0</v>
      </c>
      <c r="J350" s="1">
        <v>106.0</v>
      </c>
      <c r="K350" s="8">
        <f t="shared" ref="K350:L350" si="241">I350-H350</f>
        <v>35</v>
      </c>
      <c r="L350" s="8">
        <f t="shared" si="241"/>
        <v>70</v>
      </c>
      <c r="M350" s="13">
        <v>4.0</v>
      </c>
      <c r="N350" s="13">
        <v>9.0</v>
      </c>
      <c r="P350" s="1"/>
      <c r="Q350" s="1"/>
      <c r="X350" s="1"/>
      <c r="Y350" s="1"/>
    </row>
    <row r="351" ht="15.75" customHeight="1">
      <c r="A351" s="1">
        <f t="shared" si="30"/>
        <v>348</v>
      </c>
      <c r="B351" s="27" t="s">
        <v>325</v>
      </c>
      <c r="C351" s="8" t="str">
        <f t="shared" si="3"/>
        <v>33-Fall-03</v>
      </c>
      <c r="D351" s="1">
        <v>27.0</v>
      </c>
      <c r="E351" s="1" t="s">
        <v>19</v>
      </c>
      <c r="F351" s="25" t="s">
        <v>22</v>
      </c>
      <c r="G351" s="34" t="s">
        <v>329</v>
      </c>
      <c r="H351" s="13">
        <v>1.0</v>
      </c>
      <c r="I351" s="1">
        <v>37.0</v>
      </c>
      <c r="J351" s="1">
        <v>107.0</v>
      </c>
      <c r="K351" s="8">
        <f t="shared" ref="K351:L351" si="242">I351-H351</f>
        <v>36</v>
      </c>
      <c r="L351" s="8">
        <f t="shared" si="242"/>
        <v>70</v>
      </c>
      <c r="M351" s="13">
        <v>4.0</v>
      </c>
      <c r="N351" s="13">
        <v>9.0</v>
      </c>
      <c r="P351" s="1"/>
      <c r="Q351" s="1"/>
      <c r="X351" s="1"/>
      <c r="Y351" s="1"/>
    </row>
    <row r="352" ht="15.75" customHeight="1">
      <c r="A352" s="21">
        <f t="shared" si="30"/>
        <v>349</v>
      </c>
      <c r="B352" s="28" t="s">
        <v>325</v>
      </c>
      <c r="C352" s="17" t="str">
        <f t="shared" si="3"/>
        <v>33-Fall-04</v>
      </c>
      <c r="D352" s="21">
        <v>27.0</v>
      </c>
      <c r="E352" s="21" t="s">
        <v>19</v>
      </c>
      <c r="F352" s="26" t="s">
        <v>24</v>
      </c>
      <c r="G352" s="33" t="s">
        <v>270</v>
      </c>
      <c r="H352" s="19">
        <v>1.0</v>
      </c>
      <c r="I352" s="21">
        <v>37.0</v>
      </c>
      <c r="J352" s="21">
        <v>107.0</v>
      </c>
      <c r="K352" s="17">
        <f t="shared" ref="K352:L352" si="243">I352-H352</f>
        <v>36</v>
      </c>
      <c r="L352" s="17">
        <f t="shared" si="243"/>
        <v>70</v>
      </c>
      <c r="M352" s="19">
        <v>4.0</v>
      </c>
      <c r="N352" s="19">
        <v>9.0</v>
      </c>
      <c r="O352" s="22"/>
      <c r="P352" s="21"/>
      <c r="Q352" s="21"/>
      <c r="R352" s="22"/>
      <c r="S352" s="22"/>
      <c r="T352" s="22"/>
      <c r="U352" s="22"/>
      <c r="V352" s="22"/>
      <c r="W352" s="22"/>
      <c r="X352" s="21"/>
      <c r="Y352" s="21"/>
      <c r="Z352" s="22"/>
      <c r="AA352" s="22"/>
      <c r="AB352" s="22"/>
      <c r="AC352" s="22"/>
      <c r="AD352" s="22"/>
      <c r="AE352" s="22"/>
      <c r="AF352" s="22"/>
    </row>
    <row r="353" ht="15.75" customHeight="1">
      <c r="A353" s="1">
        <f t="shared" si="30"/>
        <v>350</v>
      </c>
      <c r="B353" s="27" t="s">
        <v>325</v>
      </c>
      <c r="C353" s="8" t="str">
        <f t="shared" si="3"/>
        <v>33-Fall-05</v>
      </c>
      <c r="D353" s="1">
        <v>27.0</v>
      </c>
      <c r="E353" s="1" t="s">
        <v>19</v>
      </c>
      <c r="F353" s="25" t="s">
        <v>26</v>
      </c>
      <c r="G353" s="34" t="s">
        <v>330</v>
      </c>
      <c r="H353" s="13">
        <v>1.0</v>
      </c>
      <c r="I353" s="1">
        <v>40.0</v>
      </c>
      <c r="J353" s="1">
        <v>110.0</v>
      </c>
      <c r="K353" s="8">
        <f t="shared" ref="K353:L353" si="244">I353-H353</f>
        <v>39</v>
      </c>
      <c r="L353" s="8">
        <f t="shared" si="244"/>
        <v>70</v>
      </c>
      <c r="M353" s="13">
        <v>4.0</v>
      </c>
      <c r="N353" s="13">
        <v>9.0</v>
      </c>
      <c r="P353" s="1"/>
      <c r="Q353" s="1"/>
      <c r="X353" s="1"/>
      <c r="Y353" s="1"/>
    </row>
    <row r="354" ht="15.75" customHeight="1">
      <c r="A354" s="1">
        <f t="shared" si="30"/>
        <v>351</v>
      </c>
      <c r="B354" s="27" t="s">
        <v>325</v>
      </c>
      <c r="C354" s="8" t="str">
        <f t="shared" si="3"/>
        <v>33-Fall-06</v>
      </c>
      <c r="D354" s="1">
        <v>25.0</v>
      </c>
      <c r="E354" s="1" t="s">
        <v>19</v>
      </c>
      <c r="F354" s="25" t="s">
        <v>28</v>
      </c>
      <c r="G354" s="8" t="s">
        <v>331</v>
      </c>
      <c r="H354" s="13">
        <v>1.0</v>
      </c>
      <c r="I354" s="1">
        <v>30.0</v>
      </c>
      <c r="J354" s="1">
        <v>100.0</v>
      </c>
      <c r="K354" s="8">
        <f t="shared" ref="K354:L354" si="245">I354-H354</f>
        <v>29</v>
      </c>
      <c r="L354" s="8">
        <f t="shared" si="245"/>
        <v>70</v>
      </c>
      <c r="M354" s="13">
        <v>4.0</v>
      </c>
      <c r="N354" s="13">
        <v>9.0</v>
      </c>
      <c r="P354" s="1"/>
      <c r="Q354" s="1"/>
      <c r="X354" s="1"/>
      <c r="Y354" s="1"/>
    </row>
    <row r="355" ht="15.75" customHeight="1">
      <c r="A355" s="1">
        <f t="shared" si="30"/>
        <v>352</v>
      </c>
      <c r="B355" s="27" t="s">
        <v>325</v>
      </c>
      <c r="C355" s="8" t="str">
        <f t="shared" si="3"/>
        <v>33-Fall-07</v>
      </c>
      <c r="D355" s="1">
        <v>25.0</v>
      </c>
      <c r="E355" s="1" t="s">
        <v>19</v>
      </c>
      <c r="F355" s="25" t="s">
        <v>30</v>
      </c>
      <c r="G355" s="34" t="s">
        <v>332</v>
      </c>
      <c r="H355" s="13">
        <v>1.0</v>
      </c>
      <c r="I355" s="1">
        <v>29.0</v>
      </c>
      <c r="J355" s="1">
        <v>99.0</v>
      </c>
      <c r="K355" s="8">
        <f t="shared" ref="K355:L355" si="246">I355-H355</f>
        <v>28</v>
      </c>
      <c r="L355" s="8">
        <f t="shared" si="246"/>
        <v>70</v>
      </c>
      <c r="M355" s="13">
        <v>4.0</v>
      </c>
      <c r="N355" s="13">
        <v>9.0</v>
      </c>
      <c r="P355" s="1"/>
      <c r="Q355" s="1"/>
      <c r="X355" s="1"/>
      <c r="Y355" s="1"/>
    </row>
    <row r="356" ht="15.75" customHeight="1">
      <c r="A356" s="1">
        <f t="shared" si="30"/>
        <v>353</v>
      </c>
      <c r="B356" s="27" t="s">
        <v>325</v>
      </c>
      <c r="C356" s="8" t="str">
        <f t="shared" si="3"/>
        <v>33-Fall-08</v>
      </c>
      <c r="D356" s="1">
        <v>27.0</v>
      </c>
      <c r="E356" s="1" t="s">
        <v>19</v>
      </c>
      <c r="F356" s="25" t="s">
        <v>73</v>
      </c>
      <c r="G356" s="34" t="s">
        <v>333</v>
      </c>
      <c r="H356" s="13">
        <v>1.0</v>
      </c>
      <c r="I356" s="1">
        <v>37.0</v>
      </c>
      <c r="J356" s="1">
        <v>107.0</v>
      </c>
      <c r="K356" s="8">
        <f t="shared" ref="K356:L356" si="247">I356-H356</f>
        <v>36</v>
      </c>
      <c r="L356" s="8">
        <f t="shared" si="247"/>
        <v>70</v>
      </c>
      <c r="M356" s="13">
        <v>4.0</v>
      </c>
      <c r="N356" s="13">
        <v>9.0</v>
      </c>
      <c r="P356" s="1"/>
      <c r="Q356" s="1"/>
      <c r="X356" s="1"/>
      <c r="Y356" s="1"/>
    </row>
    <row r="357" ht="15.75" customHeight="1">
      <c r="A357" s="21">
        <f t="shared" si="30"/>
        <v>354</v>
      </c>
      <c r="B357" s="28" t="s">
        <v>325</v>
      </c>
      <c r="C357" s="17" t="str">
        <f t="shared" si="3"/>
        <v>33-Fall-09</v>
      </c>
      <c r="D357" s="21">
        <v>27.0</v>
      </c>
      <c r="E357" s="21" t="s">
        <v>19</v>
      </c>
      <c r="F357" s="26" t="s">
        <v>81</v>
      </c>
      <c r="G357" s="17" t="s">
        <v>321</v>
      </c>
      <c r="H357" s="19">
        <v>1.0</v>
      </c>
      <c r="I357" s="21">
        <v>40.0</v>
      </c>
      <c r="J357" s="21">
        <v>110.0</v>
      </c>
      <c r="K357" s="17">
        <f t="shared" ref="K357:L357" si="248">I357-H357</f>
        <v>39</v>
      </c>
      <c r="L357" s="17">
        <f t="shared" si="248"/>
        <v>70</v>
      </c>
      <c r="M357" s="19">
        <v>4.0</v>
      </c>
      <c r="N357" s="19">
        <v>9.0</v>
      </c>
      <c r="O357" s="22"/>
      <c r="P357" s="21"/>
      <c r="Q357" s="21"/>
      <c r="R357" s="22"/>
      <c r="S357" s="22"/>
      <c r="T357" s="22"/>
      <c r="U357" s="22"/>
      <c r="V357" s="22"/>
      <c r="W357" s="22"/>
      <c r="X357" s="21"/>
      <c r="Y357" s="21"/>
      <c r="Z357" s="22"/>
      <c r="AA357" s="22"/>
      <c r="AB357" s="22"/>
      <c r="AC357" s="22"/>
      <c r="AD357" s="22"/>
      <c r="AE357" s="22"/>
      <c r="AF357" s="22"/>
    </row>
    <row r="358" ht="15.75" customHeight="1">
      <c r="A358" s="1">
        <f t="shared" si="30"/>
        <v>355</v>
      </c>
      <c r="B358" s="27" t="s">
        <v>325</v>
      </c>
      <c r="C358" s="8" t="str">
        <f t="shared" si="3"/>
        <v>33-Fall-10</v>
      </c>
      <c r="D358" s="1">
        <v>26.0</v>
      </c>
      <c r="E358" s="1" t="s">
        <v>19</v>
      </c>
      <c r="F358" s="25" t="s">
        <v>91</v>
      </c>
      <c r="G358" s="8" t="s">
        <v>334</v>
      </c>
      <c r="H358" s="13">
        <v>1.0</v>
      </c>
      <c r="I358" s="1">
        <v>36.0</v>
      </c>
      <c r="J358" s="1">
        <v>106.0</v>
      </c>
      <c r="K358" s="8">
        <f t="shared" ref="K358:L358" si="249">I358-H358</f>
        <v>35</v>
      </c>
      <c r="L358" s="8">
        <f t="shared" si="249"/>
        <v>70</v>
      </c>
      <c r="M358" s="13">
        <v>4.0</v>
      </c>
      <c r="N358" s="13">
        <v>9.0</v>
      </c>
      <c r="P358" s="1"/>
      <c r="Q358" s="1"/>
      <c r="X358" s="1"/>
      <c r="Y358" s="1"/>
    </row>
    <row r="359" ht="15.75" customHeight="1">
      <c r="A359" s="21">
        <f t="shared" si="30"/>
        <v>356</v>
      </c>
      <c r="B359" s="28" t="s">
        <v>325</v>
      </c>
      <c r="C359" s="17" t="str">
        <f t="shared" si="3"/>
        <v>33-Fall-11</v>
      </c>
      <c r="D359" s="21">
        <v>25.0</v>
      </c>
      <c r="E359" s="21" t="s">
        <v>19</v>
      </c>
      <c r="F359" s="26" t="s">
        <v>100</v>
      </c>
      <c r="G359" s="17" t="s">
        <v>335</v>
      </c>
      <c r="H359" s="19">
        <v>1.0</v>
      </c>
      <c r="I359" s="21">
        <v>30.0</v>
      </c>
      <c r="J359" s="21">
        <v>100.0</v>
      </c>
      <c r="K359" s="17">
        <f t="shared" ref="K359:L359" si="250">I359-H359</f>
        <v>29</v>
      </c>
      <c r="L359" s="17">
        <f t="shared" si="250"/>
        <v>70</v>
      </c>
      <c r="M359" s="19">
        <v>4.0</v>
      </c>
      <c r="N359" s="19">
        <v>9.0</v>
      </c>
      <c r="O359" s="22"/>
      <c r="P359" s="21"/>
      <c r="Q359" s="21"/>
      <c r="R359" s="22"/>
      <c r="S359" s="22"/>
      <c r="T359" s="22"/>
      <c r="U359" s="22"/>
      <c r="V359" s="22"/>
      <c r="W359" s="22"/>
      <c r="X359" s="21"/>
      <c r="Y359" s="21"/>
      <c r="Z359" s="22"/>
      <c r="AA359" s="22"/>
      <c r="AB359" s="22"/>
      <c r="AC359" s="22"/>
      <c r="AD359" s="22"/>
      <c r="AE359" s="22"/>
      <c r="AF359" s="22"/>
    </row>
    <row r="360" ht="15.75" customHeight="1">
      <c r="A360" s="1">
        <f t="shared" si="30"/>
        <v>357</v>
      </c>
      <c r="B360" s="27" t="s">
        <v>325</v>
      </c>
      <c r="C360" s="8" t="str">
        <f t="shared" si="3"/>
        <v>33-Fall-12</v>
      </c>
      <c r="D360" s="1">
        <v>27.0</v>
      </c>
      <c r="E360" s="1" t="s">
        <v>19</v>
      </c>
      <c r="F360" s="25" t="s">
        <v>110</v>
      </c>
      <c r="G360" s="34" t="s">
        <v>336</v>
      </c>
      <c r="H360" s="13">
        <v>1.0</v>
      </c>
      <c r="I360" s="1">
        <v>40.0</v>
      </c>
      <c r="J360" s="1">
        <v>110.0</v>
      </c>
      <c r="K360" s="8">
        <f t="shared" ref="K360:L360" si="251">I360-H360</f>
        <v>39</v>
      </c>
      <c r="L360" s="8">
        <f t="shared" si="251"/>
        <v>70</v>
      </c>
      <c r="M360" s="13">
        <v>4.0</v>
      </c>
      <c r="N360" s="13">
        <v>9.0</v>
      </c>
      <c r="P360" s="1"/>
      <c r="Q360" s="1"/>
      <c r="X360" s="1"/>
      <c r="Y360" s="1"/>
    </row>
    <row r="361" ht="15.75" customHeight="1">
      <c r="A361" s="1">
        <f t="shared" si="30"/>
        <v>358</v>
      </c>
      <c r="B361" s="27" t="s">
        <v>337</v>
      </c>
      <c r="C361" s="8" t="str">
        <f t="shared" si="3"/>
        <v>34-NonFall-01</v>
      </c>
      <c r="D361" s="1">
        <v>29.0</v>
      </c>
      <c r="E361" s="1" t="s">
        <v>15</v>
      </c>
      <c r="F361" s="25" t="s">
        <v>14</v>
      </c>
      <c r="G361" s="1" t="s">
        <v>82</v>
      </c>
      <c r="H361" s="13">
        <v>1.0</v>
      </c>
      <c r="J361" s="1">
        <v>118.0</v>
      </c>
      <c r="K361" s="8"/>
      <c r="L361" s="8"/>
      <c r="M361" s="13">
        <v>4.0</v>
      </c>
      <c r="N361" s="13">
        <v>9.0</v>
      </c>
      <c r="P361" s="1"/>
      <c r="Q361" s="1"/>
      <c r="X361" s="1"/>
      <c r="Y361" s="1"/>
    </row>
    <row r="362" ht="15.75" customHeight="1">
      <c r="A362" s="1">
        <f t="shared" si="30"/>
        <v>359</v>
      </c>
      <c r="B362" s="27" t="s">
        <v>337</v>
      </c>
      <c r="C362" s="8" t="str">
        <f t="shared" si="3"/>
        <v>34-NonFall-02</v>
      </c>
      <c r="D362" s="1">
        <v>69.0</v>
      </c>
      <c r="E362" s="1" t="s">
        <v>15</v>
      </c>
      <c r="F362" s="25" t="s">
        <v>17</v>
      </c>
      <c r="G362" s="34" t="s">
        <v>338</v>
      </c>
      <c r="H362" s="13">
        <v>1.0</v>
      </c>
      <c r="J362" s="1">
        <v>278.0</v>
      </c>
      <c r="K362" s="8"/>
      <c r="L362" s="8"/>
      <c r="M362" s="13">
        <v>4.0</v>
      </c>
      <c r="N362" s="13">
        <v>9.0</v>
      </c>
      <c r="P362" s="1"/>
      <c r="Q362" s="1"/>
      <c r="X362" s="1"/>
      <c r="Y362" s="1"/>
    </row>
    <row r="363" ht="15.75" customHeight="1">
      <c r="A363" s="1">
        <f t="shared" si="30"/>
        <v>360</v>
      </c>
      <c r="B363" s="27" t="s">
        <v>337</v>
      </c>
      <c r="C363" s="8" t="str">
        <f t="shared" si="3"/>
        <v>34-NonFall-03</v>
      </c>
      <c r="D363" s="1">
        <v>79.0</v>
      </c>
      <c r="E363" s="1" t="s">
        <v>15</v>
      </c>
      <c r="F363" s="25" t="s">
        <v>22</v>
      </c>
      <c r="G363" s="34" t="s">
        <v>339</v>
      </c>
      <c r="H363" s="13">
        <v>1.0</v>
      </c>
      <c r="J363" s="1">
        <v>318.0</v>
      </c>
      <c r="K363" s="8"/>
      <c r="L363" s="8"/>
      <c r="M363" s="13">
        <v>4.0</v>
      </c>
      <c r="N363" s="13">
        <v>9.0</v>
      </c>
      <c r="P363" s="1"/>
      <c r="Q363" s="1"/>
      <c r="X363" s="1"/>
      <c r="Y363" s="1"/>
    </row>
    <row r="364" ht="15.75" customHeight="1">
      <c r="A364" s="1">
        <f t="shared" si="30"/>
        <v>361</v>
      </c>
      <c r="B364" s="27" t="s">
        <v>337</v>
      </c>
      <c r="C364" s="8" t="str">
        <f t="shared" si="3"/>
        <v>34-Fall-01</v>
      </c>
      <c r="D364" s="1">
        <v>25.0</v>
      </c>
      <c r="E364" s="1" t="s">
        <v>19</v>
      </c>
      <c r="F364" s="25" t="s">
        <v>14</v>
      </c>
      <c r="G364" s="34" t="s">
        <v>284</v>
      </c>
      <c r="H364" s="13">
        <v>1.0</v>
      </c>
      <c r="I364" s="1">
        <v>29.0</v>
      </c>
      <c r="J364" s="1">
        <v>99.0</v>
      </c>
      <c r="K364" s="8">
        <f t="shared" ref="K364:L364" si="252">I364-H364</f>
        <v>28</v>
      </c>
      <c r="L364" s="8">
        <f t="shared" si="252"/>
        <v>70</v>
      </c>
      <c r="M364" s="13">
        <v>4.0</v>
      </c>
      <c r="N364" s="13">
        <v>9.0</v>
      </c>
      <c r="P364" s="1"/>
      <c r="Q364" s="1"/>
      <c r="X364" s="1"/>
      <c r="Y364" s="1"/>
    </row>
    <row r="365" ht="15.75" customHeight="1">
      <c r="A365" s="1">
        <f t="shared" si="30"/>
        <v>362</v>
      </c>
      <c r="B365" s="27" t="s">
        <v>337</v>
      </c>
      <c r="C365" s="8" t="str">
        <f t="shared" si="3"/>
        <v>34-Fall-02</v>
      </c>
      <c r="D365" s="1">
        <v>27.0</v>
      </c>
      <c r="E365" s="1" t="s">
        <v>19</v>
      </c>
      <c r="F365" s="25" t="s">
        <v>17</v>
      </c>
      <c r="G365" s="34" t="s">
        <v>285</v>
      </c>
      <c r="H365" s="13">
        <v>1.0</v>
      </c>
      <c r="I365" s="1">
        <v>40.0</v>
      </c>
      <c r="J365" s="1">
        <v>110.0</v>
      </c>
      <c r="K365" s="8">
        <f t="shared" ref="K365:L365" si="253">I365-H365</f>
        <v>39</v>
      </c>
      <c r="L365" s="8">
        <f t="shared" si="253"/>
        <v>70</v>
      </c>
      <c r="M365" s="13">
        <v>4.0</v>
      </c>
      <c r="N365" s="13">
        <v>9.0</v>
      </c>
      <c r="P365" s="1"/>
      <c r="Q365" s="1"/>
      <c r="X365" s="1"/>
      <c r="Y365" s="1"/>
    </row>
    <row r="366" ht="15.75" customHeight="1">
      <c r="A366" s="1">
        <f t="shared" si="30"/>
        <v>363</v>
      </c>
      <c r="B366" s="27" t="s">
        <v>337</v>
      </c>
      <c r="C366" s="8" t="str">
        <f t="shared" si="3"/>
        <v>34-Fall-03</v>
      </c>
      <c r="D366" s="1">
        <v>24.0</v>
      </c>
      <c r="E366" s="1" t="s">
        <v>19</v>
      </c>
      <c r="F366" s="25" t="s">
        <v>22</v>
      </c>
      <c r="G366" s="34" t="s">
        <v>340</v>
      </c>
      <c r="H366" s="13">
        <v>1.0</v>
      </c>
      <c r="I366" s="1">
        <v>27.0</v>
      </c>
      <c r="J366" s="1">
        <v>97.0</v>
      </c>
      <c r="K366" s="8">
        <f t="shared" ref="K366:L366" si="254">I366-H366</f>
        <v>26</v>
      </c>
      <c r="L366" s="8">
        <f t="shared" si="254"/>
        <v>70</v>
      </c>
      <c r="M366" s="13">
        <v>4.0</v>
      </c>
      <c r="N366" s="13">
        <v>9.0</v>
      </c>
      <c r="P366" s="1"/>
      <c r="Q366" s="1"/>
      <c r="X366" s="1"/>
      <c r="Y366" s="1"/>
    </row>
    <row r="367" ht="15.75" customHeight="1">
      <c r="A367" s="1">
        <f t="shared" si="30"/>
        <v>364</v>
      </c>
      <c r="B367" s="27" t="s">
        <v>337</v>
      </c>
      <c r="C367" s="8" t="str">
        <f t="shared" si="3"/>
        <v>34-Fall-04</v>
      </c>
      <c r="D367" s="1">
        <v>23.0</v>
      </c>
      <c r="E367" s="1" t="s">
        <v>19</v>
      </c>
      <c r="F367" s="25" t="s">
        <v>24</v>
      </c>
      <c r="G367" s="34" t="s">
        <v>341</v>
      </c>
      <c r="H367" s="13">
        <v>1.0</v>
      </c>
      <c r="I367" s="1">
        <v>22.0</v>
      </c>
      <c r="J367" s="1">
        <v>92.0</v>
      </c>
      <c r="K367" s="8">
        <f t="shared" ref="K367:L367" si="255">I367-H367</f>
        <v>21</v>
      </c>
      <c r="L367" s="8">
        <f t="shared" si="255"/>
        <v>70</v>
      </c>
      <c r="M367" s="13">
        <v>4.0</v>
      </c>
      <c r="N367" s="13">
        <v>9.0</v>
      </c>
      <c r="P367" s="1"/>
      <c r="Q367" s="1"/>
      <c r="X367" s="1"/>
      <c r="Y367" s="1"/>
    </row>
    <row r="368" ht="15.75" customHeight="1">
      <c r="A368" s="1">
        <f t="shared" si="30"/>
        <v>365</v>
      </c>
      <c r="B368" s="27" t="s">
        <v>337</v>
      </c>
      <c r="C368" s="8" t="str">
        <f t="shared" si="3"/>
        <v>34-Fall-05</v>
      </c>
      <c r="D368" s="1">
        <v>24.0</v>
      </c>
      <c r="E368" s="1" t="s">
        <v>19</v>
      </c>
      <c r="F368" s="25" t="s">
        <v>26</v>
      </c>
      <c r="G368" s="34" t="s">
        <v>342</v>
      </c>
      <c r="H368" s="13">
        <v>1.0</v>
      </c>
      <c r="I368" s="1">
        <v>27.0</v>
      </c>
      <c r="J368" s="1">
        <v>97.0</v>
      </c>
      <c r="K368" s="8">
        <f t="shared" ref="K368:L368" si="256">I368-H368</f>
        <v>26</v>
      </c>
      <c r="L368" s="8">
        <f t="shared" si="256"/>
        <v>70</v>
      </c>
      <c r="M368" s="13">
        <v>4.0</v>
      </c>
      <c r="N368" s="13">
        <v>9.0</v>
      </c>
      <c r="P368" s="1"/>
      <c r="Q368" s="1"/>
      <c r="X368" s="1"/>
      <c r="Y368" s="1"/>
    </row>
    <row r="369" ht="15.75" customHeight="1">
      <c r="A369" s="1">
        <f t="shared" si="30"/>
        <v>366</v>
      </c>
      <c r="B369" s="27" t="s">
        <v>337</v>
      </c>
      <c r="C369" s="8" t="str">
        <f t="shared" si="3"/>
        <v>34-Fall-06</v>
      </c>
      <c r="D369" s="1">
        <v>26.0</v>
      </c>
      <c r="E369" s="1" t="s">
        <v>19</v>
      </c>
      <c r="F369" s="25" t="s">
        <v>28</v>
      </c>
      <c r="G369" s="8" t="s">
        <v>343</v>
      </c>
      <c r="H369" s="13">
        <v>1.0</v>
      </c>
      <c r="I369" s="1">
        <v>35.0</v>
      </c>
      <c r="J369" s="1">
        <v>105.0</v>
      </c>
      <c r="K369" s="8">
        <f t="shared" ref="K369:L369" si="257">I369-H369</f>
        <v>34</v>
      </c>
      <c r="L369" s="8">
        <f t="shared" si="257"/>
        <v>70</v>
      </c>
      <c r="M369" s="13">
        <v>4.0</v>
      </c>
      <c r="N369" s="13">
        <v>9.0</v>
      </c>
      <c r="P369" s="1"/>
      <c r="Q369" s="1"/>
      <c r="X369" s="1"/>
      <c r="Y369" s="1"/>
    </row>
    <row r="370" ht="15.75" customHeight="1">
      <c r="A370" s="21">
        <f t="shared" si="30"/>
        <v>367</v>
      </c>
      <c r="B370" s="28" t="s">
        <v>337</v>
      </c>
      <c r="C370" s="17" t="str">
        <f t="shared" si="3"/>
        <v>34-Fall-07</v>
      </c>
      <c r="D370" s="21">
        <v>25.0</v>
      </c>
      <c r="E370" s="21" t="s">
        <v>19</v>
      </c>
      <c r="F370" s="26" t="s">
        <v>30</v>
      </c>
      <c r="G370" s="17" t="s">
        <v>291</v>
      </c>
      <c r="H370" s="19">
        <v>1.0</v>
      </c>
      <c r="I370" s="21">
        <v>31.0</v>
      </c>
      <c r="J370" s="21">
        <v>101.0</v>
      </c>
      <c r="K370" s="17">
        <f t="shared" ref="K370:L370" si="258">I370-H370</f>
        <v>30</v>
      </c>
      <c r="L370" s="17">
        <f t="shared" si="258"/>
        <v>70</v>
      </c>
      <c r="M370" s="19">
        <v>4.0</v>
      </c>
      <c r="N370" s="19">
        <v>9.0</v>
      </c>
      <c r="O370" s="22"/>
      <c r="P370" s="21"/>
      <c r="Q370" s="21"/>
      <c r="R370" s="22"/>
      <c r="S370" s="22"/>
      <c r="T370" s="22"/>
      <c r="U370" s="22"/>
      <c r="V370" s="22"/>
      <c r="W370" s="22"/>
      <c r="X370" s="21"/>
      <c r="Y370" s="21"/>
      <c r="Z370" s="22"/>
      <c r="AA370" s="22"/>
      <c r="AB370" s="22"/>
      <c r="AC370" s="22"/>
      <c r="AD370" s="22"/>
      <c r="AE370" s="22"/>
      <c r="AF370" s="22"/>
    </row>
    <row r="371" ht="15.75" customHeight="1">
      <c r="A371" s="21">
        <f t="shared" si="30"/>
        <v>368</v>
      </c>
      <c r="B371" s="28" t="s">
        <v>337</v>
      </c>
      <c r="C371" s="17" t="str">
        <f t="shared" si="3"/>
        <v>34-Fall-08</v>
      </c>
      <c r="D371" s="21">
        <v>24.0</v>
      </c>
      <c r="E371" s="21" t="s">
        <v>19</v>
      </c>
      <c r="F371" s="26" t="s">
        <v>73</v>
      </c>
      <c r="G371" s="33" t="s">
        <v>344</v>
      </c>
      <c r="H371" s="19">
        <v>1.0</v>
      </c>
      <c r="I371" s="21">
        <v>28.0</v>
      </c>
      <c r="J371" s="21">
        <v>98.0</v>
      </c>
      <c r="K371" s="17">
        <f t="shared" ref="K371:L371" si="259">I371-H371</f>
        <v>27</v>
      </c>
      <c r="L371" s="17">
        <f t="shared" si="259"/>
        <v>70</v>
      </c>
      <c r="M371" s="19">
        <v>4.0</v>
      </c>
      <c r="N371" s="19">
        <v>9.0</v>
      </c>
      <c r="O371" s="22"/>
      <c r="P371" s="21"/>
      <c r="Q371" s="21"/>
      <c r="R371" s="22"/>
      <c r="S371" s="22"/>
      <c r="T371" s="22"/>
      <c r="U371" s="22"/>
      <c r="V371" s="22"/>
      <c r="W371" s="22"/>
      <c r="X371" s="21"/>
      <c r="Y371" s="21"/>
      <c r="Z371" s="22"/>
      <c r="AA371" s="22"/>
      <c r="AB371" s="22"/>
      <c r="AC371" s="22"/>
      <c r="AD371" s="22"/>
      <c r="AE371" s="22"/>
      <c r="AF371" s="22"/>
    </row>
    <row r="372" ht="15.75" customHeight="1">
      <c r="A372" s="1">
        <f t="shared" si="30"/>
        <v>369</v>
      </c>
      <c r="B372" s="27" t="s">
        <v>337</v>
      </c>
      <c r="C372" s="8" t="str">
        <f t="shared" si="3"/>
        <v>34-Fall-09</v>
      </c>
      <c r="D372" s="1">
        <v>26.0</v>
      </c>
      <c r="E372" s="1" t="s">
        <v>19</v>
      </c>
      <c r="F372" s="25" t="s">
        <v>81</v>
      </c>
      <c r="G372" s="8" t="s">
        <v>345</v>
      </c>
      <c r="H372" s="13">
        <v>1.0</v>
      </c>
      <c r="I372" s="1">
        <v>33.0</v>
      </c>
      <c r="J372" s="1">
        <v>103.0</v>
      </c>
      <c r="K372" s="8">
        <f t="shared" ref="K372:L372" si="260">I372-H372</f>
        <v>32</v>
      </c>
      <c r="L372" s="8">
        <f t="shared" si="260"/>
        <v>70</v>
      </c>
      <c r="M372" s="13">
        <v>4.0</v>
      </c>
      <c r="N372" s="13">
        <v>9.0</v>
      </c>
      <c r="P372" s="1"/>
      <c r="Q372" s="1"/>
      <c r="X372" s="1"/>
      <c r="Y372" s="1"/>
    </row>
    <row r="373" ht="15.75" customHeight="1">
      <c r="A373" s="1">
        <f t="shared" si="30"/>
        <v>370</v>
      </c>
      <c r="B373" s="27" t="s">
        <v>337</v>
      </c>
      <c r="C373" s="8" t="str">
        <f t="shared" si="3"/>
        <v>34-Fall-10</v>
      </c>
      <c r="D373" s="1">
        <v>19.0</v>
      </c>
      <c r="E373" s="1" t="s">
        <v>19</v>
      </c>
      <c r="F373" s="25" t="s">
        <v>91</v>
      </c>
      <c r="G373" s="34" t="s">
        <v>346</v>
      </c>
      <c r="H373" s="13">
        <v>1.0</v>
      </c>
      <c r="I373" s="1">
        <v>35.0</v>
      </c>
      <c r="J373" s="1">
        <v>78.0</v>
      </c>
      <c r="K373" s="8">
        <f t="shared" ref="K373:L373" si="261">I373-H373</f>
        <v>34</v>
      </c>
      <c r="L373" s="8">
        <f t="shared" si="261"/>
        <v>43</v>
      </c>
      <c r="M373" s="13">
        <v>4.0</v>
      </c>
      <c r="N373" s="13">
        <v>9.0</v>
      </c>
      <c r="P373" s="1"/>
      <c r="Q373" s="1"/>
      <c r="X373" s="1"/>
      <c r="Y373" s="1"/>
    </row>
    <row r="374" ht="15.75" customHeight="1">
      <c r="A374" s="1">
        <f t="shared" si="30"/>
        <v>371</v>
      </c>
      <c r="B374" s="27" t="s">
        <v>337</v>
      </c>
      <c r="C374" s="8" t="str">
        <f t="shared" si="3"/>
        <v>34-Fall-11</v>
      </c>
      <c r="D374" s="1">
        <v>22.0</v>
      </c>
      <c r="E374" s="1" t="s">
        <v>19</v>
      </c>
      <c r="F374" s="25" t="s">
        <v>100</v>
      </c>
      <c r="G374" s="34" t="s">
        <v>347</v>
      </c>
      <c r="H374" s="13">
        <v>1.0</v>
      </c>
      <c r="I374" s="1">
        <v>20.0</v>
      </c>
      <c r="J374" s="1">
        <v>90.0</v>
      </c>
      <c r="K374" s="8">
        <f t="shared" ref="K374:L374" si="262">I374-H374</f>
        <v>19</v>
      </c>
      <c r="L374" s="8">
        <f t="shared" si="262"/>
        <v>70</v>
      </c>
      <c r="M374" s="13">
        <v>4.0</v>
      </c>
      <c r="N374" s="13">
        <v>9.0</v>
      </c>
      <c r="P374" s="1"/>
      <c r="Q374" s="1"/>
      <c r="X374" s="1"/>
      <c r="Y374" s="1"/>
    </row>
    <row r="375" ht="15.75" customHeight="1">
      <c r="A375" s="1">
        <f t="shared" si="30"/>
        <v>372</v>
      </c>
      <c r="B375" s="27" t="s">
        <v>348</v>
      </c>
      <c r="C375" s="8" t="str">
        <f t="shared" si="3"/>
        <v>35-NonFall-01</v>
      </c>
      <c r="D375" s="1">
        <v>52.0</v>
      </c>
      <c r="E375" s="1" t="s">
        <v>15</v>
      </c>
      <c r="F375" s="25" t="s">
        <v>14</v>
      </c>
      <c r="G375" s="1" t="s">
        <v>349</v>
      </c>
      <c r="H375" s="13">
        <v>1.0</v>
      </c>
      <c r="J375" s="1">
        <v>108.0</v>
      </c>
      <c r="K375" s="8"/>
      <c r="L375" s="8"/>
      <c r="M375" s="13">
        <v>4.0</v>
      </c>
      <c r="N375" s="13">
        <v>9.0</v>
      </c>
      <c r="P375" s="1"/>
      <c r="Q375" s="1"/>
      <c r="X375" s="1"/>
      <c r="Y375" s="1"/>
    </row>
    <row r="376" ht="15.75" customHeight="1">
      <c r="A376" s="21">
        <f t="shared" si="30"/>
        <v>373</v>
      </c>
      <c r="B376" s="28" t="s">
        <v>348</v>
      </c>
      <c r="C376" s="17" t="str">
        <f t="shared" si="3"/>
        <v>35-NonFall-02</v>
      </c>
      <c r="D376" s="21">
        <v>79.0</v>
      </c>
      <c r="E376" s="21" t="s">
        <v>15</v>
      </c>
      <c r="F376" s="26" t="s">
        <v>17</v>
      </c>
      <c r="G376" s="33" t="s">
        <v>350</v>
      </c>
      <c r="H376" s="19">
        <v>1.0</v>
      </c>
      <c r="I376" s="22"/>
      <c r="J376" s="21">
        <v>318.0</v>
      </c>
      <c r="K376" s="17"/>
      <c r="L376" s="17"/>
      <c r="M376" s="19">
        <v>4.0</v>
      </c>
      <c r="N376" s="19">
        <v>9.0</v>
      </c>
      <c r="O376" s="22"/>
      <c r="P376" s="21"/>
      <c r="Q376" s="21"/>
      <c r="R376" s="22"/>
      <c r="S376" s="22"/>
      <c r="T376" s="22"/>
      <c r="U376" s="22"/>
      <c r="V376" s="22"/>
      <c r="W376" s="22"/>
      <c r="X376" s="21"/>
      <c r="Y376" s="21"/>
      <c r="Z376" s="22"/>
      <c r="AA376" s="22"/>
      <c r="AB376" s="22"/>
      <c r="AC376" s="22"/>
      <c r="AD376" s="22"/>
      <c r="AE376" s="22"/>
      <c r="AF376" s="22"/>
    </row>
    <row r="377" ht="15.75" customHeight="1">
      <c r="A377" s="1">
        <f t="shared" si="30"/>
        <v>374</v>
      </c>
      <c r="B377" s="27" t="s">
        <v>348</v>
      </c>
      <c r="C377" s="8" t="str">
        <f t="shared" si="3"/>
        <v>35-NonFall-03</v>
      </c>
      <c r="D377" s="1">
        <v>69.0</v>
      </c>
      <c r="E377" s="1" t="s">
        <v>15</v>
      </c>
      <c r="F377" s="25" t="s">
        <v>22</v>
      </c>
      <c r="G377" s="34" t="s">
        <v>351</v>
      </c>
      <c r="H377" s="13">
        <v>1.0</v>
      </c>
      <c r="J377" s="1">
        <v>278.0</v>
      </c>
      <c r="K377" s="8"/>
      <c r="L377" s="8"/>
      <c r="M377" s="13">
        <v>4.0</v>
      </c>
      <c r="N377" s="13">
        <v>9.0</v>
      </c>
      <c r="P377" s="1"/>
      <c r="Q377" s="1"/>
      <c r="X377" s="1"/>
      <c r="Y377" s="1"/>
    </row>
    <row r="378" ht="15.75" customHeight="1">
      <c r="A378" s="1">
        <f t="shared" si="30"/>
        <v>375</v>
      </c>
      <c r="B378" s="27" t="s">
        <v>348</v>
      </c>
      <c r="C378" s="8" t="str">
        <f t="shared" si="3"/>
        <v>35-Fall-01</v>
      </c>
      <c r="D378" s="1">
        <v>22.0</v>
      </c>
      <c r="E378" s="1" t="s">
        <v>19</v>
      </c>
      <c r="F378" s="25" t="s">
        <v>14</v>
      </c>
      <c r="G378" s="34" t="s">
        <v>352</v>
      </c>
      <c r="H378" s="13">
        <v>1.0</v>
      </c>
      <c r="I378" s="1">
        <v>18.0</v>
      </c>
      <c r="J378" s="1">
        <v>88.0</v>
      </c>
      <c r="K378" s="8">
        <f t="shared" ref="K378:L378" si="263">I378-H378</f>
        <v>17</v>
      </c>
      <c r="L378" s="8">
        <f t="shared" si="263"/>
        <v>70</v>
      </c>
      <c r="M378" s="13">
        <v>4.0</v>
      </c>
      <c r="N378" s="13">
        <v>9.0</v>
      </c>
      <c r="P378" s="1"/>
      <c r="Q378" s="1"/>
      <c r="X378" s="1"/>
      <c r="Y378" s="1"/>
    </row>
    <row r="379" ht="15.75" customHeight="1">
      <c r="A379" s="1">
        <f t="shared" si="30"/>
        <v>376</v>
      </c>
      <c r="B379" s="27" t="s">
        <v>348</v>
      </c>
      <c r="C379" s="8" t="str">
        <f t="shared" si="3"/>
        <v>35-Fall-02</v>
      </c>
      <c r="D379" s="1">
        <v>23.0</v>
      </c>
      <c r="E379" s="1" t="s">
        <v>19</v>
      </c>
      <c r="F379" s="25" t="s">
        <v>17</v>
      </c>
      <c r="G379" s="34" t="s">
        <v>352</v>
      </c>
      <c r="H379" s="13">
        <v>1.0</v>
      </c>
      <c r="I379" s="1">
        <v>21.0</v>
      </c>
      <c r="J379" s="1">
        <v>91.0</v>
      </c>
      <c r="K379" s="8">
        <f t="shared" ref="K379:L379" si="264">I379-H379</f>
        <v>20</v>
      </c>
      <c r="L379" s="8">
        <f t="shared" si="264"/>
        <v>70</v>
      </c>
      <c r="M379" s="13">
        <v>4.0</v>
      </c>
      <c r="N379" s="13">
        <v>9.0</v>
      </c>
      <c r="P379" s="1"/>
      <c r="Q379" s="1"/>
      <c r="X379" s="1"/>
      <c r="Y379" s="1"/>
    </row>
    <row r="380" ht="15.75" customHeight="1">
      <c r="A380" s="1">
        <f t="shared" si="30"/>
        <v>377</v>
      </c>
      <c r="B380" s="27" t="s">
        <v>348</v>
      </c>
      <c r="C380" s="8" t="str">
        <f t="shared" si="3"/>
        <v>35-Fall-03</v>
      </c>
      <c r="D380" s="1">
        <v>22.0</v>
      </c>
      <c r="E380" s="1" t="s">
        <v>19</v>
      </c>
      <c r="F380" s="25" t="s">
        <v>22</v>
      </c>
      <c r="G380" s="34" t="s">
        <v>315</v>
      </c>
      <c r="H380" s="13">
        <v>1.0</v>
      </c>
      <c r="I380" s="1">
        <v>19.0</v>
      </c>
      <c r="J380" s="1">
        <v>89.0</v>
      </c>
      <c r="K380" s="8">
        <f t="shared" ref="K380:L380" si="265">I380-H380</f>
        <v>18</v>
      </c>
      <c r="L380" s="8">
        <f t="shared" si="265"/>
        <v>70</v>
      </c>
      <c r="M380" s="13">
        <v>4.0</v>
      </c>
      <c r="N380" s="13">
        <v>9.0</v>
      </c>
      <c r="P380" s="1"/>
      <c r="Q380" s="1"/>
      <c r="X380" s="1"/>
      <c r="Y380" s="1"/>
    </row>
    <row r="381" ht="15.75" customHeight="1">
      <c r="A381" s="21">
        <f t="shared" si="30"/>
        <v>378</v>
      </c>
      <c r="B381" s="28" t="s">
        <v>348</v>
      </c>
      <c r="C381" s="17" t="str">
        <f t="shared" si="3"/>
        <v>35-Fall-04</v>
      </c>
      <c r="D381" s="21">
        <v>24.0</v>
      </c>
      <c r="E381" s="21" t="s">
        <v>19</v>
      </c>
      <c r="F381" s="26" t="s">
        <v>24</v>
      </c>
      <c r="G381" s="33" t="s">
        <v>353</v>
      </c>
      <c r="H381" s="19">
        <v>1.0</v>
      </c>
      <c r="I381" s="21">
        <v>28.0</v>
      </c>
      <c r="J381" s="21">
        <v>98.0</v>
      </c>
      <c r="K381" s="17">
        <f t="shared" ref="K381:L381" si="266">I381-H381</f>
        <v>27</v>
      </c>
      <c r="L381" s="17">
        <f t="shared" si="266"/>
        <v>70</v>
      </c>
      <c r="M381" s="19">
        <v>4.0</v>
      </c>
      <c r="N381" s="19">
        <v>9.0</v>
      </c>
      <c r="O381" s="22"/>
      <c r="P381" s="21"/>
      <c r="Q381" s="21"/>
      <c r="R381" s="22"/>
      <c r="S381" s="22"/>
      <c r="T381" s="22"/>
      <c r="U381" s="22"/>
      <c r="V381" s="22"/>
      <c r="W381" s="22"/>
      <c r="X381" s="21"/>
      <c r="Y381" s="21"/>
      <c r="Z381" s="22"/>
      <c r="AA381" s="22"/>
      <c r="AB381" s="22"/>
      <c r="AC381" s="22"/>
      <c r="AD381" s="22"/>
      <c r="AE381" s="22"/>
      <c r="AF381" s="22"/>
    </row>
    <row r="382" ht="15.75" customHeight="1">
      <c r="A382" s="1">
        <f t="shared" si="30"/>
        <v>379</v>
      </c>
      <c r="B382" s="27" t="s">
        <v>348</v>
      </c>
      <c r="C382" s="8" t="str">
        <f t="shared" si="3"/>
        <v>35-Fall-05</v>
      </c>
      <c r="D382" s="1">
        <v>23.0</v>
      </c>
      <c r="E382" s="1" t="s">
        <v>19</v>
      </c>
      <c r="F382" s="25" t="s">
        <v>26</v>
      </c>
      <c r="G382" s="8" t="s">
        <v>289</v>
      </c>
      <c r="H382" s="13">
        <v>1.0</v>
      </c>
      <c r="I382" s="1">
        <v>21.0</v>
      </c>
      <c r="J382" s="1">
        <v>91.0</v>
      </c>
      <c r="K382" s="8">
        <f t="shared" ref="K382:L382" si="267">I382-H382</f>
        <v>20</v>
      </c>
      <c r="L382" s="8">
        <f t="shared" si="267"/>
        <v>70</v>
      </c>
      <c r="M382" s="13">
        <v>4.0</v>
      </c>
      <c r="N382" s="13">
        <v>9.0</v>
      </c>
      <c r="P382" s="1"/>
      <c r="Q382" s="1"/>
      <c r="X382" s="1"/>
      <c r="Y382" s="1"/>
    </row>
    <row r="383" ht="15.75" customHeight="1">
      <c r="A383" s="1">
        <f t="shared" si="30"/>
        <v>380</v>
      </c>
      <c r="B383" s="27" t="s">
        <v>348</v>
      </c>
      <c r="C383" s="8" t="str">
        <f t="shared" si="3"/>
        <v>35-Fall-06</v>
      </c>
      <c r="D383" s="1">
        <v>19.0</v>
      </c>
      <c r="E383" s="1" t="s">
        <v>19</v>
      </c>
      <c r="F383" s="25" t="s">
        <v>28</v>
      </c>
      <c r="G383" s="8" t="s">
        <v>354</v>
      </c>
      <c r="H383" s="13">
        <v>1.0</v>
      </c>
      <c r="I383" s="1">
        <v>18.0</v>
      </c>
      <c r="J383" s="1">
        <v>78.0</v>
      </c>
      <c r="K383" s="8">
        <f t="shared" ref="K383:L383" si="268">I383-H383</f>
        <v>17</v>
      </c>
      <c r="L383" s="8">
        <f t="shared" si="268"/>
        <v>60</v>
      </c>
      <c r="M383" s="13">
        <v>4.0</v>
      </c>
      <c r="N383" s="13">
        <v>9.0</v>
      </c>
      <c r="P383" s="1"/>
      <c r="Q383" s="1"/>
      <c r="X383" s="1"/>
      <c r="Y383" s="1"/>
    </row>
    <row r="384" ht="15.75" customHeight="1">
      <c r="A384" s="1">
        <f t="shared" si="30"/>
        <v>381</v>
      </c>
      <c r="B384" s="27" t="s">
        <v>348</v>
      </c>
      <c r="C384" s="8" t="str">
        <f t="shared" si="3"/>
        <v>35-Fall-07</v>
      </c>
      <c r="D384" s="1">
        <v>26.0</v>
      </c>
      <c r="E384" s="1" t="s">
        <v>19</v>
      </c>
      <c r="F384" s="25" t="s">
        <v>30</v>
      </c>
      <c r="G384" s="8" t="s">
        <v>345</v>
      </c>
      <c r="H384" s="13">
        <v>1.0</v>
      </c>
      <c r="I384" s="1">
        <v>36.0</v>
      </c>
      <c r="J384" s="1">
        <v>106.0</v>
      </c>
      <c r="K384" s="8">
        <f t="shared" ref="K384:L384" si="269">I384-H384</f>
        <v>35</v>
      </c>
      <c r="L384" s="8">
        <f t="shared" si="269"/>
        <v>70</v>
      </c>
      <c r="M384" s="13">
        <v>4.0</v>
      </c>
      <c r="N384" s="13">
        <v>9.0</v>
      </c>
      <c r="P384" s="1"/>
      <c r="Q384" s="1"/>
      <c r="X384" s="1"/>
      <c r="Y384" s="1"/>
    </row>
    <row r="385" ht="15.75" customHeight="1">
      <c r="A385" s="21">
        <f t="shared" si="30"/>
        <v>382</v>
      </c>
      <c r="B385" s="28" t="s">
        <v>348</v>
      </c>
      <c r="C385" s="17" t="str">
        <f t="shared" si="3"/>
        <v>35-Fall-08</v>
      </c>
      <c r="D385" s="21">
        <v>19.0</v>
      </c>
      <c r="E385" s="21" t="s">
        <v>19</v>
      </c>
      <c r="F385" s="26" t="s">
        <v>73</v>
      </c>
      <c r="G385" s="33" t="s">
        <v>320</v>
      </c>
      <c r="H385" s="19">
        <v>1.0</v>
      </c>
      <c r="I385" s="21">
        <v>22.0</v>
      </c>
      <c r="J385" s="21">
        <v>78.0</v>
      </c>
      <c r="K385" s="17">
        <f t="shared" ref="K385:L385" si="270">I385-H385</f>
        <v>21</v>
      </c>
      <c r="L385" s="17">
        <f t="shared" si="270"/>
        <v>56</v>
      </c>
      <c r="M385" s="19">
        <v>4.0</v>
      </c>
      <c r="N385" s="19">
        <v>9.0</v>
      </c>
      <c r="O385" s="22"/>
      <c r="P385" s="21"/>
      <c r="Q385" s="21"/>
      <c r="R385" s="22"/>
      <c r="S385" s="22"/>
      <c r="T385" s="22"/>
      <c r="U385" s="22"/>
      <c r="V385" s="22"/>
      <c r="W385" s="22"/>
      <c r="X385" s="21"/>
      <c r="Y385" s="21"/>
      <c r="Z385" s="22"/>
      <c r="AA385" s="22"/>
      <c r="AB385" s="22"/>
      <c r="AC385" s="22"/>
      <c r="AD385" s="22"/>
      <c r="AE385" s="22"/>
      <c r="AF385" s="22"/>
    </row>
    <row r="386" ht="15.75" customHeight="1">
      <c r="A386" s="1">
        <f t="shared" si="30"/>
        <v>383</v>
      </c>
      <c r="B386" s="27" t="s">
        <v>348</v>
      </c>
      <c r="C386" s="8" t="str">
        <f t="shared" si="3"/>
        <v>35-Fall-09</v>
      </c>
      <c r="D386" s="1">
        <v>24.0</v>
      </c>
      <c r="E386" s="1" t="s">
        <v>19</v>
      </c>
      <c r="F386" s="25" t="s">
        <v>81</v>
      </c>
      <c r="G386" s="34" t="s">
        <v>320</v>
      </c>
      <c r="H386" s="13">
        <v>1.0</v>
      </c>
      <c r="I386" s="1">
        <v>25.0</v>
      </c>
      <c r="J386" s="1">
        <v>95.0</v>
      </c>
      <c r="K386" s="8">
        <f t="shared" ref="K386:L386" si="271">I386-H386</f>
        <v>24</v>
      </c>
      <c r="L386" s="8">
        <f t="shared" si="271"/>
        <v>70</v>
      </c>
      <c r="M386" s="13">
        <v>4.0</v>
      </c>
      <c r="N386" s="13">
        <v>9.0</v>
      </c>
      <c r="P386" s="1"/>
      <c r="Q386" s="1"/>
      <c r="X386" s="1"/>
      <c r="Y386" s="1"/>
    </row>
    <row r="387" ht="15.75" customHeight="1">
      <c r="A387" s="1">
        <f t="shared" si="30"/>
        <v>384</v>
      </c>
      <c r="B387" s="27" t="s">
        <v>348</v>
      </c>
      <c r="C387" s="8" t="str">
        <f t="shared" si="3"/>
        <v>35-Fall-10</v>
      </c>
      <c r="D387" s="1">
        <v>23.0</v>
      </c>
      <c r="E387" s="1" t="s">
        <v>19</v>
      </c>
      <c r="F387" s="25" t="s">
        <v>91</v>
      </c>
      <c r="G387" s="34" t="s">
        <v>355</v>
      </c>
      <c r="H387" s="13">
        <v>1.0</v>
      </c>
      <c r="I387" s="1">
        <v>21.0</v>
      </c>
      <c r="J387" s="1">
        <v>91.0</v>
      </c>
      <c r="K387" s="8">
        <f t="shared" ref="K387:L387" si="272">I387-H387</f>
        <v>20</v>
      </c>
      <c r="L387" s="8">
        <f t="shared" si="272"/>
        <v>70</v>
      </c>
      <c r="M387" s="13">
        <v>4.0</v>
      </c>
      <c r="N387" s="13">
        <v>9.0</v>
      </c>
      <c r="P387" s="1"/>
      <c r="Q387" s="1"/>
      <c r="X387" s="1"/>
      <c r="Y387" s="1"/>
    </row>
    <row r="388" ht="15.75" customHeight="1">
      <c r="A388" s="1">
        <f t="shared" si="30"/>
        <v>385</v>
      </c>
      <c r="B388" s="27" t="s">
        <v>348</v>
      </c>
      <c r="C388" s="8" t="str">
        <f t="shared" si="3"/>
        <v>35-Fall-11</v>
      </c>
      <c r="D388" s="1">
        <v>22.0</v>
      </c>
      <c r="E388" s="1" t="s">
        <v>19</v>
      </c>
      <c r="F388" s="25" t="s">
        <v>100</v>
      </c>
      <c r="G388" s="34" t="s">
        <v>356</v>
      </c>
      <c r="H388" s="13">
        <v>1.0</v>
      </c>
      <c r="I388" s="1">
        <v>18.0</v>
      </c>
      <c r="J388" s="1">
        <v>88.0</v>
      </c>
      <c r="K388" s="8">
        <f t="shared" ref="K388:L388" si="273">I388-H388</f>
        <v>17</v>
      </c>
      <c r="L388" s="8">
        <f t="shared" si="273"/>
        <v>70</v>
      </c>
      <c r="M388" s="13">
        <v>4.0</v>
      </c>
      <c r="N388" s="13">
        <v>9.0</v>
      </c>
      <c r="P388" s="1"/>
      <c r="Q388" s="1"/>
      <c r="X388" s="1"/>
      <c r="Y388" s="1"/>
    </row>
    <row r="389" ht="15.75" customHeight="1">
      <c r="A389" s="1">
        <f t="shared" si="30"/>
        <v>386</v>
      </c>
      <c r="B389" s="27" t="s">
        <v>348</v>
      </c>
      <c r="C389" s="8" t="str">
        <f t="shared" si="3"/>
        <v>35-Fall-12</v>
      </c>
      <c r="D389" s="1">
        <v>19.0</v>
      </c>
      <c r="E389" s="1" t="s">
        <v>19</v>
      </c>
      <c r="F389" s="25" t="s">
        <v>110</v>
      </c>
      <c r="G389" s="8" t="s">
        <v>357</v>
      </c>
      <c r="H389" s="13">
        <v>1.0</v>
      </c>
      <c r="I389" s="1">
        <v>29.0</v>
      </c>
      <c r="J389" s="1">
        <v>78.0</v>
      </c>
      <c r="K389" s="8">
        <f t="shared" ref="K389:L389" si="274">I389-H389</f>
        <v>28</v>
      </c>
      <c r="L389" s="8">
        <f t="shared" si="274"/>
        <v>49</v>
      </c>
      <c r="M389" s="13">
        <v>4.0</v>
      </c>
      <c r="N389" s="13">
        <v>9.0</v>
      </c>
      <c r="P389" s="1"/>
      <c r="Q389" s="1"/>
      <c r="X389" s="1"/>
      <c r="Y389" s="1"/>
    </row>
    <row r="390" ht="15.75" customHeight="1">
      <c r="A390" s="1">
        <f t="shared" si="30"/>
        <v>387</v>
      </c>
      <c r="B390" s="27" t="s">
        <v>358</v>
      </c>
      <c r="C390" s="8" t="str">
        <f t="shared" si="3"/>
        <v>36-NonFall-01</v>
      </c>
      <c r="D390" s="1">
        <v>79.0</v>
      </c>
      <c r="E390" s="1" t="s">
        <v>15</v>
      </c>
      <c r="F390" s="25" t="s">
        <v>14</v>
      </c>
      <c r="G390" s="1" t="s">
        <v>359</v>
      </c>
      <c r="H390" s="13">
        <v>1.0</v>
      </c>
      <c r="J390" s="1">
        <v>318.0</v>
      </c>
      <c r="K390" s="8"/>
      <c r="L390" s="8"/>
      <c r="M390" s="13">
        <v>4.0</v>
      </c>
      <c r="N390" s="13">
        <v>9.0</v>
      </c>
      <c r="P390" s="1"/>
      <c r="Q390" s="1"/>
      <c r="X390" s="1"/>
      <c r="Y390" s="1"/>
    </row>
    <row r="391" ht="15.75" customHeight="1">
      <c r="A391" s="1">
        <f t="shared" si="30"/>
        <v>388</v>
      </c>
      <c r="B391" s="27" t="s">
        <v>358</v>
      </c>
      <c r="C391" s="8" t="str">
        <f t="shared" si="3"/>
        <v>36-NonFall-02</v>
      </c>
      <c r="D391" s="1">
        <v>79.0</v>
      </c>
      <c r="E391" s="1" t="s">
        <v>15</v>
      </c>
      <c r="F391" s="25" t="s">
        <v>17</v>
      </c>
      <c r="G391" s="1" t="s">
        <v>360</v>
      </c>
      <c r="H391" s="13">
        <v>1.0</v>
      </c>
      <c r="J391" s="1">
        <v>318.0</v>
      </c>
      <c r="K391" s="8"/>
      <c r="L391" s="8"/>
      <c r="M391" s="13">
        <v>4.0</v>
      </c>
      <c r="N391" s="13">
        <v>9.0</v>
      </c>
      <c r="P391" s="1"/>
      <c r="Q391" s="1"/>
      <c r="X391" s="1"/>
      <c r="Y391" s="1"/>
    </row>
    <row r="392" ht="15.75" customHeight="1">
      <c r="A392" s="1">
        <f t="shared" si="30"/>
        <v>389</v>
      </c>
      <c r="B392" s="27" t="s">
        <v>358</v>
      </c>
      <c r="C392" s="8" t="str">
        <f t="shared" si="3"/>
        <v>36-Fall-01</v>
      </c>
      <c r="D392" s="1">
        <v>27.0</v>
      </c>
      <c r="E392" s="1" t="s">
        <v>19</v>
      </c>
      <c r="F392" s="25" t="s">
        <v>14</v>
      </c>
      <c r="G392" s="1" t="s">
        <v>252</v>
      </c>
      <c r="H392" s="13">
        <v>1.0</v>
      </c>
      <c r="I392" s="1">
        <v>40.0</v>
      </c>
      <c r="J392" s="1">
        <v>110.0</v>
      </c>
      <c r="K392" s="8">
        <f t="shared" ref="K392:L392" si="275">I392-H392</f>
        <v>39</v>
      </c>
      <c r="L392" s="8">
        <f t="shared" si="275"/>
        <v>70</v>
      </c>
      <c r="M392" s="13">
        <v>4.0</v>
      </c>
      <c r="N392" s="13">
        <v>9.0</v>
      </c>
      <c r="P392" s="1"/>
      <c r="Q392" s="1"/>
      <c r="X392" s="1"/>
      <c r="Y392" s="1"/>
    </row>
    <row r="393" ht="15.75" customHeight="1">
      <c r="A393" s="21">
        <f t="shared" si="30"/>
        <v>390</v>
      </c>
      <c r="B393" s="28" t="s">
        <v>358</v>
      </c>
      <c r="C393" s="17" t="str">
        <f t="shared" si="3"/>
        <v>36-Fall-02</v>
      </c>
      <c r="D393" s="21">
        <v>26.0</v>
      </c>
      <c r="E393" s="21" t="s">
        <v>19</v>
      </c>
      <c r="F393" s="26" t="s">
        <v>17</v>
      </c>
      <c r="G393" s="21" t="s">
        <v>253</v>
      </c>
      <c r="H393" s="19">
        <v>1.0</v>
      </c>
      <c r="I393" s="21">
        <v>36.0</v>
      </c>
      <c r="J393" s="21">
        <v>106.0</v>
      </c>
      <c r="K393" s="17">
        <f t="shared" ref="K393:L393" si="276">I393-H393</f>
        <v>35</v>
      </c>
      <c r="L393" s="17">
        <f t="shared" si="276"/>
        <v>70</v>
      </c>
      <c r="M393" s="19">
        <v>4.0</v>
      </c>
      <c r="N393" s="19">
        <v>9.0</v>
      </c>
      <c r="O393" s="22"/>
      <c r="P393" s="21"/>
      <c r="Q393" s="21"/>
      <c r="R393" s="22"/>
      <c r="S393" s="22"/>
      <c r="T393" s="22"/>
      <c r="U393" s="22"/>
      <c r="V393" s="22"/>
      <c r="W393" s="22"/>
      <c r="X393" s="21"/>
      <c r="Y393" s="21"/>
      <c r="Z393" s="22"/>
      <c r="AA393" s="22"/>
      <c r="AB393" s="22"/>
      <c r="AC393" s="22"/>
      <c r="AD393" s="22"/>
      <c r="AE393" s="22"/>
      <c r="AF393" s="22"/>
    </row>
    <row r="394" ht="15.75" customHeight="1">
      <c r="A394" s="21">
        <f t="shared" si="30"/>
        <v>391</v>
      </c>
      <c r="B394" s="28" t="s">
        <v>358</v>
      </c>
      <c r="C394" s="17" t="str">
        <f t="shared" si="3"/>
        <v>36-Fall-03</v>
      </c>
      <c r="D394" s="21">
        <v>25.0</v>
      </c>
      <c r="E394" s="21" t="s">
        <v>19</v>
      </c>
      <c r="F394" s="26" t="s">
        <v>22</v>
      </c>
      <c r="G394" s="21" t="s">
        <v>254</v>
      </c>
      <c r="H394" s="19">
        <v>1.0</v>
      </c>
      <c r="I394" s="21">
        <v>31.0</v>
      </c>
      <c r="J394" s="21">
        <v>101.0</v>
      </c>
      <c r="K394" s="17">
        <f t="shared" ref="K394:L394" si="277">I394-H394</f>
        <v>30</v>
      </c>
      <c r="L394" s="17">
        <f t="shared" si="277"/>
        <v>70</v>
      </c>
      <c r="M394" s="19">
        <v>4.0</v>
      </c>
      <c r="N394" s="19">
        <v>9.0</v>
      </c>
      <c r="O394" s="22"/>
      <c r="P394" s="21"/>
      <c r="Q394" s="21"/>
      <c r="R394" s="22"/>
      <c r="S394" s="22"/>
      <c r="T394" s="22"/>
      <c r="U394" s="22"/>
      <c r="V394" s="22"/>
      <c r="W394" s="22"/>
      <c r="X394" s="21"/>
      <c r="Y394" s="21"/>
      <c r="Z394" s="22"/>
      <c r="AA394" s="22"/>
      <c r="AB394" s="22"/>
      <c r="AC394" s="22"/>
      <c r="AD394" s="22"/>
      <c r="AE394" s="22"/>
      <c r="AF394" s="22"/>
    </row>
    <row r="395" ht="15.75" customHeight="1">
      <c r="A395" s="1">
        <f t="shared" si="30"/>
        <v>392</v>
      </c>
      <c r="B395" s="27" t="s">
        <v>358</v>
      </c>
      <c r="C395" s="8" t="str">
        <f t="shared" si="3"/>
        <v>36-Fall-04</v>
      </c>
      <c r="D395" s="1">
        <v>25.0</v>
      </c>
      <c r="E395" s="1" t="s">
        <v>19</v>
      </c>
      <c r="F395" s="25" t="s">
        <v>24</v>
      </c>
      <c r="G395" s="1" t="s">
        <v>255</v>
      </c>
      <c r="H395" s="13">
        <v>1.0</v>
      </c>
      <c r="I395" s="1">
        <v>32.0</v>
      </c>
      <c r="J395" s="1">
        <v>102.0</v>
      </c>
      <c r="K395" s="8">
        <f t="shared" ref="K395:L395" si="278">I395-H395</f>
        <v>31</v>
      </c>
      <c r="L395" s="8">
        <f t="shared" si="278"/>
        <v>70</v>
      </c>
      <c r="M395" s="13">
        <v>4.0</v>
      </c>
      <c r="N395" s="13">
        <v>9.0</v>
      </c>
      <c r="P395" s="1"/>
      <c r="Q395" s="1"/>
      <c r="X395" s="1"/>
      <c r="Y395" s="1"/>
    </row>
    <row r="396" ht="15.75" customHeight="1">
      <c r="A396" s="1">
        <f t="shared" si="30"/>
        <v>393</v>
      </c>
      <c r="B396" s="27" t="s">
        <v>358</v>
      </c>
      <c r="C396" s="8" t="str">
        <f t="shared" si="3"/>
        <v>36-Fall-05</v>
      </c>
      <c r="D396" s="1">
        <v>27.0</v>
      </c>
      <c r="E396" s="1" t="s">
        <v>19</v>
      </c>
      <c r="F396" s="25" t="s">
        <v>26</v>
      </c>
      <c r="G396" s="1" t="s">
        <v>361</v>
      </c>
      <c r="H396" s="13">
        <v>1.0</v>
      </c>
      <c r="I396" s="1">
        <v>40.0</v>
      </c>
      <c r="J396" s="1">
        <v>110.0</v>
      </c>
      <c r="K396" s="8">
        <f t="shared" ref="K396:L396" si="279">I396-H396</f>
        <v>39</v>
      </c>
      <c r="L396" s="8">
        <f t="shared" si="279"/>
        <v>70</v>
      </c>
      <c r="M396" s="13">
        <v>4.0</v>
      </c>
      <c r="N396" s="13">
        <v>9.0</v>
      </c>
      <c r="P396" s="1"/>
      <c r="Q396" s="1"/>
      <c r="X396" s="1"/>
      <c r="Y396" s="1"/>
    </row>
    <row r="397" ht="15.75" customHeight="1">
      <c r="A397" s="21">
        <f t="shared" si="30"/>
        <v>394</v>
      </c>
      <c r="B397" s="28" t="s">
        <v>358</v>
      </c>
      <c r="C397" s="17" t="str">
        <f t="shared" si="3"/>
        <v>36-Fall-06</v>
      </c>
      <c r="D397" s="21">
        <v>27.0</v>
      </c>
      <c r="E397" s="21" t="s">
        <v>19</v>
      </c>
      <c r="F397" s="26" t="s">
        <v>28</v>
      </c>
      <c r="G397" s="21" t="s">
        <v>362</v>
      </c>
      <c r="H397" s="19">
        <v>1.0</v>
      </c>
      <c r="I397" s="21">
        <v>40.0</v>
      </c>
      <c r="J397" s="21">
        <v>110.0</v>
      </c>
      <c r="K397" s="17">
        <f t="shared" ref="K397:L397" si="280">I397-H397</f>
        <v>39</v>
      </c>
      <c r="L397" s="17">
        <f t="shared" si="280"/>
        <v>70</v>
      </c>
      <c r="M397" s="19">
        <v>4.0</v>
      </c>
      <c r="N397" s="19">
        <v>9.0</v>
      </c>
      <c r="O397" s="22"/>
      <c r="P397" s="21"/>
      <c r="Q397" s="21"/>
      <c r="R397" s="22"/>
      <c r="S397" s="22"/>
      <c r="T397" s="22"/>
      <c r="U397" s="22"/>
      <c r="V397" s="22"/>
      <c r="W397" s="22"/>
      <c r="X397" s="21"/>
      <c r="Y397" s="21"/>
      <c r="Z397" s="22"/>
      <c r="AA397" s="22"/>
      <c r="AB397" s="22"/>
      <c r="AC397" s="22"/>
      <c r="AD397" s="22"/>
      <c r="AE397" s="22"/>
      <c r="AF397" s="22"/>
    </row>
    <row r="398" ht="15.75" customHeight="1">
      <c r="A398" s="1">
        <f t="shared" si="30"/>
        <v>395</v>
      </c>
      <c r="B398" s="27" t="s">
        <v>358</v>
      </c>
      <c r="C398" s="8" t="str">
        <f t="shared" si="3"/>
        <v>36-Fall-07</v>
      </c>
      <c r="D398" s="1">
        <v>19.0</v>
      </c>
      <c r="E398" s="1" t="s">
        <v>19</v>
      </c>
      <c r="F398" s="25" t="s">
        <v>30</v>
      </c>
      <c r="G398" s="1" t="s">
        <v>362</v>
      </c>
      <c r="H398" s="13">
        <v>1.0</v>
      </c>
      <c r="I398" s="1">
        <v>29.0</v>
      </c>
      <c r="J398" s="1">
        <v>78.0</v>
      </c>
      <c r="K398" s="8">
        <f t="shared" ref="K398:L398" si="281">I398-H398</f>
        <v>28</v>
      </c>
      <c r="L398" s="8">
        <f t="shared" si="281"/>
        <v>49</v>
      </c>
      <c r="M398" s="13">
        <v>4.0</v>
      </c>
      <c r="N398" s="13">
        <v>9.0</v>
      </c>
      <c r="P398" s="1"/>
      <c r="Q398" s="1"/>
      <c r="X398" s="1"/>
      <c r="Y398" s="1"/>
    </row>
    <row r="399" ht="15.75" customHeight="1">
      <c r="A399" s="1">
        <f t="shared" si="30"/>
        <v>396</v>
      </c>
      <c r="B399" s="27" t="s">
        <v>358</v>
      </c>
      <c r="C399" s="8" t="str">
        <f t="shared" si="3"/>
        <v>36-Fall-08</v>
      </c>
      <c r="D399" s="1">
        <v>25.0</v>
      </c>
      <c r="E399" s="1" t="s">
        <v>19</v>
      </c>
      <c r="F399" s="25" t="s">
        <v>73</v>
      </c>
      <c r="G399" s="1" t="s">
        <v>363</v>
      </c>
      <c r="H399" s="13">
        <v>1.0</v>
      </c>
      <c r="I399" s="1">
        <v>30.0</v>
      </c>
      <c r="J399" s="1">
        <v>100.0</v>
      </c>
      <c r="K399" s="8">
        <f t="shared" ref="K399:L399" si="282">I399-H399</f>
        <v>29</v>
      </c>
      <c r="L399" s="8">
        <f t="shared" si="282"/>
        <v>70</v>
      </c>
      <c r="M399" s="13">
        <v>4.0</v>
      </c>
      <c r="N399" s="13">
        <v>9.0</v>
      </c>
      <c r="P399" s="1"/>
      <c r="Q399" s="1"/>
      <c r="X399" s="1"/>
      <c r="Y399" s="1"/>
    </row>
    <row r="400" ht="15.75" customHeight="1">
      <c r="A400" s="21">
        <f t="shared" si="30"/>
        <v>397</v>
      </c>
      <c r="B400" s="28" t="s">
        <v>358</v>
      </c>
      <c r="C400" s="17" t="str">
        <f t="shared" si="3"/>
        <v>36-Fall-09</v>
      </c>
      <c r="D400" s="21">
        <v>27.0</v>
      </c>
      <c r="E400" s="21" t="s">
        <v>19</v>
      </c>
      <c r="F400" s="26" t="s">
        <v>81</v>
      </c>
      <c r="G400" s="21" t="s">
        <v>364</v>
      </c>
      <c r="H400" s="19">
        <v>1.0</v>
      </c>
      <c r="I400" s="21">
        <v>40.0</v>
      </c>
      <c r="J400" s="21">
        <v>110.0</v>
      </c>
      <c r="K400" s="17">
        <f t="shared" ref="K400:L400" si="283">I400-H400</f>
        <v>39</v>
      </c>
      <c r="L400" s="17">
        <f t="shared" si="283"/>
        <v>70</v>
      </c>
      <c r="M400" s="19">
        <v>4.0</v>
      </c>
      <c r="N400" s="19">
        <v>9.0</v>
      </c>
      <c r="O400" s="22"/>
      <c r="P400" s="21"/>
      <c r="Q400" s="21"/>
      <c r="R400" s="22"/>
      <c r="S400" s="22"/>
      <c r="T400" s="22"/>
      <c r="U400" s="22"/>
      <c r="V400" s="22"/>
      <c r="W400" s="22"/>
      <c r="X400" s="21"/>
      <c r="Y400" s="21"/>
      <c r="Z400" s="22"/>
      <c r="AA400" s="22"/>
      <c r="AB400" s="22"/>
      <c r="AC400" s="22"/>
      <c r="AD400" s="22"/>
      <c r="AE400" s="22"/>
      <c r="AF400" s="22"/>
    </row>
    <row r="401" ht="15.75" customHeight="1">
      <c r="A401" s="1">
        <f t="shared" si="30"/>
        <v>398</v>
      </c>
      <c r="B401" s="27" t="s">
        <v>358</v>
      </c>
      <c r="C401" s="8" t="str">
        <f t="shared" si="3"/>
        <v>36-Fall-10</v>
      </c>
      <c r="D401" s="1">
        <v>26.0</v>
      </c>
      <c r="E401" s="1" t="s">
        <v>19</v>
      </c>
      <c r="F401" s="25" t="s">
        <v>91</v>
      </c>
      <c r="G401" s="1" t="s">
        <v>320</v>
      </c>
      <c r="H401" s="13">
        <v>1.0</v>
      </c>
      <c r="I401" s="1">
        <v>35.0</v>
      </c>
      <c r="J401" s="1">
        <v>105.0</v>
      </c>
      <c r="K401" s="8">
        <f t="shared" ref="K401:L401" si="284">I401-H401</f>
        <v>34</v>
      </c>
      <c r="L401" s="8">
        <f t="shared" si="284"/>
        <v>70</v>
      </c>
      <c r="M401" s="13">
        <v>4.0</v>
      </c>
      <c r="N401" s="13">
        <v>9.0</v>
      </c>
      <c r="P401" s="1"/>
      <c r="Q401" s="1"/>
      <c r="X401" s="1"/>
      <c r="Y401" s="1"/>
    </row>
    <row r="402" ht="15.75" customHeight="1">
      <c r="A402" s="1">
        <f t="shared" si="30"/>
        <v>399</v>
      </c>
      <c r="B402" s="27" t="s">
        <v>358</v>
      </c>
      <c r="C402" s="8" t="str">
        <f t="shared" si="3"/>
        <v>36-Fall-11</v>
      </c>
      <c r="D402" s="1">
        <v>27.0</v>
      </c>
      <c r="E402" s="1" t="s">
        <v>19</v>
      </c>
      <c r="F402" s="25" t="s">
        <v>100</v>
      </c>
      <c r="G402" s="1" t="s">
        <v>365</v>
      </c>
      <c r="H402" s="13">
        <v>1.0</v>
      </c>
      <c r="I402" s="1">
        <v>40.0</v>
      </c>
      <c r="J402" s="1">
        <v>110.0</v>
      </c>
      <c r="K402" s="8">
        <f t="shared" ref="K402:L402" si="285">I402-H402</f>
        <v>39</v>
      </c>
      <c r="L402" s="8">
        <f t="shared" si="285"/>
        <v>70</v>
      </c>
      <c r="M402" s="13">
        <v>4.0</v>
      </c>
      <c r="N402" s="13">
        <v>9.0</v>
      </c>
      <c r="P402" s="1"/>
      <c r="Q402" s="1"/>
      <c r="X402" s="1"/>
      <c r="Y402" s="1"/>
    </row>
    <row r="403" ht="15.75" customHeight="1">
      <c r="A403" s="21">
        <f t="shared" si="30"/>
        <v>400</v>
      </c>
      <c r="B403" s="28" t="s">
        <v>358</v>
      </c>
      <c r="C403" s="17" t="str">
        <f t="shared" si="3"/>
        <v>36-Fall-12</v>
      </c>
      <c r="D403" s="21">
        <v>27.0</v>
      </c>
      <c r="E403" s="21" t="s">
        <v>19</v>
      </c>
      <c r="F403" s="26" t="s">
        <v>110</v>
      </c>
      <c r="G403" s="21" t="s">
        <v>366</v>
      </c>
      <c r="H403" s="19">
        <v>1.0</v>
      </c>
      <c r="I403" s="21">
        <v>40.0</v>
      </c>
      <c r="J403" s="21">
        <v>110.0</v>
      </c>
      <c r="K403" s="17">
        <f t="shared" ref="K403:L403" si="286">I403-H403</f>
        <v>39</v>
      </c>
      <c r="L403" s="17">
        <f t="shared" si="286"/>
        <v>70</v>
      </c>
      <c r="M403" s="19">
        <v>4.0</v>
      </c>
      <c r="N403" s="19">
        <v>9.0</v>
      </c>
      <c r="O403" s="22"/>
      <c r="P403" s="21"/>
      <c r="Q403" s="21"/>
      <c r="R403" s="22"/>
      <c r="S403" s="22"/>
      <c r="T403" s="22"/>
      <c r="U403" s="22"/>
      <c r="V403" s="22"/>
      <c r="W403" s="22"/>
      <c r="X403" s="21"/>
      <c r="Y403" s="21"/>
      <c r="Z403" s="22"/>
      <c r="AA403" s="22"/>
      <c r="AB403" s="22"/>
      <c r="AC403" s="22"/>
      <c r="AD403" s="22"/>
      <c r="AE403" s="22"/>
      <c r="AF403" s="22"/>
    </row>
    <row r="404" ht="15.75" customHeight="1">
      <c r="A404" s="1">
        <f t="shared" si="30"/>
        <v>401</v>
      </c>
      <c r="B404" s="27" t="s">
        <v>367</v>
      </c>
      <c r="C404" s="8" t="str">
        <f t="shared" si="3"/>
        <v>37-NonFall-01</v>
      </c>
      <c r="D404" s="1">
        <v>42.0</v>
      </c>
      <c r="E404" s="1" t="s">
        <v>15</v>
      </c>
      <c r="F404" s="25" t="s">
        <v>14</v>
      </c>
      <c r="G404" s="1" t="s">
        <v>82</v>
      </c>
      <c r="H404" s="13">
        <v>1.0</v>
      </c>
      <c r="J404" s="1">
        <v>168.0</v>
      </c>
      <c r="K404" s="8"/>
      <c r="L404" s="8"/>
      <c r="M404" s="13">
        <v>4.0</v>
      </c>
      <c r="N404" s="13">
        <v>9.0</v>
      </c>
      <c r="P404" s="1"/>
      <c r="Q404" s="1"/>
      <c r="X404" s="1"/>
      <c r="Y404" s="1"/>
    </row>
    <row r="405" ht="15.75" customHeight="1">
      <c r="A405" s="21">
        <f t="shared" si="30"/>
        <v>402</v>
      </c>
      <c r="B405" s="28" t="s">
        <v>367</v>
      </c>
      <c r="C405" s="17" t="str">
        <f t="shared" si="3"/>
        <v>37-NonFall-02</v>
      </c>
      <c r="D405" s="21">
        <v>79.0</v>
      </c>
      <c r="E405" s="21" t="s">
        <v>15</v>
      </c>
      <c r="F405" s="26" t="s">
        <v>17</v>
      </c>
      <c r="G405" s="21" t="s">
        <v>368</v>
      </c>
      <c r="H405" s="19">
        <v>1.0</v>
      </c>
      <c r="I405" s="22"/>
      <c r="J405" s="21">
        <v>318.0</v>
      </c>
      <c r="K405" s="17"/>
      <c r="L405" s="17"/>
      <c r="M405" s="19">
        <v>4.0</v>
      </c>
      <c r="N405" s="19">
        <v>9.0</v>
      </c>
      <c r="O405" s="22"/>
      <c r="P405" s="21"/>
      <c r="Q405" s="21"/>
      <c r="R405" s="22"/>
      <c r="S405" s="22"/>
      <c r="T405" s="22"/>
      <c r="U405" s="22"/>
      <c r="V405" s="22"/>
      <c r="W405" s="22"/>
      <c r="X405" s="21"/>
      <c r="Y405" s="21"/>
      <c r="Z405" s="22"/>
      <c r="AA405" s="22"/>
      <c r="AB405" s="22"/>
      <c r="AC405" s="22"/>
      <c r="AD405" s="22"/>
      <c r="AE405" s="22"/>
      <c r="AF405" s="22"/>
    </row>
    <row r="406" ht="15.75" customHeight="1">
      <c r="A406" s="1">
        <f t="shared" si="30"/>
        <v>403</v>
      </c>
      <c r="B406" s="27" t="s">
        <v>367</v>
      </c>
      <c r="C406" s="8" t="str">
        <f t="shared" si="3"/>
        <v>37-NonFall-03</v>
      </c>
      <c r="D406" s="1">
        <v>79.0</v>
      </c>
      <c r="E406" s="1" t="s">
        <v>15</v>
      </c>
      <c r="F406" s="25" t="s">
        <v>22</v>
      </c>
      <c r="G406" s="1" t="s">
        <v>296</v>
      </c>
      <c r="H406" s="13">
        <v>1.0</v>
      </c>
      <c r="J406" s="1">
        <v>318.0</v>
      </c>
      <c r="K406" s="8"/>
      <c r="L406" s="8"/>
      <c r="M406" s="13">
        <v>4.0</v>
      </c>
      <c r="N406" s="13">
        <v>9.0</v>
      </c>
      <c r="P406" s="1"/>
      <c r="Q406" s="1"/>
      <c r="X406" s="1"/>
      <c r="Y406" s="1"/>
    </row>
    <row r="407" ht="15.75" customHeight="1">
      <c r="A407" s="1">
        <f t="shared" si="30"/>
        <v>404</v>
      </c>
      <c r="B407" s="27" t="s">
        <v>367</v>
      </c>
      <c r="C407" s="8" t="str">
        <f t="shared" si="3"/>
        <v>37-NonFall-04</v>
      </c>
      <c r="D407" s="1">
        <v>79.0</v>
      </c>
      <c r="E407" s="1" t="s">
        <v>15</v>
      </c>
      <c r="F407" s="25" t="s">
        <v>24</v>
      </c>
      <c r="G407" s="1" t="s">
        <v>369</v>
      </c>
      <c r="H407" s="13">
        <v>1.0</v>
      </c>
      <c r="J407" s="1">
        <v>318.0</v>
      </c>
      <c r="K407" s="8"/>
      <c r="L407" s="8"/>
      <c r="M407" s="13">
        <v>4.0</v>
      </c>
      <c r="N407" s="13">
        <v>9.0</v>
      </c>
      <c r="P407" s="1"/>
      <c r="Q407" s="1"/>
      <c r="X407" s="1"/>
      <c r="Y407" s="1"/>
    </row>
    <row r="408" ht="15.75" customHeight="1">
      <c r="A408" s="1">
        <f t="shared" si="30"/>
        <v>405</v>
      </c>
      <c r="B408" s="27" t="s">
        <v>367</v>
      </c>
      <c r="C408" s="8" t="str">
        <f t="shared" si="3"/>
        <v>37-Fall-01</v>
      </c>
      <c r="D408" s="1">
        <v>23.0</v>
      </c>
      <c r="E408" s="1" t="s">
        <v>19</v>
      </c>
      <c r="F408" s="25" t="s">
        <v>14</v>
      </c>
      <c r="G408" s="1" t="s">
        <v>370</v>
      </c>
      <c r="H408" s="13">
        <v>1.0</v>
      </c>
      <c r="I408" s="1">
        <v>24.0</v>
      </c>
      <c r="J408" s="1">
        <v>94.0</v>
      </c>
      <c r="K408" s="8">
        <f t="shared" ref="K408:L408" si="287">I408-H408</f>
        <v>23</v>
      </c>
      <c r="L408" s="8">
        <f t="shared" si="287"/>
        <v>70</v>
      </c>
      <c r="M408" s="13">
        <v>4.0</v>
      </c>
      <c r="N408" s="13">
        <v>9.0</v>
      </c>
      <c r="P408" s="1"/>
      <c r="Q408" s="1"/>
      <c r="X408" s="1"/>
      <c r="Y408" s="1"/>
    </row>
    <row r="409" ht="15.75" customHeight="1">
      <c r="A409" s="1">
        <f t="shared" si="30"/>
        <v>406</v>
      </c>
      <c r="B409" s="27" t="s">
        <v>367</v>
      </c>
      <c r="C409" s="8" t="str">
        <f t="shared" si="3"/>
        <v>37-Fall-02</v>
      </c>
      <c r="D409" s="1">
        <v>24.0</v>
      </c>
      <c r="E409" s="1" t="s">
        <v>19</v>
      </c>
      <c r="F409" s="25" t="s">
        <v>17</v>
      </c>
      <c r="G409" s="1" t="s">
        <v>371</v>
      </c>
      <c r="H409" s="13">
        <v>1.0</v>
      </c>
      <c r="I409" s="1">
        <v>25.0</v>
      </c>
      <c r="J409" s="1">
        <v>95.0</v>
      </c>
      <c r="K409" s="8">
        <f t="shared" ref="K409:L409" si="288">I409-H409</f>
        <v>24</v>
      </c>
      <c r="L409" s="8">
        <f t="shared" si="288"/>
        <v>70</v>
      </c>
      <c r="M409" s="13">
        <v>4.0</v>
      </c>
      <c r="N409" s="13">
        <v>9.0</v>
      </c>
      <c r="P409" s="1"/>
      <c r="Q409" s="1"/>
      <c r="X409" s="1"/>
      <c r="Y409" s="1"/>
    </row>
    <row r="410" ht="15.75" customHeight="1">
      <c r="A410" s="1">
        <f t="shared" si="30"/>
        <v>407</v>
      </c>
      <c r="B410" s="27" t="s">
        <v>367</v>
      </c>
      <c r="C410" s="8" t="str">
        <f t="shared" si="3"/>
        <v>37-Fall-03</v>
      </c>
      <c r="D410" s="1">
        <v>24.0</v>
      </c>
      <c r="E410" s="1" t="s">
        <v>19</v>
      </c>
      <c r="F410" s="25" t="s">
        <v>22</v>
      </c>
      <c r="G410" s="1" t="s">
        <v>372</v>
      </c>
      <c r="H410" s="13">
        <v>1.0</v>
      </c>
      <c r="I410" s="1">
        <v>26.0</v>
      </c>
      <c r="J410" s="1">
        <v>96.0</v>
      </c>
      <c r="K410" s="8">
        <f t="shared" ref="K410:L410" si="289">I410-H410</f>
        <v>25</v>
      </c>
      <c r="L410" s="8">
        <f t="shared" si="289"/>
        <v>70</v>
      </c>
      <c r="M410" s="13">
        <v>4.0</v>
      </c>
      <c r="N410" s="13">
        <v>9.0</v>
      </c>
      <c r="P410" s="1"/>
      <c r="Q410" s="1"/>
      <c r="X410" s="1"/>
      <c r="Y410" s="1"/>
    </row>
    <row r="411" ht="15.75" customHeight="1">
      <c r="A411" s="1">
        <f t="shared" si="30"/>
        <v>408</v>
      </c>
      <c r="B411" s="27" t="s">
        <v>367</v>
      </c>
      <c r="C411" s="8" t="str">
        <f t="shared" si="3"/>
        <v>37-Fall-04</v>
      </c>
      <c r="D411" s="1">
        <v>23.0</v>
      </c>
      <c r="E411" s="1" t="s">
        <v>19</v>
      </c>
      <c r="F411" s="25" t="s">
        <v>24</v>
      </c>
      <c r="G411" s="1" t="s">
        <v>270</v>
      </c>
      <c r="H411" s="13">
        <v>1.0</v>
      </c>
      <c r="I411" s="1">
        <v>23.0</v>
      </c>
      <c r="J411" s="1">
        <v>93.0</v>
      </c>
      <c r="K411" s="8">
        <f t="shared" ref="K411:L411" si="290">I411-H411</f>
        <v>22</v>
      </c>
      <c r="L411" s="8">
        <f t="shared" si="290"/>
        <v>70</v>
      </c>
      <c r="M411" s="13">
        <v>4.0</v>
      </c>
      <c r="N411" s="13">
        <v>9.0</v>
      </c>
      <c r="P411" s="1"/>
      <c r="Q411" s="1"/>
      <c r="X411" s="1"/>
      <c r="Y411" s="1"/>
    </row>
    <row r="412" ht="15.75" customHeight="1">
      <c r="A412" s="1">
        <f t="shared" si="30"/>
        <v>409</v>
      </c>
      <c r="B412" s="27" t="s">
        <v>367</v>
      </c>
      <c r="C412" s="8" t="str">
        <f t="shared" si="3"/>
        <v>37-Fall-05</v>
      </c>
      <c r="D412" s="1">
        <v>24.0</v>
      </c>
      <c r="E412" s="1" t="s">
        <v>19</v>
      </c>
      <c r="F412" s="25" t="s">
        <v>26</v>
      </c>
      <c r="G412" s="1" t="s">
        <v>271</v>
      </c>
      <c r="H412" s="13">
        <v>1.0</v>
      </c>
      <c r="I412" s="1">
        <v>28.0</v>
      </c>
      <c r="J412" s="1">
        <v>98.0</v>
      </c>
      <c r="K412" s="8">
        <f t="shared" ref="K412:L412" si="291">I412-H412</f>
        <v>27</v>
      </c>
      <c r="L412" s="8">
        <f t="shared" si="291"/>
        <v>70</v>
      </c>
      <c r="M412" s="13">
        <v>4.0</v>
      </c>
      <c r="N412" s="13">
        <v>9.0</v>
      </c>
      <c r="P412" s="1"/>
      <c r="Q412" s="1"/>
      <c r="X412" s="1"/>
      <c r="Y412" s="1"/>
    </row>
    <row r="413" ht="15.75" customHeight="1">
      <c r="A413" s="1">
        <f t="shared" si="30"/>
        <v>410</v>
      </c>
      <c r="B413" s="27" t="s">
        <v>367</v>
      </c>
      <c r="C413" s="8" t="str">
        <f t="shared" si="3"/>
        <v>37-Fall-06</v>
      </c>
      <c r="D413" s="1">
        <v>23.0</v>
      </c>
      <c r="E413" s="1" t="s">
        <v>19</v>
      </c>
      <c r="F413" s="25" t="s">
        <v>28</v>
      </c>
      <c r="G413" s="1" t="s">
        <v>373</v>
      </c>
      <c r="H413" s="13">
        <v>1.0</v>
      </c>
      <c r="I413" s="1">
        <v>23.0</v>
      </c>
      <c r="J413" s="1">
        <v>93.0</v>
      </c>
      <c r="K413" s="8">
        <f t="shared" ref="K413:L413" si="292">I413-H413</f>
        <v>22</v>
      </c>
      <c r="L413" s="8">
        <f t="shared" si="292"/>
        <v>70</v>
      </c>
      <c r="M413" s="13">
        <v>4.0</v>
      </c>
      <c r="N413" s="13">
        <v>9.0</v>
      </c>
      <c r="P413" s="1"/>
      <c r="Q413" s="1"/>
      <c r="X413" s="1"/>
      <c r="Y413" s="1"/>
    </row>
    <row r="414" ht="15.75" customHeight="1">
      <c r="A414" s="1">
        <f t="shared" si="30"/>
        <v>411</v>
      </c>
      <c r="B414" s="27" t="s">
        <v>367</v>
      </c>
      <c r="C414" s="8" t="str">
        <f t="shared" si="3"/>
        <v>37-Fall-07</v>
      </c>
      <c r="D414" s="1">
        <v>19.0</v>
      </c>
      <c r="E414" s="1" t="s">
        <v>19</v>
      </c>
      <c r="F414" s="25" t="s">
        <v>30</v>
      </c>
      <c r="G414" s="1" t="s">
        <v>374</v>
      </c>
      <c r="H414" s="13">
        <v>1.0</v>
      </c>
      <c r="I414" s="1">
        <v>25.0</v>
      </c>
      <c r="J414" s="1">
        <v>78.0</v>
      </c>
      <c r="K414" s="8">
        <f t="shared" ref="K414:L414" si="293">I414-H414</f>
        <v>24</v>
      </c>
      <c r="L414" s="8">
        <f t="shared" si="293"/>
        <v>53</v>
      </c>
      <c r="M414" s="13">
        <v>4.0</v>
      </c>
      <c r="N414" s="13">
        <v>9.0</v>
      </c>
      <c r="P414" s="1"/>
      <c r="Q414" s="1"/>
      <c r="X414" s="1"/>
      <c r="Y414" s="1"/>
    </row>
    <row r="415" ht="15.75" customHeight="1">
      <c r="A415" s="1">
        <f t="shared" si="30"/>
        <v>412</v>
      </c>
      <c r="B415" s="27" t="s">
        <v>367</v>
      </c>
      <c r="C415" s="8" t="str">
        <f t="shared" si="3"/>
        <v>37-Fall-08</v>
      </c>
      <c r="D415" s="1">
        <v>23.0</v>
      </c>
      <c r="E415" s="1" t="s">
        <v>19</v>
      </c>
      <c r="F415" s="25" t="s">
        <v>73</v>
      </c>
      <c r="G415" s="1" t="s">
        <v>321</v>
      </c>
      <c r="H415" s="13">
        <v>1.0</v>
      </c>
      <c r="I415" s="1">
        <v>22.0</v>
      </c>
      <c r="J415" s="1">
        <v>92.0</v>
      </c>
      <c r="K415" s="8">
        <f t="shared" ref="K415:L415" si="294">I415-H415</f>
        <v>21</v>
      </c>
      <c r="L415" s="8">
        <f t="shared" si="294"/>
        <v>70</v>
      </c>
      <c r="M415" s="13">
        <v>4.0</v>
      </c>
      <c r="N415" s="13">
        <v>9.0</v>
      </c>
      <c r="P415" s="1"/>
      <c r="Q415" s="1"/>
      <c r="X415" s="1"/>
      <c r="Y415" s="1"/>
    </row>
    <row r="416" ht="15.75" customHeight="1">
      <c r="A416" s="1">
        <f t="shared" si="30"/>
        <v>413</v>
      </c>
      <c r="B416" s="27" t="s">
        <v>367</v>
      </c>
      <c r="C416" s="8" t="str">
        <f t="shared" si="3"/>
        <v>37-Fall-09</v>
      </c>
      <c r="D416" s="1">
        <v>23.0</v>
      </c>
      <c r="E416" s="1" t="s">
        <v>19</v>
      </c>
      <c r="F416" s="25" t="s">
        <v>81</v>
      </c>
      <c r="G416" s="1" t="s">
        <v>375</v>
      </c>
      <c r="H416" s="13">
        <v>1.0</v>
      </c>
      <c r="I416" s="1">
        <v>21.0</v>
      </c>
      <c r="J416" s="1">
        <v>91.0</v>
      </c>
      <c r="K416" s="8">
        <f t="shared" ref="K416:L416" si="295">I416-H416</f>
        <v>20</v>
      </c>
      <c r="L416" s="8">
        <f t="shared" si="295"/>
        <v>70</v>
      </c>
      <c r="M416" s="13">
        <v>4.0</v>
      </c>
      <c r="N416" s="13">
        <v>9.0</v>
      </c>
      <c r="P416" s="1"/>
      <c r="Q416" s="1"/>
      <c r="X416" s="1"/>
      <c r="Y416" s="1"/>
    </row>
    <row r="417" ht="15.75" customHeight="1">
      <c r="A417" s="1">
        <f t="shared" si="30"/>
        <v>414</v>
      </c>
      <c r="B417" s="27" t="s">
        <v>367</v>
      </c>
      <c r="C417" s="8" t="str">
        <f t="shared" si="3"/>
        <v>37-Fall-10</v>
      </c>
      <c r="D417" s="1">
        <v>23.0</v>
      </c>
      <c r="E417" s="1" t="s">
        <v>19</v>
      </c>
      <c r="F417" s="25" t="s">
        <v>91</v>
      </c>
      <c r="G417" s="1" t="s">
        <v>276</v>
      </c>
      <c r="H417" s="13">
        <v>1.0</v>
      </c>
      <c r="I417" s="1">
        <v>22.0</v>
      </c>
      <c r="J417" s="1">
        <v>92.0</v>
      </c>
      <c r="K417" s="8">
        <f t="shared" ref="K417:L417" si="296">I417-H417</f>
        <v>21</v>
      </c>
      <c r="L417" s="8">
        <f t="shared" si="296"/>
        <v>70</v>
      </c>
      <c r="M417" s="13">
        <v>4.0</v>
      </c>
      <c r="N417" s="13">
        <v>9.0</v>
      </c>
      <c r="P417" s="1"/>
      <c r="Q417" s="1"/>
      <c r="X417" s="1"/>
      <c r="Y417" s="1"/>
    </row>
    <row r="418" ht="15.75" customHeight="1">
      <c r="A418" s="1">
        <f t="shared" si="30"/>
        <v>415</v>
      </c>
      <c r="B418" s="27" t="s">
        <v>367</v>
      </c>
      <c r="C418" s="8" t="str">
        <f t="shared" si="3"/>
        <v>37-Fall-11</v>
      </c>
      <c r="D418" s="1">
        <v>25.0</v>
      </c>
      <c r="E418" s="1" t="s">
        <v>19</v>
      </c>
      <c r="F418" s="25" t="s">
        <v>100</v>
      </c>
      <c r="G418" s="1" t="s">
        <v>376</v>
      </c>
      <c r="H418" s="13">
        <v>1.0</v>
      </c>
      <c r="I418" s="1">
        <v>30.0</v>
      </c>
      <c r="J418" s="1">
        <v>100.0</v>
      </c>
      <c r="K418" s="8">
        <f t="shared" ref="K418:L418" si="297">I418-H418</f>
        <v>29</v>
      </c>
      <c r="L418" s="8">
        <f t="shared" si="297"/>
        <v>70</v>
      </c>
      <c r="M418" s="13">
        <v>4.0</v>
      </c>
      <c r="N418" s="13">
        <v>9.0</v>
      </c>
      <c r="P418" s="1"/>
      <c r="Q418" s="1"/>
      <c r="X418" s="1"/>
      <c r="Y418" s="1"/>
    </row>
    <row r="419" ht="15.75" customHeight="1">
      <c r="A419" s="1">
        <f t="shared" si="30"/>
        <v>416</v>
      </c>
      <c r="B419" s="27" t="s">
        <v>367</v>
      </c>
      <c r="C419" s="8" t="str">
        <f t="shared" si="3"/>
        <v>37-Fall-12</v>
      </c>
      <c r="D419" s="1">
        <v>25.0</v>
      </c>
      <c r="E419" s="1" t="s">
        <v>19</v>
      </c>
      <c r="F419" s="25" t="s">
        <v>110</v>
      </c>
      <c r="G419" s="1" t="s">
        <v>377</v>
      </c>
      <c r="H419" s="13">
        <v>1.0</v>
      </c>
      <c r="I419" s="1">
        <v>29.0</v>
      </c>
      <c r="J419" s="1">
        <v>99.0</v>
      </c>
      <c r="K419" s="8">
        <f t="shared" ref="K419:L419" si="298">I419-H419</f>
        <v>28</v>
      </c>
      <c r="L419" s="8">
        <f t="shared" si="298"/>
        <v>70</v>
      </c>
      <c r="M419" s="13">
        <v>4.0</v>
      </c>
      <c r="N419" s="13">
        <v>9.0</v>
      </c>
      <c r="P419" s="1"/>
      <c r="Q419" s="1"/>
      <c r="X419" s="1"/>
      <c r="Y419" s="1"/>
    </row>
    <row r="420" ht="15.75" customHeight="1">
      <c r="A420" s="1">
        <f t="shared" si="30"/>
        <v>417</v>
      </c>
      <c r="B420" s="27" t="s">
        <v>378</v>
      </c>
      <c r="C420" s="8" t="str">
        <f t="shared" si="3"/>
        <v>38-NonFall-01</v>
      </c>
      <c r="D420" s="1">
        <v>329.0</v>
      </c>
      <c r="E420" s="1" t="s">
        <v>15</v>
      </c>
      <c r="F420" s="25" t="s">
        <v>14</v>
      </c>
      <c r="G420" s="1" t="s">
        <v>379</v>
      </c>
      <c r="H420" s="13">
        <v>1.0</v>
      </c>
      <c r="I420" s="1"/>
      <c r="J420" s="1">
        <v>1318.0</v>
      </c>
      <c r="K420" s="8"/>
      <c r="L420" s="8"/>
      <c r="M420" s="13">
        <v>6.0</v>
      </c>
      <c r="N420" s="13">
        <v>10.0</v>
      </c>
      <c r="P420" s="1"/>
      <c r="Q420" s="1"/>
      <c r="X420" s="1"/>
      <c r="Y420" s="1"/>
    </row>
    <row r="421" ht="15.75" customHeight="1">
      <c r="A421" s="1">
        <f t="shared" si="30"/>
        <v>418</v>
      </c>
      <c r="B421" s="27" t="s">
        <v>378</v>
      </c>
      <c r="C421" s="8" t="str">
        <f t="shared" si="3"/>
        <v>38-NonFall-02</v>
      </c>
      <c r="D421" s="1">
        <v>169.0</v>
      </c>
      <c r="E421" s="1" t="s">
        <v>15</v>
      </c>
      <c r="F421" s="25" t="s">
        <v>17</v>
      </c>
      <c r="G421" s="1" t="s">
        <v>380</v>
      </c>
      <c r="H421" s="13">
        <v>1.0</v>
      </c>
      <c r="I421" s="1"/>
      <c r="J421" s="1">
        <v>678.0</v>
      </c>
      <c r="K421" s="8"/>
      <c r="L421" s="8"/>
      <c r="M421" s="13">
        <v>6.0</v>
      </c>
      <c r="N421" s="13">
        <v>10.0</v>
      </c>
      <c r="P421" s="1"/>
      <c r="Q421" s="1"/>
      <c r="X421" s="1"/>
      <c r="Y421" s="1"/>
    </row>
    <row r="422" ht="15.75" customHeight="1">
      <c r="A422" s="1">
        <f t="shared" si="30"/>
        <v>419</v>
      </c>
      <c r="B422" s="27" t="s">
        <v>378</v>
      </c>
      <c r="C422" s="8" t="str">
        <f t="shared" si="3"/>
        <v>38-NonFall-03</v>
      </c>
      <c r="D422" s="1">
        <v>29.0</v>
      </c>
      <c r="E422" s="1" t="s">
        <v>15</v>
      </c>
      <c r="F422" s="25" t="s">
        <v>22</v>
      </c>
      <c r="G422" s="1" t="s">
        <v>381</v>
      </c>
      <c r="H422" s="13">
        <v>1.0</v>
      </c>
      <c r="I422" s="1"/>
      <c r="J422" s="1">
        <v>118.0</v>
      </c>
      <c r="K422" s="8"/>
      <c r="L422" s="8"/>
      <c r="M422" s="13">
        <v>6.0</v>
      </c>
      <c r="N422" s="13">
        <v>10.0</v>
      </c>
      <c r="P422" s="1"/>
      <c r="Q422" s="1"/>
      <c r="X422" s="1"/>
      <c r="Y422" s="1"/>
    </row>
    <row r="423" ht="15.75" customHeight="1">
      <c r="A423" s="1">
        <f t="shared" si="30"/>
        <v>420</v>
      </c>
      <c r="B423" s="27" t="s">
        <v>378</v>
      </c>
      <c r="C423" s="8" t="str">
        <f t="shared" si="3"/>
        <v>38-NonFall-04</v>
      </c>
      <c r="D423" s="1">
        <v>249.0</v>
      </c>
      <c r="E423" s="1" t="s">
        <v>15</v>
      </c>
      <c r="F423" s="25" t="s">
        <v>24</v>
      </c>
      <c r="G423" s="1" t="s">
        <v>382</v>
      </c>
      <c r="H423" s="13">
        <v>1.0</v>
      </c>
      <c r="I423" s="1"/>
      <c r="J423" s="1">
        <v>998.0</v>
      </c>
      <c r="K423" s="8"/>
      <c r="L423" s="8"/>
      <c r="M423" s="13">
        <v>6.0</v>
      </c>
      <c r="N423" s="13">
        <v>10.0</v>
      </c>
      <c r="P423" s="1"/>
      <c r="Q423" s="1"/>
      <c r="X423" s="1"/>
      <c r="Y423" s="1"/>
    </row>
    <row r="424" ht="15.75" customHeight="1">
      <c r="A424" s="1">
        <f t="shared" si="30"/>
        <v>421</v>
      </c>
      <c r="B424" s="27" t="s">
        <v>378</v>
      </c>
      <c r="C424" s="8" t="str">
        <f t="shared" si="3"/>
        <v>38-NonFall-05</v>
      </c>
      <c r="D424" s="1">
        <v>189.0</v>
      </c>
      <c r="E424" s="1" t="s">
        <v>15</v>
      </c>
      <c r="F424" s="25" t="s">
        <v>26</v>
      </c>
      <c r="G424" s="1" t="s">
        <v>383</v>
      </c>
      <c r="H424" s="13">
        <v>1.0</v>
      </c>
      <c r="I424" s="1"/>
      <c r="J424" s="1">
        <v>758.0</v>
      </c>
      <c r="K424" s="8"/>
      <c r="L424" s="8"/>
      <c r="M424" s="13">
        <v>6.0</v>
      </c>
      <c r="N424" s="13">
        <v>10.0</v>
      </c>
      <c r="P424" s="1"/>
      <c r="Q424" s="1"/>
      <c r="X424" s="1"/>
      <c r="Y424" s="1"/>
    </row>
    <row r="425" ht="15.75" customHeight="1">
      <c r="A425" s="1">
        <f t="shared" si="30"/>
        <v>422</v>
      </c>
      <c r="B425" s="27" t="s">
        <v>378</v>
      </c>
      <c r="C425" s="8" t="str">
        <f t="shared" si="3"/>
        <v>38-Fall-01</v>
      </c>
      <c r="D425" s="1">
        <v>25.0</v>
      </c>
      <c r="E425" s="1" t="s">
        <v>19</v>
      </c>
      <c r="F425" s="25" t="s">
        <v>14</v>
      </c>
      <c r="G425" s="1" t="s">
        <v>384</v>
      </c>
      <c r="H425" s="13">
        <v>1.0</v>
      </c>
      <c r="I425" s="1">
        <v>25.0</v>
      </c>
      <c r="J425" s="1">
        <v>100.0</v>
      </c>
      <c r="K425" s="8">
        <f t="shared" ref="K425:L425" si="299">I425-H425</f>
        <v>24</v>
      </c>
      <c r="L425" s="8">
        <f t="shared" si="299"/>
        <v>75</v>
      </c>
      <c r="M425" s="13">
        <v>6.0</v>
      </c>
      <c r="N425" s="13">
        <v>10.0</v>
      </c>
      <c r="P425" s="1"/>
      <c r="Q425" s="1"/>
      <c r="X425" s="1"/>
      <c r="Y425" s="1"/>
    </row>
    <row r="426" ht="15.75" customHeight="1">
      <c r="A426" s="1">
        <f t="shared" si="30"/>
        <v>423</v>
      </c>
      <c r="B426" s="27" t="s">
        <v>378</v>
      </c>
      <c r="C426" s="8" t="str">
        <f t="shared" si="3"/>
        <v>38-Fall-02</v>
      </c>
      <c r="D426" s="1">
        <v>32.0</v>
      </c>
      <c r="E426" s="1" t="s">
        <v>19</v>
      </c>
      <c r="F426" s="25" t="s">
        <v>17</v>
      </c>
      <c r="G426" s="1" t="s">
        <v>385</v>
      </c>
      <c r="H426" s="13">
        <v>1.0</v>
      </c>
      <c r="I426" s="1">
        <v>40.0</v>
      </c>
      <c r="J426" s="1">
        <v>130.0</v>
      </c>
      <c r="K426" s="8">
        <f t="shared" ref="K426:L426" si="300">I426-H426</f>
        <v>39</v>
      </c>
      <c r="L426" s="8">
        <f t="shared" si="300"/>
        <v>90</v>
      </c>
      <c r="M426" s="13">
        <v>6.0</v>
      </c>
      <c r="N426" s="13">
        <v>10.0</v>
      </c>
      <c r="P426" s="1"/>
      <c r="Q426" s="1"/>
      <c r="X426" s="1"/>
      <c r="Y426" s="1"/>
    </row>
    <row r="427" ht="15.75" customHeight="1">
      <c r="A427" s="1">
        <f t="shared" si="30"/>
        <v>424</v>
      </c>
      <c r="B427" s="27" t="s">
        <v>378</v>
      </c>
      <c r="C427" s="8" t="str">
        <f t="shared" si="3"/>
        <v>38-Fall-03</v>
      </c>
      <c r="D427" s="1">
        <v>19.0</v>
      </c>
      <c r="E427" s="1" t="s">
        <v>19</v>
      </c>
      <c r="F427" s="25" t="s">
        <v>22</v>
      </c>
      <c r="G427" s="1" t="s">
        <v>386</v>
      </c>
      <c r="H427" s="13">
        <v>1.0</v>
      </c>
      <c r="I427" s="1">
        <v>10.0</v>
      </c>
      <c r="J427" s="1">
        <v>80.0</v>
      </c>
      <c r="K427" s="8">
        <f t="shared" ref="K427:L427" si="301">I427-H427</f>
        <v>9</v>
      </c>
      <c r="L427" s="8">
        <f t="shared" si="301"/>
        <v>70</v>
      </c>
      <c r="M427" s="13">
        <v>6.0</v>
      </c>
      <c r="N427" s="13">
        <v>10.0</v>
      </c>
      <c r="P427" s="1"/>
      <c r="Q427" s="1"/>
      <c r="X427" s="1"/>
      <c r="Y427" s="1"/>
    </row>
    <row r="428" ht="15.75" customHeight="1">
      <c r="A428" s="21">
        <f t="shared" si="30"/>
        <v>425</v>
      </c>
      <c r="B428" s="28" t="s">
        <v>378</v>
      </c>
      <c r="C428" s="17" t="str">
        <f t="shared" si="3"/>
        <v>38-Fall-04</v>
      </c>
      <c r="D428" s="21">
        <v>24.0</v>
      </c>
      <c r="E428" s="21" t="s">
        <v>19</v>
      </c>
      <c r="F428" s="26" t="s">
        <v>24</v>
      </c>
      <c r="G428" s="21" t="s">
        <v>387</v>
      </c>
      <c r="H428" s="19">
        <v>1.0</v>
      </c>
      <c r="I428" s="21">
        <v>25.0</v>
      </c>
      <c r="J428" s="21">
        <v>95.0</v>
      </c>
      <c r="K428" s="17">
        <f t="shared" ref="K428:L428" si="302">I428-H428</f>
        <v>24</v>
      </c>
      <c r="L428" s="17">
        <f t="shared" si="302"/>
        <v>70</v>
      </c>
      <c r="M428" s="19">
        <v>6.0</v>
      </c>
      <c r="N428" s="19">
        <v>10.0</v>
      </c>
      <c r="O428" s="22"/>
      <c r="P428" s="21"/>
      <c r="Q428" s="21"/>
      <c r="R428" s="22"/>
      <c r="S428" s="22"/>
      <c r="T428" s="22"/>
      <c r="U428" s="22"/>
      <c r="V428" s="22"/>
      <c r="W428" s="22"/>
      <c r="X428" s="21"/>
      <c r="Y428" s="21"/>
      <c r="Z428" s="22"/>
      <c r="AA428" s="22"/>
      <c r="AB428" s="22"/>
      <c r="AC428" s="22"/>
      <c r="AD428" s="22"/>
      <c r="AE428" s="22"/>
      <c r="AF428" s="22"/>
    </row>
    <row r="429" ht="15.75" customHeight="1">
      <c r="A429" s="1">
        <f t="shared" si="30"/>
        <v>426</v>
      </c>
      <c r="B429" s="27" t="s">
        <v>378</v>
      </c>
      <c r="C429" s="8" t="str">
        <f t="shared" si="3"/>
        <v>38-Fall-05</v>
      </c>
      <c r="D429" s="1">
        <v>25.0</v>
      </c>
      <c r="E429" s="1" t="s">
        <v>19</v>
      </c>
      <c r="F429" s="25" t="s">
        <v>26</v>
      </c>
      <c r="G429" s="1" t="s">
        <v>388</v>
      </c>
      <c r="H429" s="13">
        <v>1.0</v>
      </c>
      <c r="I429" s="1">
        <v>30.0</v>
      </c>
      <c r="J429" s="1">
        <v>100.0</v>
      </c>
      <c r="K429" s="8">
        <f t="shared" ref="K429:L429" si="303">I429-H429</f>
        <v>29</v>
      </c>
      <c r="L429" s="8">
        <f t="shared" si="303"/>
        <v>70</v>
      </c>
      <c r="M429" s="13">
        <v>6.0</v>
      </c>
      <c r="N429" s="13">
        <v>10.0</v>
      </c>
      <c r="P429" s="1"/>
      <c r="Q429" s="1"/>
      <c r="X429" s="1"/>
      <c r="Y429" s="1"/>
    </row>
    <row r="430" ht="15.75" customHeight="1">
      <c r="A430" s="1">
        <f t="shared" si="30"/>
        <v>427</v>
      </c>
      <c r="B430" s="27" t="s">
        <v>378</v>
      </c>
      <c r="C430" s="8" t="str">
        <f t="shared" si="3"/>
        <v>38-Fall-06</v>
      </c>
      <c r="D430" s="1">
        <v>27.0</v>
      </c>
      <c r="E430" s="1" t="s">
        <v>19</v>
      </c>
      <c r="F430" s="25" t="s">
        <v>28</v>
      </c>
      <c r="G430" s="1" t="s">
        <v>389</v>
      </c>
      <c r="H430" s="13">
        <v>1.0</v>
      </c>
      <c r="I430" s="1">
        <v>40.0</v>
      </c>
      <c r="J430" s="1">
        <v>110.0</v>
      </c>
      <c r="K430" s="8">
        <f t="shared" ref="K430:L430" si="304">I430-H430</f>
        <v>39</v>
      </c>
      <c r="L430" s="8">
        <f t="shared" si="304"/>
        <v>70</v>
      </c>
      <c r="M430" s="13">
        <v>6.0</v>
      </c>
      <c r="N430" s="13">
        <v>10.0</v>
      </c>
      <c r="P430" s="1"/>
      <c r="Q430" s="1"/>
      <c r="X430" s="1"/>
      <c r="Y430" s="1"/>
    </row>
    <row r="431" ht="15.75" customHeight="1">
      <c r="A431" s="1">
        <f t="shared" si="30"/>
        <v>428</v>
      </c>
      <c r="B431" s="27" t="s">
        <v>378</v>
      </c>
      <c r="C431" s="8" t="str">
        <f t="shared" si="3"/>
        <v>38-Fall-07</v>
      </c>
      <c r="D431" s="1">
        <v>26.0</v>
      </c>
      <c r="E431" s="1" t="s">
        <v>19</v>
      </c>
      <c r="F431" s="25" t="s">
        <v>30</v>
      </c>
      <c r="G431" s="1" t="s">
        <v>390</v>
      </c>
      <c r="H431" s="13">
        <v>1.0</v>
      </c>
      <c r="I431" s="1">
        <v>35.0</v>
      </c>
      <c r="J431" s="1">
        <v>105.0</v>
      </c>
      <c r="K431" s="8">
        <f t="shared" ref="K431:L431" si="305">I431-H431</f>
        <v>34</v>
      </c>
      <c r="L431" s="8">
        <f t="shared" si="305"/>
        <v>70</v>
      </c>
      <c r="M431" s="13">
        <v>6.0</v>
      </c>
      <c r="N431" s="13">
        <v>10.0</v>
      </c>
      <c r="P431" s="1"/>
      <c r="Q431" s="1"/>
      <c r="X431" s="1"/>
      <c r="Y431" s="1"/>
    </row>
    <row r="432" ht="15.75" customHeight="1">
      <c r="A432" s="1">
        <f t="shared" si="30"/>
        <v>429</v>
      </c>
      <c r="B432" s="27" t="s">
        <v>378</v>
      </c>
      <c r="C432" s="8" t="str">
        <f t="shared" si="3"/>
        <v>38-Fall-08</v>
      </c>
      <c r="D432" s="1">
        <v>26.0</v>
      </c>
      <c r="E432" s="1" t="s">
        <v>19</v>
      </c>
      <c r="F432" s="25" t="s">
        <v>73</v>
      </c>
      <c r="G432" s="1" t="s">
        <v>391</v>
      </c>
      <c r="H432" s="13">
        <v>1.0</v>
      </c>
      <c r="I432" s="1">
        <v>35.0</v>
      </c>
      <c r="J432" s="1">
        <v>105.0</v>
      </c>
      <c r="K432" s="8">
        <f t="shared" ref="K432:L432" si="306">I432-H432</f>
        <v>34</v>
      </c>
      <c r="L432" s="8">
        <f t="shared" si="306"/>
        <v>70</v>
      </c>
      <c r="M432" s="13">
        <v>6.0</v>
      </c>
      <c r="N432" s="13">
        <v>10.0</v>
      </c>
      <c r="P432" s="1"/>
      <c r="Q432" s="1"/>
      <c r="X432" s="1"/>
      <c r="Y432" s="1"/>
    </row>
    <row r="433" ht="15.75" customHeight="1">
      <c r="A433" s="21">
        <f t="shared" si="30"/>
        <v>430</v>
      </c>
      <c r="B433" s="28" t="s">
        <v>378</v>
      </c>
      <c r="C433" s="17" t="str">
        <f t="shared" si="3"/>
        <v>38-Fall-09</v>
      </c>
      <c r="D433" s="21">
        <v>27.0</v>
      </c>
      <c r="E433" s="21" t="s">
        <v>19</v>
      </c>
      <c r="F433" s="26" t="s">
        <v>81</v>
      </c>
      <c r="G433" s="21" t="s">
        <v>392</v>
      </c>
      <c r="H433" s="19">
        <v>1.0</v>
      </c>
      <c r="I433" s="21">
        <v>40.0</v>
      </c>
      <c r="J433" s="21">
        <v>110.0</v>
      </c>
      <c r="K433" s="17">
        <f t="shared" ref="K433:L433" si="307">I433-H433</f>
        <v>39</v>
      </c>
      <c r="L433" s="17">
        <f t="shared" si="307"/>
        <v>70</v>
      </c>
      <c r="M433" s="19">
        <v>6.0</v>
      </c>
      <c r="N433" s="19">
        <v>10.0</v>
      </c>
      <c r="O433" s="22"/>
      <c r="P433" s="21"/>
      <c r="Q433" s="21"/>
      <c r="R433" s="22"/>
      <c r="S433" s="22"/>
      <c r="T433" s="22"/>
      <c r="U433" s="22"/>
      <c r="V433" s="22"/>
      <c r="W433" s="22"/>
      <c r="X433" s="21"/>
      <c r="Y433" s="21"/>
      <c r="Z433" s="22"/>
      <c r="AA433" s="22"/>
      <c r="AB433" s="22"/>
      <c r="AC433" s="22"/>
      <c r="AD433" s="22"/>
      <c r="AE433" s="22"/>
      <c r="AF433" s="22"/>
    </row>
    <row r="434" ht="15.75" customHeight="1">
      <c r="A434" s="1">
        <f t="shared" si="30"/>
        <v>431</v>
      </c>
      <c r="B434" s="27" t="s">
        <v>378</v>
      </c>
      <c r="C434" s="8" t="str">
        <f t="shared" si="3"/>
        <v>38-Fall-10</v>
      </c>
      <c r="D434" s="1">
        <v>27.0</v>
      </c>
      <c r="E434" s="1" t="s">
        <v>19</v>
      </c>
      <c r="F434" s="25" t="s">
        <v>91</v>
      </c>
      <c r="G434" s="1" t="s">
        <v>393</v>
      </c>
      <c r="H434" s="13">
        <v>1.0</v>
      </c>
      <c r="I434" s="1">
        <v>40.0</v>
      </c>
      <c r="J434" s="1">
        <v>110.0</v>
      </c>
      <c r="K434" s="8">
        <f t="shared" ref="K434:L434" si="308">I434-H434</f>
        <v>39</v>
      </c>
      <c r="L434" s="8">
        <f t="shared" si="308"/>
        <v>70</v>
      </c>
      <c r="M434" s="13">
        <v>6.0</v>
      </c>
      <c r="N434" s="13">
        <v>10.0</v>
      </c>
      <c r="P434" s="1"/>
      <c r="Q434" s="1"/>
      <c r="X434" s="1"/>
      <c r="Y434" s="1"/>
    </row>
    <row r="435" ht="15.75" customHeight="1">
      <c r="A435" s="21">
        <f t="shared" si="30"/>
        <v>432</v>
      </c>
      <c r="B435" s="28" t="s">
        <v>394</v>
      </c>
      <c r="C435" s="17" t="str">
        <f t="shared" si="3"/>
        <v>39-NonFall-01</v>
      </c>
      <c r="D435" s="21">
        <v>59.0</v>
      </c>
      <c r="E435" s="21" t="s">
        <v>15</v>
      </c>
      <c r="F435" s="26" t="s">
        <v>14</v>
      </c>
      <c r="G435" s="21" t="s">
        <v>395</v>
      </c>
      <c r="H435" s="19">
        <v>1.0</v>
      </c>
      <c r="I435" s="21"/>
      <c r="J435" s="21">
        <v>238.0</v>
      </c>
      <c r="K435" s="17"/>
      <c r="L435" s="17"/>
      <c r="M435" s="19">
        <v>6.0</v>
      </c>
      <c r="N435" s="19">
        <v>10.0</v>
      </c>
      <c r="O435" s="22"/>
      <c r="P435" s="21"/>
      <c r="Q435" s="21"/>
      <c r="R435" s="22"/>
      <c r="S435" s="22"/>
      <c r="T435" s="22"/>
      <c r="U435" s="22"/>
      <c r="V435" s="22"/>
      <c r="W435" s="22"/>
      <c r="X435" s="21"/>
      <c r="Y435" s="21"/>
      <c r="Z435" s="22"/>
      <c r="AA435" s="22"/>
      <c r="AB435" s="22"/>
      <c r="AC435" s="22"/>
      <c r="AD435" s="22"/>
      <c r="AE435" s="22"/>
      <c r="AF435" s="22"/>
    </row>
    <row r="436" ht="15.75" customHeight="1">
      <c r="A436" s="21">
        <f t="shared" si="30"/>
        <v>433</v>
      </c>
      <c r="B436" s="28" t="str">
        <f t="shared" ref="B436:B450" si="309">B435</f>
        <v>39</v>
      </c>
      <c r="C436" s="17" t="str">
        <f t="shared" si="3"/>
        <v>39-NonFall-02</v>
      </c>
      <c r="D436" s="21">
        <v>119.0</v>
      </c>
      <c r="E436" s="21" t="s">
        <v>15</v>
      </c>
      <c r="F436" s="26" t="s">
        <v>17</v>
      </c>
      <c r="G436" s="21" t="s">
        <v>396</v>
      </c>
      <c r="H436" s="19">
        <v>1.0</v>
      </c>
      <c r="I436" s="21"/>
      <c r="J436" s="21">
        <v>478.0</v>
      </c>
      <c r="K436" s="17"/>
      <c r="L436" s="17"/>
      <c r="M436" s="19">
        <v>6.0</v>
      </c>
      <c r="N436" s="19">
        <v>10.0</v>
      </c>
      <c r="O436" s="22"/>
      <c r="P436" s="21"/>
      <c r="Q436" s="21"/>
      <c r="R436" s="22"/>
      <c r="S436" s="22"/>
      <c r="T436" s="22"/>
      <c r="U436" s="22"/>
      <c r="V436" s="22"/>
      <c r="W436" s="22"/>
      <c r="X436" s="21"/>
      <c r="Y436" s="21"/>
      <c r="Z436" s="22"/>
      <c r="AA436" s="22"/>
      <c r="AB436" s="22"/>
      <c r="AC436" s="22"/>
      <c r="AD436" s="22"/>
      <c r="AE436" s="22"/>
      <c r="AF436" s="22"/>
    </row>
    <row r="437" ht="15.75" customHeight="1">
      <c r="A437" s="1">
        <f t="shared" si="30"/>
        <v>434</v>
      </c>
      <c r="B437" s="27" t="str">
        <f t="shared" si="309"/>
        <v>39</v>
      </c>
      <c r="C437" s="8" t="str">
        <f t="shared" si="3"/>
        <v>39-NonFall-03</v>
      </c>
      <c r="D437" s="1">
        <v>169.0</v>
      </c>
      <c r="E437" s="1" t="s">
        <v>15</v>
      </c>
      <c r="F437" s="25" t="s">
        <v>22</v>
      </c>
      <c r="G437" s="1" t="s">
        <v>397</v>
      </c>
      <c r="H437" s="13">
        <v>1.0</v>
      </c>
      <c r="I437" s="1"/>
      <c r="J437" s="1">
        <v>678.0</v>
      </c>
      <c r="K437" s="8"/>
      <c r="L437" s="8"/>
      <c r="M437" s="13">
        <v>6.0</v>
      </c>
      <c r="N437" s="13">
        <v>10.0</v>
      </c>
      <c r="P437" s="1"/>
      <c r="Q437" s="1"/>
      <c r="X437" s="1"/>
      <c r="Y437" s="1"/>
    </row>
    <row r="438" ht="15.75" customHeight="1">
      <c r="A438" s="1">
        <f t="shared" si="30"/>
        <v>435</v>
      </c>
      <c r="B438" s="27" t="str">
        <f t="shared" si="309"/>
        <v>39</v>
      </c>
      <c r="C438" s="8" t="str">
        <f t="shared" si="3"/>
        <v>39-NonFall-04</v>
      </c>
      <c r="D438" s="1">
        <v>319.0</v>
      </c>
      <c r="E438" s="1" t="s">
        <v>15</v>
      </c>
      <c r="F438" s="25" t="s">
        <v>24</v>
      </c>
      <c r="G438" s="1" t="s">
        <v>398</v>
      </c>
      <c r="H438" s="13">
        <v>1.0</v>
      </c>
      <c r="I438" s="1"/>
      <c r="J438" s="1">
        <v>1278.0</v>
      </c>
      <c r="K438" s="8"/>
      <c r="L438" s="8"/>
      <c r="M438" s="13">
        <v>6.0</v>
      </c>
      <c r="N438" s="13">
        <v>10.0</v>
      </c>
      <c r="P438" s="1"/>
      <c r="Q438" s="1"/>
      <c r="X438" s="1"/>
      <c r="Y438" s="1"/>
    </row>
    <row r="439" ht="15.75" customHeight="1">
      <c r="A439" s="1">
        <f t="shared" si="30"/>
        <v>436</v>
      </c>
      <c r="B439" s="27" t="str">
        <f t="shared" si="309"/>
        <v>39</v>
      </c>
      <c r="C439" s="8" t="str">
        <f t="shared" si="3"/>
        <v>39-Fall-01</v>
      </c>
      <c r="D439" s="1">
        <v>27.0</v>
      </c>
      <c r="E439" s="1" t="s">
        <v>19</v>
      </c>
      <c r="F439" s="25" t="s">
        <v>14</v>
      </c>
      <c r="G439" s="1" t="s">
        <v>399</v>
      </c>
      <c r="H439" s="13">
        <v>1.0</v>
      </c>
      <c r="I439" s="1">
        <v>38.0</v>
      </c>
      <c r="J439" s="1">
        <v>108.0</v>
      </c>
      <c r="K439" s="8">
        <f t="shared" ref="K439:L439" si="310">I439-H439</f>
        <v>37</v>
      </c>
      <c r="L439" s="8">
        <f t="shared" si="310"/>
        <v>70</v>
      </c>
      <c r="M439" s="13">
        <v>6.0</v>
      </c>
      <c r="N439" s="13">
        <v>10.0</v>
      </c>
      <c r="P439" s="1"/>
      <c r="Q439" s="1"/>
      <c r="X439" s="1"/>
      <c r="Y439" s="1"/>
    </row>
    <row r="440" ht="15.75" customHeight="1">
      <c r="A440" s="21">
        <f t="shared" si="30"/>
        <v>437</v>
      </c>
      <c r="B440" s="28" t="str">
        <f t="shared" si="309"/>
        <v>39</v>
      </c>
      <c r="C440" s="17" t="str">
        <f t="shared" si="3"/>
        <v>39-Fall-02</v>
      </c>
      <c r="D440" s="21">
        <v>27.0</v>
      </c>
      <c r="E440" s="21" t="s">
        <v>19</v>
      </c>
      <c r="F440" s="26" t="s">
        <v>17</v>
      </c>
      <c r="G440" s="21" t="s">
        <v>400</v>
      </c>
      <c r="H440" s="19">
        <v>1.0</v>
      </c>
      <c r="I440" s="21">
        <v>37.0</v>
      </c>
      <c r="J440" s="21">
        <v>107.0</v>
      </c>
      <c r="K440" s="17">
        <f t="shared" ref="K440:L440" si="311">I440-H440</f>
        <v>36</v>
      </c>
      <c r="L440" s="17">
        <f t="shared" si="311"/>
        <v>70</v>
      </c>
      <c r="M440" s="19">
        <v>6.0</v>
      </c>
      <c r="N440" s="19">
        <v>10.0</v>
      </c>
      <c r="O440" s="22"/>
      <c r="P440" s="21"/>
      <c r="Q440" s="21"/>
      <c r="R440" s="22"/>
      <c r="S440" s="22"/>
      <c r="T440" s="22"/>
      <c r="U440" s="22"/>
      <c r="V440" s="22"/>
      <c r="W440" s="22"/>
      <c r="X440" s="21"/>
      <c r="Y440" s="21"/>
      <c r="Z440" s="22"/>
      <c r="AA440" s="22"/>
      <c r="AB440" s="22"/>
      <c r="AC440" s="22"/>
      <c r="AD440" s="22"/>
      <c r="AE440" s="22"/>
      <c r="AF440" s="22"/>
    </row>
    <row r="441" ht="15.75" customHeight="1">
      <c r="A441" s="1">
        <f t="shared" si="30"/>
        <v>438</v>
      </c>
      <c r="B441" s="27" t="str">
        <f t="shared" si="309"/>
        <v>39</v>
      </c>
      <c r="C441" s="8" t="str">
        <f t="shared" si="3"/>
        <v>39-Fall-03</v>
      </c>
      <c r="D441" s="1">
        <v>24.0</v>
      </c>
      <c r="E441" s="1" t="s">
        <v>19</v>
      </c>
      <c r="F441" s="25" t="s">
        <v>22</v>
      </c>
      <c r="G441" s="1" t="s">
        <v>401</v>
      </c>
      <c r="H441" s="13">
        <v>1.0</v>
      </c>
      <c r="I441" s="1">
        <v>40.0</v>
      </c>
      <c r="J441" s="1">
        <v>99.0</v>
      </c>
      <c r="K441" s="8">
        <f t="shared" ref="K441:L441" si="312">I441-H441</f>
        <v>39</v>
      </c>
      <c r="L441" s="8">
        <f t="shared" si="312"/>
        <v>59</v>
      </c>
      <c r="M441" s="13">
        <v>6.0</v>
      </c>
      <c r="N441" s="13">
        <v>10.0</v>
      </c>
      <c r="P441" s="1"/>
      <c r="Q441" s="1"/>
      <c r="X441" s="1"/>
      <c r="Y441" s="1"/>
    </row>
    <row r="442" ht="15.75" customHeight="1">
      <c r="A442" s="1">
        <f t="shared" si="30"/>
        <v>439</v>
      </c>
      <c r="B442" s="27" t="str">
        <f t="shared" si="309"/>
        <v>39</v>
      </c>
      <c r="C442" s="8" t="str">
        <f t="shared" si="3"/>
        <v>39-Fall-04</v>
      </c>
      <c r="D442" s="1">
        <v>27.0</v>
      </c>
      <c r="E442" s="1" t="s">
        <v>19</v>
      </c>
      <c r="F442" s="25" t="s">
        <v>24</v>
      </c>
      <c r="G442" s="1" t="s">
        <v>402</v>
      </c>
      <c r="H442" s="13">
        <v>1.0</v>
      </c>
      <c r="I442" s="1">
        <v>40.0</v>
      </c>
      <c r="J442" s="1">
        <v>108.0</v>
      </c>
      <c r="K442" s="8">
        <f t="shared" ref="K442:L442" si="313">I442-H442</f>
        <v>39</v>
      </c>
      <c r="L442" s="8">
        <f t="shared" si="313"/>
        <v>68</v>
      </c>
      <c r="M442" s="13">
        <v>6.0</v>
      </c>
      <c r="N442" s="13">
        <v>10.0</v>
      </c>
      <c r="P442" s="1"/>
      <c r="Q442" s="1"/>
      <c r="X442" s="1"/>
      <c r="Y442" s="1"/>
    </row>
    <row r="443" ht="15.75" customHeight="1">
      <c r="A443" s="1">
        <f t="shared" si="30"/>
        <v>440</v>
      </c>
      <c r="B443" s="27" t="str">
        <f t="shared" si="309"/>
        <v>39</v>
      </c>
      <c r="C443" s="8" t="str">
        <f t="shared" si="3"/>
        <v>39-Fall-05</v>
      </c>
      <c r="D443" s="1">
        <v>29.0</v>
      </c>
      <c r="E443" s="1" t="s">
        <v>19</v>
      </c>
      <c r="F443" s="25" t="s">
        <v>26</v>
      </c>
      <c r="G443" s="1" t="s">
        <v>403</v>
      </c>
      <c r="H443" s="13">
        <v>1.0</v>
      </c>
      <c r="I443" s="1">
        <v>40.0</v>
      </c>
      <c r="J443" s="1">
        <v>95.0</v>
      </c>
      <c r="K443" s="8">
        <f t="shared" ref="K443:L443" si="314">I443-H443</f>
        <v>39</v>
      </c>
      <c r="L443" s="8">
        <f t="shared" si="314"/>
        <v>55</v>
      </c>
      <c r="M443" s="13">
        <v>6.0</v>
      </c>
      <c r="N443" s="13">
        <v>10.0</v>
      </c>
      <c r="P443" s="1"/>
      <c r="Q443" s="1"/>
      <c r="X443" s="1"/>
      <c r="Y443" s="1"/>
    </row>
    <row r="444" ht="15.75" customHeight="1">
      <c r="A444" s="1">
        <f t="shared" si="30"/>
        <v>441</v>
      </c>
      <c r="B444" s="27" t="str">
        <f t="shared" si="309"/>
        <v>39</v>
      </c>
      <c r="C444" s="8" t="str">
        <f t="shared" si="3"/>
        <v>39-Fall-06</v>
      </c>
      <c r="D444" s="1">
        <v>23.0</v>
      </c>
      <c r="E444" s="1" t="s">
        <v>19</v>
      </c>
      <c r="F444" s="25" t="s">
        <v>28</v>
      </c>
      <c r="G444" s="1" t="s">
        <v>404</v>
      </c>
      <c r="H444" s="13">
        <v>1.0</v>
      </c>
      <c r="I444" s="1">
        <v>40.0</v>
      </c>
      <c r="J444" s="1">
        <v>93.0</v>
      </c>
      <c r="K444" s="8">
        <f t="shared" ref="K444:L444" si="315">I444-H444</f>
        <v>39</v>
      </c>
      <c r="L444" s="8">
        <f t="shared" si="315"/>
        <v>53</v>
      </c>
      <c r="M444" s="13">
        <v>6.0</v>
      </c>
      <c r="N444" s="13">
        <v>10.0</v>
      </c>
      <c r="P444" s="1"/>
      <c r="Q444" s="1"/>
      <c r="X444" s="1"/>
      <c r="Y444" s="1"/>
    </row>
    <row r="445" ht="15.75" customHeight="1">
      <c r="A445" s="21">
        <f t="shared" si="30"/>
        <v>442</v>
      </c>
      <c r="B445" s="28" t="str">
        <f t="shared" si="309"/>
        <v>39</v>
      </c>
      <c r="C445" s="17" t="str">
        <f t="shared" si="3"/>
        <v>39-Fall-07</v>
      </c>
      <c r="D445" s="21">
        <v>27.0</v>
      </c>
      <c r="E445" s="21" t="s">
        <v>19</v>
      </c>
      <c r="F445" s="26" t="s">
        <v>30</v>
      </c>
      <c r="G445" s="21" t="s">
        <v>405</v>
      </c>
      <c r="H445" s="19">
        <v>1.0</v>
      </c>
      <c r="I445" s="21">
        <v>40.0</v>
      </c>
      <c r="J445" s="21">
        <v>110.0</v>
      </c>
      <c r="K445" s="17">
        <f t="shared" ref="K445:L445" si="316">I445-H445</f>
        <v>39</v>
      </c>
      <c r="L445" s="17">
        <f t="shared" si="316"/>
        <v>70</v>
      </c>
      <c r="M445" s="19">
        <v>6.0</v>
      </c>
      <c r="N445" s="19">
        <v>10.0</v>
      </c>
      <c r="O445" s="22"/>
      <c r="P445" s="21"/>
      <c r="Q445" s="21"/>
      <c r="R445" s="22"/>
      <c r="S445" s="22"/>
      <c r="T445" s="22"/>
      <c r="U445" s="22"/>
      <c r="V445" s="22"/>
      <c r="W445" s="22"/>
      <c r="X445" s="21"/>
      <c r="Y445" s="21"/>
      <c r="Z445" s="22"/>
      <c r="AA445" s="22"/>
      <c r="AB445" s="22"/>
      <c r="AC445" s="22"/>
      <c r="AD445" s="22"/>
      <c r="AE445" s="22"/>
      <c r="AF445" s="22"/>
    </row>
    <row r="446" ht="15.75" customHeight="1">
      <c r="A446" s="21">
        <f t="shared" si="30"/>
        <v>443</v>
      </c>
      <c r="B446" s="28" t="str">
        <f t="shared" si="309"/>
        <v>39</v>
      </c>
      <c r="C446" s="17" t="str">
        <f t="shared" si="3"/>
        <v>39-Fall-08</v>
      </c>
      <c r="D446" s="21">
        <v>26.0</v>
      </c>
      <c r="E446" s="21" t="s">
        <v>19</v>
      </c>
      <c r="F446" s="26" t="s">
        <v>73</v>
      </c>
      <c r="G446" s="21" t="s">
        <v>406</v>
      </c>
      <c r="H446" s="19">
        <v>1.0</v>
      </c>
      <c r="I446" s="21">
        <v>40.0</v>
      </c>
      <c r="J446" s="21">
        <v>103.0</v>
      </c>
      <c r="K446" s="17">
        <f t="shared" ref="K446:L446" si="317">I446-H446</f>
        <v>39</v>
      </c>
      <c r="L446" s="17">
        <f t="shared" si="317"/>
        <v>63</v>
      </c>
      <c r="M446" s="19">
        <v>6.0</v>
      </c>
      <c r="N446" s="19">
        <v>10.0</v>
      </c>
      <c r="O446" s="22"/>
      <c r="P446" s="21"/>
      <c r="Q446" s="21"/>
      <c r="R446" s="22"/>
      <c r="S446" s="22"/>
      <c r="T446" s="22"/>
      <c r="U446" s="22"/>
      <c r="V446" s="22"/>
      <c r="W446" s="22"/>
      <c r="X446" s="21"/>
      <c r="Y446" s="21"/>
      <c r="Z446" s="22"/>
      <c r="AA446" s="22"/>
      <c r="AB446" s="22"/>
      <c r="AC446" s="22"/>
      <c r="AD446" s="22"/>
      <c r="AE446" s="22"/>
      <c r="AF446" s="22"/>
    </row>
    <row r="447" ht="15.75" customHeight="1">
      <c r="A447" s="1">
        <f t="shared" si="30"/>
        <v>444</v>
      </c>
      <c r="B447" s="27" t="str">
        <f t="shared" si="309"/>
        <v>39</v>
      </c>
      <c r="C447" s="8" t="str">
        <f t="shared" si="3"/>
        <v>39-Fall-09</v>
      </c>
      <c r="D447" s="1">
        <v>29.0</v>
      </c>
      <c r="E447" s="1" t="s">
        <v>19</v>
      </c>
      <c r="F447" s="25" t="s">
        <v>81</v>
      </c>
      <c r="G447" s="1" t="s">
        <v>407</v>
      </c>
      <c r="H447" s="13">
        <v>1.0</v>
      </c>
      <c r="I447" s="1">
        <v>40.0</v>
      </c>
      <c r="J447" s="1">
        <v>110.0</v>
      </c>
      <c r="K447" s="8">
        <f t="shared" ref="K447:L447" si="318">I447-H447</f>
        <v>39</v>
      </c>
      <c r="L447" s="8">
        <f t="shared" si="318"/>
        <v>70</v>
      </c>
      <c r="M447" s="13">
        <v>6.0</v>
      </c>
      <c r="N447" s="13">
        <v>10.0</v>
      </c>
      <c r="P447" s="1"/>
      <c r="Q447" s="1"/>
      <c r="X447" s="1"/>
      <c r="Y447" s="1"/>
    </row>
    <row r="448" ht="15.75" customHeight="1">
      <c r="A448" s="1">
        <f t="shared" si="30"/>
        <v>445</v>
      </c>
      <c r="B448" s="27" t="str">
        <f t="shared" si="309"/>
        <v>39</v>
      </c>
      <c r="C448" s="8" t="str">
        <f t="shared" si="3"/>
        <v>39-Fall-10</v>
      </c>
      <c r="D448" s="1">
        <v>27.0</v>
      </c>
      <c r="E448" s="1" t="s">
        <v>19</v>
      </c>
      <c r="F448" s="25" t="s">
        <v>91</v>
      </c>
      <c r="G448" s="1" t="s">
        <v>408</v>
      </c>
      <c r="H448" s="13">
        <v>1.0</v>
      </c>
      <c r="I448" s="1">
        <v>40.0</v>
      </c>
      <c r="J448" s="1">
        <v>110.0</v>
      </c>
      <c r="K448" s="8">
        <f t="shared" ref="K448:L448" si="319">I448-H448</f>
        <v>39</v>
      </c>
      <c r="L448" s="8">
        <f t="shared" si="319"/>
        <v>70</v>
      </c>
      <c r="M448" s="13">
        <v>6.0</v>
      </c>
      <c r="N448" s="13">
        <v>10.0</v>
      </c>
      <c r="P448" s="1"/>
      <c r="Q448" s="1"/>
      <c r="X448" s="1"/>
      <c r="Y448" s="1"/>
    </row>
    <row r="449" ht="15.75" customHeight="1">
      <c r="A449" s="1">
        <f t="shared" si="30"/>
        <v>446</v>
      </c>
      <c r="B449" s="27" t="str">
        <f t="shared" si="309"/>
        <v>39</v>
      </c>
      <c r="C449" s="8" t="str">
        <f t="shared" si="3"/>
        <v>39-Fall-11</v>
      </c>
      <c r="D449" s="1">
        <v>27.0</v>
      </c>
      <c r="E449" s="1" t="s">
        <v>19</v>
      </c>
      <c r="F449" s="25" t="s">
        <v>100</v>
      </c>
      <c r="G449" s="1" t="s">
        <v>409</v>
      </c>
      <c r="H449" s="13">
        <v>1.0</v>
      </c>
      <c r="I449" s="1">
        <v>40.0</v>
      </c>
      <c r="J449" s="1">
        <v>110.0</v>
      </c>
      <c r="K449" s="8">
        <f t="shared" ref="K449:L449" si="320">I449-H449</f>
        <v>39</v>
      </c>
      <c r="L449" s="8">
        <f t="shared" si="320"/>
        <v>70</v>
      </c>
      <c r="M449" s="13">
        <v>6.0</v>
      </c>
      <c r="N449" s="13">
        <v>10.0</v>
      </c>
      <c r="P449" s="1"/>
      <c r="Q449" s="1"/>
      <c r="X449" s="1"/>
      <c r="Y449" s="1"/>
    </row>
    <row r="450" ht="15.75" customHeight="1">
      <c r="A450" s="21">
        <f t="shared" si="30"/>
        <v>447</v>
      </c>
      <c r="B450" s="28" t="str">
        <f t="shared" si="309"/>
        <v>39</v>
      </c>
      <c r="C450" s="17" t="str">
        <f t="shared" si="3"/>
        <v>39-Fall-12</v>
      </c>
      <c r="D450" s="21">
        <v>19.0</v>
      </c>
      <c r="E450" s="21" t="s">
        <v>19</v>
      </c>
      <c r="F450" s="26" t="s">
        <v>110</v>
      </c>
      <c r="G450" s="21" t="s">
        <v>410</v>
      </c>
      <c r="H450" s="19">
        <v>1.0</v>
      </c>
      <c r="I450" s="21">
        <v>30.0</v>
      </c>
      <c r="J450" s="21">
        <v>78.0</v>
      </c>
      <c r="K450" s="17">
        <f t="shared" ref="K450:L450" si="321">I450-H450</f>
        <v>29</v>
      </c>
      <c r="L450" s="17">
        <f t="shared" si="321"/>
        <v>48</v>
      </c>
      <c r="M450" s="19">
        <v>6.0</v>
      </c>
      <c r="N450" s="19">
        <v>10.0</v>
      </c>
      <c r="O450" s="22"/>
      <c r="P450" s="21"/>
      <c r="Q450" s="21"/>
      <c r="R450" s="22"/>
      <c r="S450" s="22"/>
      <c r="T450" s="22"/>
      <c r="U450" s="22"/>
      <c r="V450" s="22"/>
      <c r="W450" s="22"/>
      <c r="X450" s="21"/>
      <c r="Y450" s="21"/>
      <c r="Z450" s="22"/>
      <c r="AA450" s="22"/>
      <c r="AB450" s="22"/>
      <c r="AC450" s="22"/>
      <c r="AD450" s="22"/>
      <c r="AE450" s="22"/>
      <c r="AF450" s="22"/>
    </row>
    <row r="451" ht="15.75" customHeight="1">
      <c r="A451" s="1">
        <f t="shared" si="30"/>
        <v>448</v>
      </c>
      <c r="B451" s="27" t="s">
        <v>411</v>
      </c>
      <c r="C451" s="8" t="str">
        <f t="shared" si="3"/>
        <v>40-NonFall-01</v>
      </c>
      <c r="D451" s="1">
        <v>99.0</v>
      </c>
      <c r="E451" s="1" t="s">
        <v>15</v>
      </c>
      <c r="F451" s="25" t="s">
        <v>14</v>
      </c>
      <c r="G451" s="1" t="s">
        <v>412</v>
      </c>
      <c r="H451" s="13">
        <v>1.0</v>
      </c>
      <c r="J451" s="1">
        <v>398.0</v>
      </c>
      <c r="K451" s="8"/>
      <c r="L451" s="8"/>
      <c r="M451" s="13">
        <v>6.0</v>
      </c>
      <c r="N451" s="13">
        <v>10.0</v>
      </c>
      <c r="P451" s="1"/>
      <c r="Q451" s="1"/>
      <c r="X451" s="1"/>
      <c r="Y451" s="1"/>
    </row>
    <row r="452" ht="15.75" customHeight="1">
      <c r="A452" s="1">
        <f t="shared" si="30"/>
        <v>449</v>
      </c>
      <c r="B452" s="27" t="str">
        <f t="shared" ref="B452:B466" si="322">B451</f>
        <v>40</v>
      </c>
      <c r="C452" s="8" t="str">
        <f t="shared" si="3"/>
        <v>40-NonFall-02</v>
      </c>
      <c r="D452" s="1">
        <v>219.0</v>
      </c>
      <c r="E452" s="1" t="s">
        <v>15</v>
      </c>
      <c r="F452" s="25" t="s">
        <v>17</v>
      </c>
      <c r="G452" s="1" t="s">
        <v>413</v>
      </c>
      <c r="H452" s="13">
        <v>1.0</v>
      </c>
      <c r="J452" s="1">
        <v>879.0</v>
      </c>
      <c r="K452" s="8"/>
      <c r="L452" s="8"/>
      <c r="M452" s="13">
        <v>6.0</v>
      </c>
      <c r="N452" s="13">
        <v>10.0</v>
      </c>
      <c r="P452" s="1"/>
      <c r="Q452" s="1"/>
      <c r="X452" s="1"/>
      <c r="Y452" s="1"/>
    </row>
    <row r="453" ht="15.75" customHeight="1">
      <c r="A453" s="1">
        <f t="shared" si="30"/>
        <v>450</v>
      </c>
      <c r="B453" s="27" t="str">
        <f t="shared" si="322"/>
        <v>40</v>
      </c>
      <c r="C453" s="8" t="str">
        <f t="shared" si="3"/>
        <v>40-NonFall-03</v>
      </c>
      <c r="D453" s="1">
        <v>159.0</v>
      </c>
      <c r="E453" s="1" t="s">
        <v>15</v>
      </c>
      <c r="F453" s="25" t="s">
        <v>22</v>
      </c>
      <c r="G453" s="1" t="s">
        <v>414</v>
      </c>
      <c r="H453" s="13">
        <v>1.0</v>
      </c>
      <c r="J453" s="1">
        <v>638.0</v>
      </c>
      <c r="K453" s="8"/>
      <c r="L453" s="8"/>
      <c r="M453" s="13">
        <v>6.0</v>
      </c>
      <c r="N453" s="13">
        <v>10.0</v>
      </c>
      <c r="P453" s="1"/>
      <c r="Q453" s="1"/>
      <c r="X453" s="1"/>
      <c r="Y453" s="1"/>
    </row>
    <row r="454" ht="15.75" customHeight="1">
      <c r="A454" s="1">
        <f t="shared" si="30"/>
        <v>451</v>
      </c>
      <c r="B454" s="27" t="str">
        <f t="shared" si="322"/>
        <v>40</v>
      </c>
      <c r="C454" s="8" t="str">
        <f t="shared" si="3"/>
        <v>40-NonFall-04</v>
      </c>
      <c r="D454" s="1">
        <v>59.0</v>
      </c>
      <c r="E454" s="1" t="s">
        <v>15</v>
      </c>
      <c r="F454" s="25" t="s">
        <v>24</v>
      </c>
      <c r="G454" s="1" t="s">
        <v>415</v>
      </c>
      <c r="H454" s="13">
        <v>1.0</v>
      </c>
      <c r="J454" s="1">
        <v>238.0</v>
      </c>
      <c r="K454" s="8"/>
      <c r="L454" s="8"/>
      <c r="M454" s="13">
        <v>6.0</v>
      </c>
      <c r="N454" s="13">
        <v>10.0</v>
      </c>
      <c r="P454" s="1"/>
      <c r="Q454" s="1"/>
      <c r="X454" s="1"/>
      <c r="Y454" s="1"/>
    </row>
    <row r="455" ht="15.75" customHeight="1">
      <c r="A455" s="1">
        <f t="shared" si="30"/>
        <v>452</v>
      </c>
      <c r="B455" s="27" t="str">
        <f t="shared" si="322"/>
        <v>40</v>
      </c>
      <c r="C455" s="8" t="str">
        <f t="shared" si="3"/>
        <v>40-Fall-01</v>
      </c>
      <c r="D455" s="1">
        <v>9.0</v>
      </c>
      <c r="E455" s="1" t="s">
        <v>19</v>
      </c>
      <c r="F455" s="25" t="s">
        <v>14</v>
      </c>
      <c r="G455" s="1" t="s">
        <v>416</v>
      </c>
      <c r="H455" s="13">
        <v>1.0</v>
      </c>
      <c r="I455" s="1">
        <v>27.0</v>
      </c>
      <c r="J455" s="1">
        <v>39.0</v>
      </c>
      <c r="K455" s="8">
        <f t="shared" ref="K455:L455" si="323">I455-H455</f>
        <v>26</v>
      </c>
      <c r="L455" s="8">
        <f t="shared" si="323"/>
        <v>12</v>
      </c>
      <c r="M455" s="13">
        <v>6.0</v>
      </c>
      <c r="N455" s="13">
        <v>10.0</v>
      </c>
      <c r="P455" s="1"/>
      <c r="Q455" s="1"/>
      <c r="X455" s="1"/>
      <c r="Y455" s="1"/>
    </row>
    <row r="456" ht="15.75" customHeight="1">
      <c r="A456" s="21">
        <f t="shared" si="30"/>
        <v>453</v>
      </c>
      <c r="B456" s="28" t="str">
        <f t="shared" si="322"/>
        <v>40</v>
      </c>
      <c r="C456" s="17" t="str">
        <f t="shared" si="3"/>
        <v>40-Fall-02</v>
      </c>
      <c r="D456" s="21">
        <v>19.0</v>
      </c>
      <c r="E456" s="21" t="s">
        <v>19</v>
      </c>
      <c r="F456" s="26" t="s">
        <v>17</v>
      </c>
      <c r="G456" s="21" t="s">
        <v>417</v>
      </c>
      <c r="H456" s="19">
        <v>1.0</v>
      </c>
      <c r="I456" s="21">
        <v>22.0</v>
      </c>
      <c r="J456" s="21">
        <v>78.0</v>
      </c>
      <c r="K456" s="17">
        <f t="shared" ref="K456:L456" si="324">I456-H456</f>
        <v>21</v>
      </c>
      <c r="L456" s="17">
        <f t="shared" si="324"/>
        <v>56</v>
      </c>
      <c r="M456" s="19">
        <v>6.0</v>
      </c>
      <c r="N456" s="19">
        <v>10.0</v>
      </c>
      <c r="O456" s="22"/>
      <c r="P456" s="21"/>
      <c r="Q456" s="21"/>
      <c r="R456" s="22"/>
      <c r="S456" s="22"/>
      <c r="T456" s="22"/>
      <c r="U456" s="22"/>
      <c r="V456" s="22"/>
      <c r="W456" s="22"/>
      <c r="X456" s="21"/>
      <c r="Y456" s="21"/>
      <c r="Z456" s="22"/>
      <c r="AA456" s="22"/>
      <c r="AB456" s="22"/>
      <c r="AC456" s="22"/>
      <c r="AD456" s="22"/>
      <c r="AE456" s="22"/>
      <c r="AF456" s="22"/>
    </row>
    <row r="457" ht="15.75" customHeight="1">
      <c r="A457" s="1">
        <f t="shared" si="30"/>
        <v>454</v>
      </c>
      <c r="B457" s="27" t="str">
        <f t="shared" si="322"/>
        <v>40</v>
      </c>
      <c r="C457" s="8" t="str">
        <f t="shared" si="3"/>
        <v>40-Fall-03</v>
      </c>
      <c r="D457" s="1">
        <v>25.0</v>
      </c>
      <c r="E457" s="1" t="s">
        <v>19</v>
      </c>
      <c r="F457" s="25" t="s">
        <v>22</v>
      </c>
      <c r="G457" s="1" t="s">
        <v>418</v>
      </c>
      <c r="H457" s="13">
        <v>1.0</v>
      </c>
      <c r="I457" s="1">
        <v>30.0</v>
      </c>
      <c r="J457" s="1">
        <v>100.0</v>
      </c>
      <c r="K457" s="8">
        <f t="shared" ref="K457:L457" si="325">I457-H457</f>
        <v>29</v>
      </c>
      <c r="L457" s="8">
        <f t="shared" si="325"/>
        <v>70</v>
      </c>
      <c r="M457" s="13">
        <v>6.0</v>
      </c>
      <c r="N457" s="13">
        <v>10.0</v>
      </c>
      <c r="P457" s="1"/>
      <c r="Q457" s="1"/>
      <c r="X457" s="1"/>
      <c r="Y457" s="1"/>
    </row>
    <row r="458" ht="15.75" customHeight="1">
      <c r="A458" s="1">
        <f t="shared" si="30"/>
        <v>455</v>
      </c>
      <c r="B458" s="27" t="str">
        <f t="shared" si="322"/>
        <v>40</v>
      </c>
      <c r="C458" s="8" t="str">
        <f t="shared" si="3"/>
        <v>40-Fall-04</v>
      </c>
      <c r="D458" s="1">
        <v>26.0</v>
      </c>
      <c r="E458" s="1" t="s">
        <v>19</v>
      </c>
      <c r="F458" s="25" t="s">
        <v>24</v>
      </c>
      <c r="G458" s="1" t="s">
        <v>419</v>
      </c>
      <c r="H458" s="13">
        <v>1.0</v>
      </c>
      <c r="I458" s="1">
        <v>35.0</v>
      </c>
      <c r="J458" s="1">
        <v>105.0</v>
      </c>
      <c r="K458" s="8">
        <f t="shared" ref="K458:L458" si="326">I458-H458</f>
        <v>34</v>
      </c>
      <c r="L458" s="8">
        <f t="shared" si="326"/>
        <v>70</v>
      </c>
      <c r="M458" s="13">
        <v>6.0</v>
      </c>
      <c r="N458" s="13">
        <v>10.0</v>
      </c>
      <c r="P458" s="1"/>
      <c r="Q458" s="1"/>
      <c r="X458" s="1"/>
      <c r="Y458" s="1"/>
    </row>
    <row r="459" ht="15.75" customHeight="1">
      <c r="A459" s="1">
        <f t="shared" si="30"/>
        <v>456</v>
      </c>
      <c r="B459" s="27" t="str">
        <f t="shared" si="322"/>
        <v>40</v>
      </c>
      <c r="C459" s="8" t="str">
        <f t="shared" si="3"/>
        <v>40-Fall-05</v>
      </c>
      <c r="D459" s="1">
        <v>27.0</v>
      </c>
      <c r="E459" s="1" t="s">
        <v>19</v>
      </c>
      <c r="F459" s="25" t="s">
        <v>26</v>
      </c>
      <c r="G459" s="1" t="s">
        <v>420</v>
      </c>
      <c r="H459" s="13">
        <v>1.0</v>
      </c>
      <c r="I459" s="1">
        <v>37.0</v>
      </c>
      <c r="J459" s="1">
        <v>107.0</v>
      </c>
      <c r="K459" s="8">
        <f t="shared" ref="K459:L459" si="327">I459-H459</f>
        <v>36</v>
      </c>
      <c r="L459" s="8">
        <f t="shared" si="327"/>
        <v>70</v>
      </c>
      <c r="M459" s="13">
        <v>6.0</v>
      </c>
      <c r="N459" s="13">
        <v>10.0</v>
      </c>
      <c r="P459" s="1"/>
      <c r="Q459" s="1"/>
      <c r="X459" s="1"/>
      <c r="Y459" s="1"/>
    </row>
    <row r="460" ht="15.75" customHeight="1">
      <c r="A460" s="1">
        <f t="shared" si="30"/>
        <v>457</v>
      </c>
      <c r="B460" s="27" t="str">
        <f t="shared" si="322"/>
        <v>40</v>
      </c>
      <c r="C460" s="8" t="str">
        <f t="shared" si="3"/>
        <v>40-Fall-06</v>
      </c>
      <c r="D460" s="1">
        <v>25.0</v>
      </c>
      <c r="E460" s="1" t="s">
        <v>19</v>
      </c>
      <c r="F460" s="25" t="s">
        <v>28</v>
      </c>
      <c r="G460" s="1" t="s">
        <v>421</v>
      </c>
      <c r="H460" s="13">
        <v>1.0</v>
      </c>
      <c r="I460" s="1">
        <v>29.0</v>
      </c>
      <c r="J460" s="1">
        <v>99.0</v>
      </c>
      <c r="K460" s="8">
        <f t="shared" ref="K460:L460" si="328">I460-H460</f>
        <v>28</v>
      </c>
      <c r="L460" s="8">
        <f t="shared" si="328"/>
        <v>70</v>
      </c>
      <c r="M460" s="13">
        <v>6.0</v>
      </c>
      <c r="N460" s="13">
        <v>10.0</v>
      </c>
      <c r="P460" s="1"/>
      <c r="Q460" s="1"/>
      <c r="X460" s="1"/>
      <c r="Y460" s="1"/>
    </row>
    <row r="461" ht="15.75" customHeight="1">
      <c r="A461" s="1">
        <f t="shared" si="30"/>
        <v>458</v>
      </c>
      <c r="B461" s="27" t="str">
        <f t="shared" si="322"/>
        <v>40</v>
      </c>
      <c r="C461" s="8" t="str">
        <f t="shared" si="3"/>
        <v>40-Fall-07</v>
      </c>
      <c r="D461" s="1">
        <v>27.0</v>
      </c>
      <c r="E461" s="1" t="s">
        <v>19</v>
      </c>
      <c r="F461" s="25" t="s">
        <v>30</v>
      </c>
      <c r="G461" s="1" t="s">
        <v>421</v>
      </c>
      <c r="H461" s="13">
        <v>1.0</v>
      </c>
      <c r="I461" s="1">
        <v>40.0</v>
      </c>
      <c r="J461" s="1">
        <v>110.0</v>
      </c>
      <c r="K461" s="8">
        <f t="shared" ref="K461:L461" si="329">I461-H461</f>
        <v>39</v>
      </c>
      <c r="L461" s="8">
        <f t="shared" si="329"/>
        <v>70</v>
      </c>
      <c r="M461" s="13">
        <v>6.0</v>
      </c>
      <c r="N461" s="13">
        <v>10.0</v>
      </c>
      <c r="P461" s="1"/>
      <c r="Q461" s="1"/>
      <c r="X461" s="1"/>
      <c r="Y461" s="1"/>
    </row>
    <row r="462" ht="15.75" customHeight="1">
      <c r="A462" s="1">
        <f t="shared" si="30"/>
        <v>459</v>
      </c>
      <c r="B462" s="27" t="str">
        <f t="shared" si="322"/>
        <v>40</v>
      </c>
      <c r="C462" s="8" t="str">
        <f t="shared" si="3"/>
        <v>40-Fall-08</v>
      </c>
      <c r="D462" s="1">
        <v>27.0</v>
      </c>
      <c r="E462" s="1" t="s">
        <v>19</v>
      </c>
      <c r="F462" s="25" t="s">
        <v>73</v>
      </c>
      <c r="G462" s="1" t="s">
        <v>422</v>
      </c>
      <c r="H462" s="13">
        <v>1.0</v>
      </c>
      <c r="I462" s="1">
        <v>40.0</v>
      </c>
      <c r="J462" s="1">
        <v>110.0</v>
      </c>
      <c r="K462" s="8">
        <f t="shared" ref="K462:L462" si="330">I462-H462</f>
        <v>39</v>
      </c>
      <c r="L462" s="8">
        <f t="shared" si="330"/>
        <v>70</v>
      </c>
      <c r="M462" s="13">
        <v>6.0</v>
      </c>
      <c r="N462" s="13">
        <v>10.0</v>
      </c>
      <c r="P462" s="1"/>
      <c r="Q462" s="1"/>
      <c r="X462" s="1"/>
      <c r="Y462" s="1"/>
    </row>
    <row r="463" ht="15.75" customHeight="1">
      <c r="A463" s="1">
        <f t="shared" si="30"/>
        <v>460</v>
      </c>
      <c r="B463" s="27" t="str">
        <f t="shared" si="322"/>
        <v>40</v>
      </c>
      <c r="C463" s="8" t="str">
        <f t="shared" si="3"/>
        <v>40-Fall-09</v>
      </c>
      <c r="D463" s="1">
        <v>27.0</v>
      </c>
      <c r="E463" s="1" t="s">
        <v>19</v>
      </c>
      <c r="F463" s="25" t="s">
        <v>81</v>
      </c>
      <c r="G463" s="1" t="s">
        <v>423</v>
      </c>
      <c r="H463" s="13">
        <v>1.0</v>
      </c>
      <c r="I463" s="1">
        <v>40.0</v>
      </c>
      <c r="J463" s="1">
        <v>110.0</v>
      </c>
      <c r="K463" s="8">
        <f t="shared" ref="K463:L463" si="331">I463-H463</f>
        <v>39</v>
      </c>
      <c r="L463" s="8">
        <f t="shared" si="331"/>
        <v>70</v>
      </c>
      <c r="M463" s="13">
        <v>6.0</v>
      </c>
      <c r="N463" s="13">
        <v>10.0</v>
      </c>
      <c r="P463" s="1"/>
      <c r="Q463" s="1"/>
      <c r="X463" s="1"/>
      <c r="Y463" s="1"/>
    </row>
    <row r="464" ht="15.75" customHeight="1">
      <c r="A464" s="1">
        <f t="shared" si="30"/>
        <v>461</v>
      </c>
      <c r="B464" s="27" t="str">
        <f t="shared" si="322"/>
        <v>40</v>
      </c>
      <c r="C464" s="8" t="str">
        <f t="shared" si="3"/>
        <v>40-Fall-10</v>
      </c>
      <c r="D464" s="1">
        <v>27.0</v>
      </c>
      <c r="E464" s="1" t="s">
        <v>19</v>
      </c>
      <c r="F464" s="25" t="s">
        <v>91</v>
      </c>
      <c r="G464" s="1" t="s">
        <v>423</v>
      </c>
      <c r="H464" s="13">
        <v>1.0</v>
      </c>
      <c r="I464" s="1">
        <v>40.0</v>
      </c>
      <c r="J464" s="1">
        <v>110.0</v>
      </c>
      <c r="K464" s="8">
        <f t="shared" ref="K464:L464" si="332">I464-H464</f>
        <v>39</v>
      </c>
      <c r="L464" s="8">
        <f t="shared" si="332"/>
        <v>70</v>
      </c>
      <c r="M464" s="13">
        <v>6.0</v>
      </c>
      <c r="N464" s="13">
        <v>10.0</v>
      </c>
      <c r="P464" s="1"/>
      <c r="Q464" s="1"/>
      <c r="X464" s="1"/>
      <c r="Y464" s="1"/>
    </row>
    <row r="465" ht="15.75" customHeight="1">
      <c r="A465" s="1">
        <f t="shared" si="30"/>
        <v>462</v>
      </c>
      <c r="B465" s="27" t="str">
        <f t="shared" si="322"/>
        <v>40</v>
      </c>
      <c r="C465" s="8" t="str">
        <f t="shared" si="3"/>
        <v>40-Fall-11</v>
      </c>
      <c r="D465" s="1">
        <v>25.0</v>
      </c>
      <c r="E465" s="1" t="s">
        <v>19</v>
      </c>
      <c r="F465" s="25" t="s">
        <v>100</v>
      </c>
      <c r="G465" s="1" t="s">
        <v>424</v>
      </c>
      <c r="H465" s="13">
        <v>1.0</v>
      </c>
      <c r="I465" s="1">
        <v>30.0</v>
      </c>
      <c r="J465" s="1">
        <v>100.0</v>
      </c>
      <c r="K465" s="8">
        <f t="shared" ref="K465:L465" si="333">I465-H465</f>
        <v>29</v>
      </c>
      <c r="L465" s="8">
        <f t="shared" si="333"/>
        <v>70</v>
      </c>
      <c r="M465" s="13">
        <v>6.0</v>
      </c>
      <c r="N465" s="13">
        <v>10.0</v>
      </c>
      <c r="P465" s="1"/>
      <c r="Q465" s="1"/>
      <c r="X465" s="1"/>
      <c r="Y465" s="1"/>
    </row>
    <row r="466" ht="15.75" customHeight="1">
      <c r="A466" s="1">
        <f t="shared" si="30"/>
        <v>463</v>
      </c>
      <c r="B466" s="27" t="str">
        <f t="shared" si="322"/>
        <v>40</v>
      </c>
      <c r="C466" s="8" t="str">
        <f t="shared" si="3"/>
        <v>40-Fall-12</v>
      </c>
      <c r="D466" s="1">
        <v>19.0</v>
      </c>
      <c r="E466" s="1" t="s">
        <v>19</v>
      </c>
      <c r="F466" s="25" t="s">
        <v>110</v>
      </c>
      <c r="G466" s="1" t="s">
        <v>425</v>
      </c>
      <c r="H466" s="13">
        <v>1.0</v>
      </c>
      <c r="I466" s="1">
        <v>30.0</v>
      </c>
      <c r="J466" s="1">
        <v>100.0</v>
      </c>
      <c r="K466" s="8">
        <f t="shared" ref="K466:L466" si="334">I466-H466</f>
        <v>29</v>
      </c>
      <c r="L466" s="8">
        <f t="shared" si="334"/>
        <v>70</v>
      </c>
      <c r="M466" s="13">
        <v>6.0</v>
      </c>
      <c r="N466" s="13">
        <v>10.0</v>
      </c>
      <c r="P466" s="1"/>
      <c r="Q466" s="1"/>
      <c r="X466" s="1"/>
      <c r="Y466" s="1"/>
    </row>
    <row r="467" ht="15.75" customHeight="1">
      <c r="A467" s="1">
        <f t="shared" si="30"/>
        <v>464</v>
      </c>
      <c r="B467" s="27" t="s">
        <v>426</v>
      </c>
      <c r="C467" s="8" t="str">
        <f t="shared" si="3"/>
        <v>41-NonFall-01</v>
      </c>
      <c r="D467" s="1">
        <v>139.0</v>
      </c>
      <c r="E467" s="1" t="s">
        <v>15</v>
      </c>
      <c r="F467" s="25" t="s">
        <v>14</v>
      </c>
      <c r="G467" s="1" t="s">
        <v>427</v>
      </c>
      <c r="H467" s="13">
        <v>1.0</v>
      </c>
      <c r="J467" s="1">
        <v>558.0</v>
      </c>
      <c r="K467" s="8"/>
      <c r="L467" s="8"/>
      <c r="M467" s="13">
        <v>6.0</v>
      </c>
      <c r="N467" s="13">
        <v>10.0</v>
      </c>
      <c r="P467" s="1"/>
      <c r="Q467" s="1"/>
      <c r="X467" s="1"/>
      <c r="Y467" s="1"/>
    </row>
    <row r="468" ht="15.75" customHeight="1">
      <c r="A468" s="1">
        <f t="shared" si="30"/>
        <v>465</v>
      </c>
      <c r="B468" s="27" t="str">
        <f t="shared" ref="B468:B482" si="335">B467</f>
        <v>41</v>
      </c>
      <c r="C468" s="8" t="str">
        <f t="shared" si="3"/>
        <v>41-NonFall-02</v>
      </c>
      <c r="D468" s="1">
        <v>209.0</v>
      </c>
      <c r="E468" s="1" t="s">
        <v>15</v>
      </c>
      <c r="F468" s="25" t="s">
        <v>17</v>
      </c>
      <c r="G468" s="1" t="s">
        <v>428</v>
      </c>
      <c r="H468" s="13">
        <v>1.0</v>
      </c>
      <c r="J468" s="1">
        <v>838.0</v>
      </c>
      <c r="K468" s="8"/>
      <c r="L468" s="8"/>
      <c r="M468" s="13">
        <v>6.0</v>
      </c>
      <c r="N468" s="13">
        <v>10.0</v>
      </c>
      <c r="P468" s="1"/>
      <c r="Q468" s="1"/>
      <c r="X468" s="1"/>
      <c r="Y468" s="1"/>
    </row>
    <row r="469" ht="15.75" customHeight="1">
      <c r="A469" s="1">
        <f t="shared" si="30"/>
        <v>466</v>
      </c>
      <c r="B469" s="27" t="str">
        <f t="shared" si="335"/>
        <v>41</v>
      </c>
      <c r="C469" s="8" t="str">
        <f t="shared" si="3"/>
        <v>41-NonFall-03</v>
      </c>
      <c r="D469" s="1">
        <v>69.0</v>
      </c>
      <c r="E469" s="1" t="s">
        <v>15</v>
      </c>
      <c r="F469" s="25" t="s">
        <v>22</v>
      </c>
      <c r="G469" s="1" t="s">
        <v>429</v>
      </c>
      <c r="H469" s="13">
        <v>1.0</v>
      </c>
      <c r="J469" s="1">
        <v>278.0</v>
      </c>
      <c r="K469" s="8"/>
      <c r="L469" s="8"/>
      <c r="M469" s="13">
        <v>6.0</v>
      </c>
      <c r="N469" s="13">
        <v>10.0</v>
      </c>
      <c r="P469" s="1"/>
      <c r="Q469" s="1"/>
      <c r="X469" s="1"/>
      <c r="Y469" s="1"/>
    </row>
    <row r="470" ht="15.75" customHeight="1">
      <c r="A470" s="1">
        <f t="shared" si="30"/>
        <v>467</v>
      </c>
      <c r="B470" s="27" t="str">
        <f t="shared" si="335"/>
        <v>41</v>
      </c>
      <c r="C470" s="8" t="str">
        <f t="shared" si="3"/>
        <v>41-NonFall-04</v>
      </c>
      <c r="D470" s="1">
        <v>119.0</v>
      </c>
      <c r="E470" s="1" t="s">
        <v>15</v>
      </c>
      <c r="F470" s="25" t="s">
        <v>24</v>
      </c>
      <c r="G470" s="1" t="s">
        <v>430</v>
      </c>
      <c r="H470" s="13">
        <v>1.0</v>
      </c>
      <c r="J470" s="1">
        <v>478.0</v>
      </c>
      <c r="K470" s="8"/>
      <c r="L470" s="8"/>
      <c r="M470" s="13">
        <v>6.0</v>
      </c>
      <c r="N470" s="13">
        <v>10.0</v>
      </c>
      <c r="P470" s="1"/>
      <c r="Q470" s="1"/>
      <c r="X470" s="1"/>
      <c r="Y470" s="1"/>
    </row>
    <row r="471" ht="15.75" customHeight="1">
      <c r="A471" s="21">
        <f t="shared" si="30"/>
        <v>468</v>
      </c>
      <c r="B471" s="28" t="str">
        <f t="shared" si="335"/>
        <v>41</v>
      </c>
      <c r="C471" s="17" t="str">
        <f t="shared" si="3"/>
        <v>41-Fall-01</v>
      </c>
      <c r="D471" s="21">
        <v>25.0</v>
      </c>
      <c r="E471" s="21" t="s">
        <v>19</v>
      </c>
      <c r="F471" s="26" t="s">
        <v>14</v>
      </c>
      <c r="G471" s="21" t="s">
        <v>399</v>
      </c>
      <c r="H471" s="19">
        <v>1.0</v>
      </c>
      <c r="I471" s="21">
        <v>30.0</v>
      </c>
      <c r="J471" s="21">
        <v>100.0</v>
      </c>
      <c r="K471" s="17">
        <f t="shared" ref="K471:L471" si="336">I471-H471</f>
        <v>29</v>
      </c>
      <c r="L471" s="17">
        <f t="shared" si="336"/>
        <v>70</v>
      </c>
      <c r="M471" s="19">
        <v>6.0</v>
      </c>
      <c r="N471" s="19">
        <v>10.0</v>
      </c>
      <c r="O471" s="22"/>
      <c r="P471" s="21"/>
      <c r="Q471" s="21"/>
      <c r="R471" s="22"/>
      <c r="S471" s="22"/>
      <c r="T471" s="22"/>
      <c r="U471" s="22"/>
      <c r="V471" s="22"/>
      <c r="W471" s="22"/>
      <c r="X471" s="21"/>
      <c r="Y471" s="21"/>
      <c r="Z471" s="22"/>
      <c r="AA471" s="22"/>
      <c r="AB471" s="22"/>
      <c r="AC471" s="22"/>
      <c r="AD471" s="22"/>
      <c r="AE471" s="22"/>
      <c r="AF471" s="22"/>
    </row>
    <row r="472" ht="15.75" customHeight="1">
      <c r="A472" s="1">
        <f t="shared" si="30"/>
        <v>469</v>
      </c>
      <c r="B472" s="27" t="str">
        <f t="shared" si="335"/>
        <v>41</v>
      </c>
      <c r="C472" s="8" t="str">
        <f t="shared" si="3"/>
        <v>41-Fall-02</v>
      </c>
      <c r="D472" s="1">
        <v>25.0</v>
      </c>
      <c r="E472" s="1" t="s">
        <v>19</v>
      </c>
      <c r="F472" s="25" t="s">
        <v>17</v>
      </c>
      <c r="G472" s="1" t="s">
        <v>431</v>
      </c>
      <c r="H472" s="13">
        <v>1.0</v>
      </c>
      <c r="I472" s="1">
        <v>30.0</v>
      </c>
      <c r="J472" s="1">
        <v>100.0</v>
      </c>
      <c r="K472" s="8">
        <f t="shared" ref="K472:L472" si="337">I472-H472</f>
        <v>29</v>
      </c>
      <c r="L472" s="8">
        <f t="shared" si="337"/>
        <v>70</v>
      </c>
      <c r="M472" s="13">
        <v>6.0</v>
      </c>
      <c r="N472" s="13">
        <v>10.0</v>
      </c>
      <c r="P472" s="1"/>
      <c r="Q472" s="1"/>
      <c r="X472" s="1"/>
      <c r="Y472" s="1"/>
    </row>
    <row r="473" ht="15.75" customHeight="1">
      <c r="A473" s="1">
        <f t="shared" si="30"/>
        <v>470</v>
      </c>
      <c r="B473" s="27" t="str">
        <f t="shared" si="335"/>
        <v>41</v>
      </c>
      <c r="C473" s="8" t="str">
        <f t="shared" si="3"/>
        <v>41-Fall-03</v>
      </c>
      <c r="D473" s="1">
        <v>25.0</v>
      </c>
      <c r="E473" s="1" t="s">
        <v>19</v>
      </c>
      <c r="F473" s="25" t="s">
        <v>22</v>
      </c>
      <c r="G473" s="1" t="s">
        <v>432</v>
      </c>
      <c r="H473" s="13">
        <v>1.0</v>
      </c>
      <c r="I473" s="1">
        <v>30.0</v>
      </c>
      <c r="J473" s="1">
        <v>100.0</v>
      </c>
      <c r="K473" s="8">
        <f t="shared" ref="K473:L473" si="338">I473-H473</f>
        <v>29</v>
      </c>
      <c r="L473" s="8">
        <f t="shared" si="338"/>
        <v>70</v>
      </c>
      <c r="M473" s="13">
        <v>6.0</v>
      </c>
      <c r="N473" s="13">
        <v>10.0</v>
      </c>
      <c r="P473" s="1"/>
      <c r="Q473" s="1"/>
      <c r="X473" s="1"/>
      <c r="Y473" s="1"/>
    </row>
    <row r="474" ht="15.75" customHeight="1">
      <c r="A474" s="1">
        <f t="shared" si="30"/>
        <v>471</v>
      </c>
      <c r="B474" s="27" t="str">
        <f t="shared" si="335"/>
        <v>41</v>
      </c>
      <c r="C474" s="8" t="str">
        <f t="shared" si="3"/>
        <v>41-Fall-04</v>
      </c>
      <c r="D474" s="1">
        <v>25.0</v>
      </c>
      <c r="E474" s="1" t="s">
        <v>19</v>
      </c>
      <c r="F474" s="25" t="s">
        <v>24</v>
      </c>
      <c r="G474" s="1" t="s">
        <v>433</v>
      </c>
      <c r="H474" s="13">
        <v>1.0</v>
      </c>
      <c r="I474" s="1">
        <v>40.0</v>
      </c>
      <c r="J474" s="1">
        <v>101.0</v>
      </c>
      <c r="K474" s="8">
        <f t="shared" ref="K474:L474" si="339">I474-H474</f>
        <v>39</v>
      </c>
      <c r="L474" s="8">
        <f t="shared" si="339"/>
        <v>61</v>
      </c>
      <c r="M474" s="13">
        <v>6.0</v>
      </c>
      <c r="N474" s="13">
        <v>10.0</v>
      </c>
      <c r="P474" s="1"/>
      <c r="Q474" s="1"/>
      <c r="X474" s="1"/>
      <c r="Y474" s="1"/>
    </row>
    <row r="475" ht="15.75" customHeight="1">
      <c r="A475" s="21">
        <f t="shared" si="30"/>
        <v>472</v>
      </c>
      <c r="B475" s="28" t="str">
        <f t="shared" si="335"/>
        <v>41</v>
      </c>
      <c r="C475" s="17" t="str">
        <f t="shared" si="3"/>
        <v>41-Fall-05</v>
      </c>
      <c r="D475" s="21">
        <v>27.0</v>
      </c>
      <c r="E475" s="21" t="s">
        <v>19</v>
      </c>
      <c r="F475" s="26" t="s">
        <v>26</v>
      </c>
      <c r="G475" s="21" t="s">
        <v>432</v>
      </c>
      <c r="H475" s="19">
        <v>1.0</v>
      </c>
      <c r="I475" s="21">
        <v>40.0</v>
      </c>
      <c r="J475" s="21">
        <v>110.0</v>
      </c>
      <c r="K475" s="17">
        <f t="shared" ref="K475:L475" si="340">I475-H475</f>
        <v>39</v>
      </c>
      <c r="L475" s="17">
        <f t="shared" si="340"/>
        <v>70</v>
      </c>
      <c r="M475" s="19">
        <v>6.0</v>
      </c>
      <c r="N475" s="19">
        <v>10.0</v>
      </c>
      <c r="O475" s="22"/>
      <c r="P475" s="21"/>
      <c r="Q475" s="21"/>
      <c r="R475" s="22"/>
      <c r="S475" s="22"/>
      <c r="T475" s="22"/>
      <c r="U475" s="22"/>
      <c r="V475" s="22"/>
      <c r="W475" s="22"/>
      <c r="X475" s="21"/>
      <c r="Y475" s="21"/>
      <c r="Z475" s="22"/>
      <c r="AA475" s="22"/>
      <c r="AB475" s="22"/>
      <c r="AC475" s="22"/>
      <c r="AD475" s="22"/>
      <c r="AE475" s="22"/>
      <c r="AF475" s="22"/>
    </row>
    <row r="476" ht="15.75" customHeight="1">
      <c r="A476" s="1">
        <f t="shared" si="30"/>
        <v>473</v>
      </c>
      <c r="B476" s="27" t="str">
        <f t="shared" si="335"/>
        <v>41</v>
      </c>
      <c r="C476" s="8" t="str">
        <f t="shared" si="3"/>
        <v>41-Fall-06</v>
      </c>
      <c r="D476" s="1">
        <v>19.0</v>
      </c>
      <c r="E476" s="1" t="s">
        <v>19</v>
      </c>
      <c r="F476" s="25" t="s">
        <v>28</v>
      </c>
      <c r="G476" s="1" t="s">
        <v>434</v>
      </c>
      <c r="H476" s="13">
        <v>1.0</v>
      </c>
      <c r="I476" s="1">
        <v>25.0</v>
      </c>
      <c r="J476" s="1">
        <v>78.0</v>
      </c>
      <c r="K476" s="8">
        <f t="shared" ref="K476:L476" si="341">I476-H476</f>
        <v>24</v>
      </c>
      <c r="L476" s="8">
        <f t="shared" si="341"/>
        <v>53</v>
      </c>
      <c r="M476" s="13">
        <v>6.0</v>
      </c>
      <c r="N476" s="13">
        <v>10.0</v>
      </c>
      <c r="P476" s="1"/>
      <c r="Q476" s="1"/>
      <c r="X476" s="1"/>
      <c r="Y476" s="1"/>
    </row>
    <row r="477" ht="15.75" customHeight="1">
      <c r="A477" s="1">
        <f t="shared" si="30"/>
        <v>474</v>
      </c>
      <c r="B477" s="27" t="str">
        <f t="shared" si="335"/>
        <v>41</v>
      </c>
      <c r="C477" s="8" t="str">
        <f t="shared" si="3"/>
        <v>41-Fall-07</v>
      </c>
      <c r="D477" s="1">
        <v>23.0</v>
      </c>
      <c r="E477" s="1" t="s">
        <v>19</v>
      </c>
      <c r="F477" s="25" t="s">
        <v>30</v>
      </c>
      <c r="G477" s="1" t="s">
        <v>435</v>
      </c>
      <c r="H477" s="13">
        <v>1.0</v>
      </c>
      <c r="I477" s="1">
        <v>40.0</v>
      </c>
      <c r="J477" s="1">
        <v>93.0</v>
      </c>
      <c r="K477" s="8">
        <f t="shared" ref="K477:L477" si="342">I477-H477</f>
        <v>39</v>
      </c>
      <c r="L477" s="8">
        <f t="shared" si="342"/>
        <v>53</v>
      </c>
      <c r="M477" s="13">
        <v>6.0</v>
      </c>
      <c r="N477" s="13">
        <v>10.0</v>
      </c>
      <c r="P477" s="1"/>
      <c r="Q477" s="1"/>
      <c r="X477" s="1"/>
      <c r="Y477" s="1"/>
    </row>
    <row r="478" ht="15.75" customHeight="1">
      <c r="A478" s="1">
        <f t="shared" si="30"/>
        <v>475</v>
      </c>
      <c r="B478" s="27" t="str">
        <f t="shared" si="335"/>
        <v>41</v>
      </c>
      <c r="C478" s="8" t="str">
        <f t="shared" si="3"/>
        <v>41-Fall-08</v>
      </c>
      <c r="D478" s="1">
        <v>26.0</v>
      </c>
      <c r="E478" s="1" t="s">
        <v>19</v>
      </c>
      <c r="F478" s="25" t="s">
        <v>73</v>
      </c>
      <c r="G478" s="1" t="s">
        <v>436</v>
      </c>
      <c r="H478" s="13">
        <v>1.0</v>
      </c>
      <c r="I478" s="1">
        <v>30.0</v>
      </c>
      <c r="J478" s="1">
        <v>100.0</v>
      </c>
      <c r="K478" s="8">
        <f t="shared" ref="K478:L478" si="343">I478-H478</f>
        <v>29</v>
      </c>
      <c r="L478" s="8">
        <f t="shared" si="343"/>
        <v>70</v>
      </c>
      <c r="M478" s="13">
        <v>6.0</v>
      </c>
      <c r="N478" s="13">
        <v>10.0</v>
      </c>
      <c r="P478" s="1"/>
      <c r="Q478" s="1"/>
      <c r="X478" s="1"/>
      <c r="Y478" s="1"/>
    </row>
    <row r="479" ht="15.75" customHeight="1">
      <c r="A479" s="1">
        <f t="shared" si="30"/>
        <v>476</v>
      </c>
      <c r="B479" s="27" t="str">
        <f t="shared" si="335"/>
        <v>41</v>
      </c>
      <c r="C479" s="8" t="str">
        <f t="shared" si="3"/>
        <v>41-Fall-09</v>
      </c>
      <c r="D479" s="1">
        <v>19.0</v>
      </c>
      <c r="E479" s="1" t="s">
        <v>19</v>
      </c>
      <c r="F479" s="25" t="s">
        <v>81</v>
      </c>
      <c r="G479" s="1" t="s">
        <v>436</v>
      </c>
      <c r="H479" s="13">
        <v>1.0</v>
      </c>
      <c r="I479" s="1">
        <v>30.0</v>
      </c>
      <c r="J479" s="1">
        <v>78.0</v>
      </c>
      <c r="K479" s="8">
        <f t="shared" ref="K479:L479" si="344">I479-H479</f>
        <v>29</v>
      </c>
      <c r="L479" s="8">
        <f t="shared" si="344"/>
        <v>48</v>
      </c>
      <c r="M479" s="13">
        <v>6.0</v>
      </c>
      <c r="N479" s="13">
        <v>10.0</v>
      </c>
      <c r="P479" s="1"/>
      <c r="Q479" s="1"/>
      <c r="X479" s="1"/>
      <c r="Y479" s="1"/>
    </row>
    <row r="480" ht="15.75" customHeight="1">
      <c r="A480" s="1">
        <f t="shared" si="30"/>
        <v>477</v>
      </c>
      <c r="B480" s="27" t="str">
        <f t="shared" si="335"/>
        <v>41</v>
      </c>
      <c r="C480" s="8" t="str">
        <f t="shared" si="3"/>
        <v>41-Fall-10</v>
      </c>
      <c r="D480" s="1">
        <v>19.0</v>
      </c>
      <c r="E480" s="1" t="s">
        <v>19</v>
      </c>
      <c r="F480" s="25" t="s">
        <v>91</v>
      </c>
      <c r="G480" s="1" t="s">
        <v>437</v>
      </c>
      <c r="H480" s="13">
        <v>1.0</v>
      </c>
      <c r="I480" s="1">
        <v>29.0</v>
      </c>
      <c r="J480" s="1">
        <v>79.0</v>
      </c>
      <c r="K480" s="8">
        <f t="shared" ref="K480:L480" si="345">I480-H480</f>
        <v>28</v>
      </c>
      <c r="L480" s="8">
        <f t="shared" si="345"/>
        <v>50</v>
      </c>
      <c r="M480" s="13">
        <v>6.0</v>
      </c>
      <c r="N480" s="13">
        <v>10.0</v>
      </c>
      <c r="P480" s="1"/>
      <c r="Q480" s="1"/>
      <c r="X480" s="1"/>
      <c r="Y480" s="1"/>
    </row>
    <row r="481" ht="15.75" customHeight="1">
      <c r="A481" s="1">
        <f t="shared" si="30"/>
        <v>478</v>
      </c>
      <c r="B481" s="27" t="str">
        <f t="shared" si="335"/>
        <v>41</v>
      </c>
      <c r="C481" s="8" t="str">
        <f t="shared" si="3"/>
        <v>41-Fall-11</v>
      </c>
      <c r="D481" s="1">
        <v>23.0</v>
      </c>
      <c r="E481" s="1" t="s">
        <v>19</v>
      </c>
      <c r="F481" s="25" t="s">
        <v>100</v>
      </c>
      <c r="G481" s="1" t="s">
        <v>425</v>
      </c>
      <c r="H481" s="13">
        <v>1.0</v>
      </c>
      <c r="I481" s="1">
        <v>23.0</v>
      </c>
      <c r="J481" s="1">
        <v>93.0</v>
      </c>
      <c r="K481" s="8">
        <f t="shared" ref="K481:L481" si="346">I481-H481</f>
        <v>22</v>
      </c>
      <c r="L481" s="8">
        <f t="shared" si="346"/>
        <v>70</v>
      </c>
      <c r="M481" s="13">
        <v>6.0</v>
      </c>
      <c r="N481" s="13">
        <v>10.0</v>
      </c>
      <c r="P481" s="1"/>
      <c r="Q481" s="1"/>
      <c r="X481" s="1"/>
      <c r="Y481" s="1"/>
    </row>
    <row r="482" ht="15.75" customHeight="1">
      <c r="A482" s="21">
        <f t="shared" si="30"/>
        <v>479</v>
      </c>
      <c r="B482" s="28" t="str">
        <f t="shared" si="335"/>
        <v>41</v>
      </c>
      <c r="C482" s="17" t="str">
        <f t="shared" si="3"/>
        <v>41-Fall-12</v>
      </c>
      <c r="D482" s="21">
        <v>23.0</v>
      </c>
      <c r="E482" s="21" t="s">
        <v>19</v>
      </c>
      <c r="F482" s="26" t="s">
        <v>110</v>
      </c>
      <c r="G482" s="21" t="s">
        <v>438</v>
      </c>
      <c r="H482" s="19">
        <v>1.0</v>
      </c>
      <c r="I482" s="21">
        <v>22.0</v>
      </c>
      <c r="J482" s="21">
        <v>92.0</v>
      </c>
      <c r="K482" s="17">
        <f t="shared" ref="K482:L482" si="347">I482-H482</f>
        <v>21</v>
      </c>
      <c r="L482" s="17">
        <f t="shared" si="347"/>
        <v>70</v>
      </c>
      <c r="M482" s="19">
        <v>6.0</v>
      </c>
      <c r="N482" s="19">
        <v>10.0</v>
      </c>
      <c r="O482" s="22"/>
      <c r="P482" s="21"/>
      <c r="Q482" s="21"/>
      <c r="R482" s="22"/>
      <c r="S482" s="22"/>
      <c r="T482" s="22"/>
      <c r="U482" s="22"/>
      <c r="V482" s="22"/>
      <c r="W482" s="22"/>
      <c r="X482" s="21"/>
      <c r="Y482" s="21"/>
      <c r="Z482" s="22"/>
      <c r="AA482" s="22"/>
      <c r="AB482" s="22"/>
      <c r="AC482" s="22"/>
      <c r="AD482" s="22"/>
      <c r="AE482" s="22"/>
      <c r="AF482" s="22"/>
    </row>
    <row r="483" ht="15.75" customHeight="1">
      <c r="A483" s="1">
        <f t="shared" si="30"/>
        <v>480</v>
      </c>
      <c r="B483" s="27" t="s">
        <v>439</v>
      </c>
      <c r="C483" s="8" t="str">
        <f t="shared" si="3"/>
        <v>42-NonFall-01</v>
      </c>
      <c r="D483" s="1">
        <v>109.0</v>
      </c>
      <c r="E483" s="1" t="s">
        <v>15</v>
      </c>
      <c r="F483" s="25" t="s">
        <v>14</v>
      </c>
      <c r="G483" s="1" t="s">
        <v>412</v>
      </c>
      <c r="H483" s="13">
        <v>1.0</v>
      </c>
      <c r="J483" s="1">
        <v>438.0</v>
      </c>
      <c r="K483" s="8"/>
      <c r="L483" s="8"/>
      <c r="M483" s="13">
        <v>6.0</v>
      </c>
      <c r="N483" s="13">
        <v>10.0</v>
      </c>
      <c r="P483" s="1"/>
      <c r="Q483" s="1"/>
      <c r="X483" s="1"/>
      <c r="Y483" s="1"/>
    </row>
    <row r="484" ht="15.75" customHeight="1">
      <c r="A484" s="1">
        <f t="shared" si="30"/>
        <v>481</v>
      </c>
      <c r="B484" s="27" t="str">
        <f t="shared" ref="B484:B498" si="348">B483</f>
        <v>42</v>
      </c>
      <c r="C484" s="8" t="str">
        <f t="shared" si="3"/>
        <v>42-NonFall-02</v>
      </c>
      <c r="D484" s="1">
        <v>99.0</v>
      </c>
      <c r="E484" s="1" t="s">
        <v>15</v>
      </c>
      <c r="F484" s="25" t="s">
        <v>17</v>
      </c>
      <c r="G484" s="1" t="s">
        <v>440</v>
      </c>
      <c r="H484" s="13">
        <v>1.0</v>
      </c>
      <c r="J484" s="1">
        <v>398.0</v>
      </c>
      <c r="K484" s="8"/>
      <c r="L484" s="8"/>
      <c r="M484" s="13">
        <v>6.0</v>
      </c>
      <c r="N484" s="13">
        <v>10.0</v>
      </c>
      <c r="P484" s="1"/>
      <c r="Q484" s="1"/>
      <c r="X484" s="1"/>
      <c r="Y484" s="1"/>
    </row>
    <row r="485" ht="15.75" customHeight="1">
      <c r="A485" s="1">
        <f t="shared" si="30"/>
        <v>482</v>
      </c>
      <c r="B485" s="27" t="str">
        <f t="shared" si="348"/>
        <v>42</v>
      </c>
      <c r="C485" s="8" t="str">
        <f t="shared" si="3"/>
        <v>42-NonFall-03</v>
      </c>
      <c r="D485" s="1">
        <v>39.0</v>
      </c>
      <c r="E485" s="1" t="s">
        <v>15</v>
      </c>
      <c r="F485" s="25" t="s">
        <v>22</v>
      </c>
      <c r="G485" s="1" t="s">
        <v>429</v>
      </c>
      <c r="H485" s="13">
        <v>1.0</v>
      </c>
      <c r="J485" s="1">
        <v>158.0</v>
      </c>
      <c r="K485" s="8"/>
      <c r="L485" s="8"/>
      <c r="M485" s="13">
        <v>6.0</v>
      </c>
      <c r="N485" s="13">
        <v>10.0</v>
      </c>
      <c r="P485" s="1"/>
      <c r="Q485" s="1"/>
      <c r="X485" s="1"/>
      <c r="Y485" s="1"/>
    </row>
    <row r="486" ht="15.75" customHeight="1">
      <c r="A486" s="1">
        <f t="shared" si="30"/>
        <v>483</v>
      </c>
      <c r="B486" s="27" t="str">
        <f t="shared" si="348"/>
        <v>42</v>
      </c>
      <c r="C486" s="8" t="str">
        <f t="shared" si="3"/>
        <v>42-NonFall-04</v>
      </c>
      <c r="D486" s="1">
        <v>39.0</v>
      </c>
      <c r="E486" s="1" t="s">
        <v>15</v>
      </c>
      <c r="F486" s="25" t="s">
        <v>24</v>
      </c>
      <c r="G486" s="1" t="s">
        <v>441</v>
      </c>
      <c r="H486" s="13">
        <v>1.0</v>
      </c>
      <c r="J486" s="1">
        <v>158.0</v>
      </c>
      <c r="K486" s="8"/>
      <c r="L486" s="8"/>
      <c r="M486" s="13">
        <v>6.0</v>
      </c>
      <c r="N486" s="13">
        <v>10.0</v>
      </c>
      <c r="P486" s="1"/>
      <c r="Q486" s="1"/>
      <c r="X486" s="1"/>
      <c r="Y486" s="1"/>
    </row>
    <row r="487" ht="15.75" customHeight="1">
      <c r="A487" s="1">
        <f t="shared" si="30"/>
        <v>484</v>
      </c>
      <c r="B487" s="27" t="str">
        <f t="shared" si="348"/>
        <v>42</v>
      </c>
      <c r="C487" s="8" t="str">
        <f t="shared" si="3"/>
        <v>42-Fall-01</v>
      </c>
      <c r="D487" s="1">
        <v>24.0</v>
      </c>
      <c r="E487" s="1" t="s">
        <v>19</v>
      </c>
      <c r="F487" s="25" t="s">
        <v>14</v>
      </c>
      <c r="G487" s="1" t="s">
        <v>442</v>
      </c>
      <c r="H487" s="13">
        <v>1.0</v>
      </c>
      <c r="I487" s="1">
        <v>40.0</v>
      </c>
      <c r="J487" s="1">
        <v>96.0</v>
      </c>
      <c r="K487" s="8">
        <f t="shared" ref="K487:L487" si="349">I487-H487</f>
        <v>39</v>
      </c>
      <c r="L487" s="8">
        <f t="shared" si="349"/>
        <v>56</v>
      </c>
      <c r="M487" s="13">
        <v>6.0</v>
      </c>
      <c r="N487" s="13">
        <v>10.0</v>
      </c>
      <c r="P487" s="1"/>
      <c r="Q487" s="1"/>
      <c r="X487" s="1"/>
      <c r="Y487" s="1"/>
    </row>
    <row r="488" ht="15.75" customHeight="1">
      <c r="A488" s="21">
        <f t="shared" si="30"/>
        <v>485</v>
      </c>
      <c r="B488" s="28" t="str">
        <f t="shared" si="348"/>
        <v>42</v>
      </c>
      <c r="C488" s="17" t="str">
        <f t="shared" si="3"/>
        <v>42-Fall-02</v>
      </c>
      <c r="D488" s="21">
        <v>27.0</v>
      </c>
      <c r="E488" s="21" t="s">
        <v>19</v>
      </c>
      <c r="F488" s="26" t="s">
        <v>17</v>
      </c>
      <c r="G488" s="21" t="s">
        <v>443</v>
      </c>
      <c r="H488" s="19">
        <v>1.0</v>
      </c>
      <c r="I488" s="21">
        <v>30.0</v>
      </c>
      <c r="J488" s="21">
        <v>78.0</v>
      </c>
      <c r="K488" s="17">
        <f t="shared" ref="K488:L488" si="350">I488-H488</f>
        <v>29</v>
      </c>
      <c r="L488" s="17">
        <f t="shared" si="350"/>
        <v>48</v>
      </c>
      <c r="M488" s="19">
        <v>6.0</v>
      </c>
      <c r="N488" s="19">
        <v>10.0</v>
      </c>
      <c r="O488" s="22"/>
      <c r="P488" s="21"/>
      <c r="Q488" s="21"/>
      <c r="R488" s="22"/>
      <c r="S488" s="22"/>
      <c r="T488" s="22"/>
      <c r="U488" s="22"/>
      <c r="V488" s="22"/>
      <c r="W488" s="22"/>
      <c r="X488" s="21"/>
      <c r="Y488" s="21"/>
      <c r="Z488" s="22"/>
      <c r="AA488" s="22"/>
      <c r="AB488" s="22"/>
      <c r="AC488" s="22"/>
      <c r="AD488" s="22"/>
      <c r="AE488" s="22"/>
      <c r="AF488" s="22"/>
    </row>
    <row r="489" ht="15.75" customHeight="1">
      <c r="A489" s="1">
        <f t="shared" si="30"/>
        <v>486</v>
      </c>
      <c r="B489" s="27" t="str">
        <f t="shared" si="348"/>
        <v>42</v>
      </c>
      <c r="C489" s="8" t="str">
        <f t="shared" si="3"/>
        <v>42-Fall-03</v>
      </c>
      <c r="D489" s="1">
        <v>19.0</v>
      </c>
      <c r="E489" s="1" t="s">
        <v>19</v>
      </c>
      <c r="F489" s="25" t="s">
        <v>22</v>
      </c>
      <c r="G489" s="1" t="s">
        <v>444</v>
      </c>
      <c r="H489" s="13">
        <v>1.0</v>
      </c>
      <c r="I489" s="1">
        <v>26.0</v>
      </c>
      <c r="J489" s="1">
        <v>78.0</v>
      </c>
      <c r="K489" s="8">
        <f t="shared" ref="K489:L489" si="351">I489-H489</f>
        <v>25</v>
      </c>
      <c r="L489" s="8">
        <f t="shared" si="351"/>
        <v>52</v>
      </c>
      <c r="M489" s="13">
        <v>6.0</v>
      </c>
      <c r="N489" s="13">
        <v>10.0</v>
      </c>
      <c r="P489" s="1"/>
      <c r="Q489" s="1"/>
      <c r="X489" s="1"/>
      <c r="Y489" s="1"/>
    </row>
    <row r="490" ht="15.75" customHeight="1">
      <c r="A490" s="1">
        <f t="shared" si="30"/>
        <v>487</v>
      </c>
      <c r="B490" s="27" t="str">
        <f t="shared" si="348"/>
        <v>42</v>
      </c>
      <c r="C490" s="8" t="str">
        <f t="shared" si="3"/>
        <v>42-Fall-04</v>
      </c>
      <c r="D490" s="1">
        <v>24.0</v>
      </c>
      <c r="E490" s="1" t="s">
        <v>19</v>
      </c>
      <c r="F490" s="25" t="s">
        <v>24</v>
      </c>
      <c r="G490" s="1" t="s">
        <v>445</v>
      </c>
      <c r="H490" s="13">
        <v>1.0</v>
      </c>
      <c r="I490" s="1">
        <v>40.0</v>
      </c>
      <c r="J490" s="1">
        <v>96.0</v>
      </c>
      <c r="K490" s="8">
        <f t="shared" ref="K490:L490" si="352">I490-H490</f>
        <v>39</v>
      </c>
      <c r="L490" s="8">
        <f t="shared" si="352"/>
        <v>56</v>
      </c>
      <c r="M490" s="13">
        <v>6.0</v>
      </c>
      <c r="N490" s="13">
        <v>10.0</v>
      </c>
      <c r="P490" s="1"/>
      <c r="Q490" s="1"/>
      <c r="X490" s="1"/>
      <c r="Y490" s="1"/>
    </row>
    <row r="491" ht="15.75" customHeight="1">
      <c r="A491" s="1">
        <f t="shared" si="30"/>
        <v>488</v>
      </c>
      <c r="B491" s="27" t="str">
        <f t="shared" si="348"/>
        <v>42</v>
      </c>
      <c r="C491" s="8" t="str">
        <f t="shared" si="3"/>
        <v>42-Fall-05</v>
      </c>
      <c r="D491" s="1">
        <v>19.0</v>
      </c>
      <c r="E491" s="1" t="s">
        <v>19</v>
      </c>
      <c r="F491" s="25" t="s">
        <v>26</v>
      </c>
      <c r="G491" s="1" t="s">
        <v>446</v>
      </c>
      <c r="H491" s="13">
        <v>1.0</v>
      </c>
      <c r="I491" s="1">
        <v>25.0</v>
      </c>
      <c r="J491" s="1">
        <v>78.0</v>
      </c>
      <c r="K491" s="8">
        <f t="shared" ref="K491:L491" si="353">I491-H491</f>
        <v>24</v>
      </c>
      <c r="L491" s="8">
        <f t="shared" si="353"/>
        <v>53</v>
      </c>
      <c r="M491" s="13">
        <v>6.0</v>
      </c>
      <c r="N491" s="13">
        <v>10.0</v>
      </c>
      <c r="P491" s="1"/>
      <c r="Q491" s="1"/>
      <c r="X491" s="1"/>
      <c r="Y491" s="1"/>
    </row>
    <row r="492" ht="15.75" customHeight="1">
      <c r="A492" s="21">
        <f t="shared" si="30"/>
        <v>489</v>
      </c>
      <c r="B492" s="28" t="str">
        <f t="shared" si="348"/>
        <v>42</v>
      </c>
      <c r="C492" s="17" t="str">
        <f t="shared" si="3"/>
        <v>42-Fall-06</v>
      </c>
      <c r="D492" s="21">
        <v>19.0</v>
      </c>
      <c r="E492" s="21" t="s">
        <v>19</v>
      </c>
      <c r="F492" s="26" t="s">
        <v>28</v>
      </c>
      <c r="G492" s="21" t="s">
        <v>434</v>
      </c>
      <c r="H492" s="19">
        <v>1.0</v>
      </c>
      <c r="I492" s="21">
        <v>19.0</v>
      </c>
      <c r="J492" s="21">
        <v>78.0</v>
      </c>
      <c r="K492" s="17">
        <f t="shared" ref="K492:L492" si="354">I492-H492</f>
        <v>18</v>
      </c>
      <c r="L492" s="17">
        <f t="shared" si="354"/>
        <v>59</v>
      </c>
      <c r="M492" s="19">
        <v>6.0</v>
      </c>
      <c r="N492" s="19">
        <v>10.0</v>
      </c>
      <c r="O492" s="22"/>
      <c r="P492" s="21"/>
      <c r="Q492" s="21"/>
      <c r="R492" s="22"/>
      <c r="S492" s="22"/>
      <c r="T492" s="22"/>
      <c r="U492" s="22"/>
      <c r="V492" s="22"/>
      <c r="W492" s="22"/>
      <c r="X492" s="21"/>
      <c r="Y492" s="21"/>
      <c r="Z492" s="22"/>
      <c r="AA492" s="22"/>
      <c r="AB492" s="22"/>
      <c r="AC492" s="22"/>
      <c r="AD492" s="22"/>
      <c r="AE492" s="22"/>
      <c r="AF492" s="22"/>
    </row>
    <row r="493" ht="15.75" customHeight="1">
      <c r="A493" s="21">
        <f t="shared" si="30"/>
        <v>490</v>
      </c>
      <c r="B493" s="28" t="str">
        <f t="shared" si="348"/>
        <v>42</v>
      </c>
      <c r="C493" s="17" t="str">
        <f t="shared" si="3"/>
        <v>42-Fall-07</v>
      </c>
      <c r="D493" s="21">
        <v>18.0</v>
      </c>
      <c r="E493" s="21" t="s">
        <v>19</v>
      </c>
      <c r="F493" s="26" t="s">
        <v>30</v>
      </c>
      <c r="G493" s="21" t="s">
        <v>447</v>
      </c>
      <c r="H493" s="19">
        <v>1.0</v>
      </c>
      <c r="I493" s="21">
        <v>40.0</v>
      </c>
      <c r="J493" s="21">
        <v>73.0</v>
      </c>
      <c r="K493" s="17">
        <f t="shared" ref="K493:L493" si="355">I493-H493</f>
        <v>39</v>
      </c>
      <c r="L493" s="17">
        <f t="shared" si="355"/>
        <v>33</v>
      </c>
      <c r="M493" s="19">
        <v>6.0</v>
      </c>
      <c r="N493" s="19">
        <v>10.0</v>
      </c>
      <c r="O493" s="22"/>
      <c r="P493" s="21"/>
      <c r="Q493" s="21"/>
      <c r="R493" s="22"/>
      <c r="S493" s="22"/>
      <c r="T493" s="22"/>
      <c r="U493" s="22"/>
      <c r="V493" s="22"/>
      <c r="W493" s="22"/>
      <c r="X493" s="21"/>
      <c r="Y493" s="21"/>
      <c r="Z493" s="22"/>
      <c r="AA493" s="22"/>
      <c r="AB493" s="22"/>
      <c r="AC493" s="22"/>
      <c r="AD493" s="22"/>
      <c r="AE493" s="22"/>
      <c r="AF493" s="22"/>
    </row>
    <row r="494" ht="15.75" customHeight="1">
      <c r="A494" s="21">
        <f t="shared" si="30"/>
        <v>491</v>
      </c>
      <c r="B494" s="28" t="str">
        <f t="shared" si="348"/>
        <v>42</v>
      </c>
      <c r="C494" s="17" t="str">
        <f t="shared" si="3"/>
        <v>42-Fall-08</v>
      </c>
      <c r="D494" s="21">
        <v>18.0</v>
      </c>
      <c r="E494" s="21" t="s">
        <v>19</v>
      </c>
      <c r="F494" s="26" t="s">
        <v>73</v>
      </c>
      <c r="G494" s="21" t="s">
        <v>448</v>
      </c>
      <c r="H494" s="19">
        <v>1.0</v>
      </c>
      <c r="I494" s="21">
        <v>30.0</v>
      </c>
      <c r="J494" s="21">
        <v>72.0</v>
      </c>
      <c r="K494" s="17">
        <f t="shared" ref="K494:L494" si="356">I494-H494</f>
        <v>29</v>
      </c>
      <c r="L494" s="17">
        <f t="shared" si="356"/>
        <v>42</v>
      </c>
      <c r="M494" s="19">
        <v>6.0</v>
      </c>
      <c r="N494" s="19">
        <v>10.0</v>
      </c>
      <c r="O494" s="22"/>
      <c r="P494" s="21"/>
      <c r="Q494" s="21"/>
      <c r="R494" s="22"/>
      <c r="S494" s="22"/>
      <c r="T494" s="22"/>
      <c r="U494" s="22"/>
      <c r="V494" s="22"/>
      <c r="W494" s="22"/>
      <c r="X494" s="21"/>
      <c r="Y494" s="21"/>
      <c r="Z494" s="22"/>
      <c r="AA494" s="22"/>
      <c r="AB494" s="22"/>
      <c r="AC494" s="22"/>
      <c r="AD494" s="22"/>
      <c r="AE494" s="22"/>
      <c r="AF494" s="22"/>
    </row>
    <row r="495" ht="15.75" customHeight="1">
      <c r="A495" s="1">
        <f t="shared" si="30"/>
        <v>492</v>
      </c>
      <c r="B495" s="27" t="str">
        <f t="shared" si="348"/>
        <v>42</v>
      </c>
      <c r="C495" s="8" t="str">
        <f t="shared" si="3"/>
        <v>42-Fall-09</v>
      </c>
      <c r="D495" s="1">
        <v>19.0</v>
      </c>
      <c r="E495" s="1" t="s">
        <v>19</v>
      </c>
      <c r="F495" s="25" t="s">
        <v>81</v>
      </c>
      <c r="G495" s="1" t="s">
        <v>449</v>
      </c>
      <c r="H495" s="13">
        <v>1.0</v>
      </c>
      <c r="I495" s="1">
        <v>30.0</v>
      </c>
      <c r="J495" s="1">
        <v>78.0</v>
      </c>
      <c r="K495" s="8">
        <f t="shared" ref="K495:L495" si="357">I495-H495</f>
        <v>29</v>
      </c>
      <c r="L495" s="8">
        <f t="shared" si="357"/>
        <v>48</v>
      </c>
      <c r="M495" s="13">
        <v>6.0</v>
      </c>
      <c r="N495" s="13">
        <v>10.0</v>
      </c>
      <c r="P495" s="1"/>
      <c r="Q495" s="1"/>
      <c r="X495" s="1"/>
      <c r="Y495" s="1"/>
    </row>
    <row r="496" ht="15.75" customHeight="1">
      <c r="A496" s="1">
        <f t="shared" si="30"/>
        <v>493</v>
      </c>
      <c r="B496" s="27" t="str">
        <f t="shared" si="348"/>
        <v>42</v>
      </c>
      <c r="C496" s="8" t="str">
        <f t="shared" si="3"/>
        <v>42-Fall-10</v>
      </c>
      <c r="D496" s="1">
        <v>28.0</v>
      </c>
      <c r="E496" s="1" t="s">
        <v>19</v>
      </c>
      <c r="F496" s="25" t="s">
        <v>91</v>
      </c>
      <c r="G496" s="1" t="s">
        <v>436</v>
      </c>
      <c r="H496" s="13">
        <v>1.0</v>
      </c>
      <c r="I496" s="1">
        <v>40.0</v>
      </c>
      <c r="J496" s="1">
        <v>110.0</v>
      </c>
      <c r="K496" s="8">
        <f t="shared" ref="K496:L496" si="358">I496-H496</f>
        <v>39</v>
      </c>
      <c r="L496" s="8">
        <f t="shared" si="358"/>
        <v>70</v>
      </c>
      <c r="M496" s="13">
        <v>6.0</v>
      </c>
      <c r="N496" s="13">
        <v>10.0</v>
      </c>
      <c r="P496" s="1"/>
      <c r="Q496" s="1"/>
      <c r="X496" s="1"/>
      <c r="Y496" s="1"/>
    </row>
    <row r="497" ht="15.75" customHeight="1">
      <c r="A497" s="1">
        <f t="shared" si="30"/>
        <v>494</v>
      </c>
      <c r="B497" s="27" t="str">
        <f t="shared" si="348"/>
        <v>42</v>
      </c>
      <c r="C497" s="8" t="str">
        <f t="shared" si="3"/>
        <v>42-Fall-11</v>
      </c>
      <c r="D497" s="1">
        <v>19.0</v>
      </c>
      <c r="E497" s="1" t="s">
        <v>19</v>
      </c>
      <c r="F497" s="25" t="s">
        <v>100</v>
      </c>
      <c r="G497" s="1" t="s">
        <v>450</v>
      </c>
      <c r="H497" s="13">
        <v>1.0</v>
      </c>
      <c r="I497" s="1">
        <v>40.0</v>
      </c>
      <c r="J497" s="1">
        <v>78.0</v>
      </c>
      <c r="K497" s="8">
        <f t="shared" ref="K497:L497" si="359">I497-H497</f>
        <v>39</v>
      </c>
      <c r="L497" s="8">
        <f t="shared" si="359"/>
        <v>38</v>
      </c>
      <c r="M497" s="13">
        <v>6.0</v>
      </c>
      <c r="N497" s="13">
        <v>10.0</v>
      </c>
      <c r="P497" s="1"/>
      <c r="Q497" s="1"/>
      <c r="X497" s="1"/>
      <c r="Y497" s="1"/>
    </row>
    <row r="498" ht="15.75" customHeight="1">
      <c r="A498" s="1">
        <f t="shared" si="30"/>
        <v>495</v>
      </c>
      <c r="B498" s="27" t="str">
        <f t="shared" si="348"/>
        <v>42</v>
      </c>
      <c r="C498" s="8" t="str">
        <f t="shared" si="3"/>
        <v>42-Fall-12</v>
      </c>
      <c r="D498" s="1">
        <v>18.0</v>
      </c>
      <c r="E498" s="1" t="s">
        <v>19</v>
      </c>
      <c r="F498" s="25" t="s">
        <v>110</v>
      </c>
      <c r="G498" s="1" t="s">
        <v>410</v>
      </c>
      <c r="H498" s="13">
        <v>1.0</v>
      </c>
      <c r="I498" s="1">
        <v>40.0</v>
      </c>
      <c r="J498" s="1">
        <v>73.0</v>
      </c>
      <c r="K498" s="8">
        <f t="shared" ref="K498:L498" si="360">I498-H498</f>
        <v>39</v>
      </c>
      <c r="L498" s="8">
        <f t="shared" si="360"/>
        <v>33</v>
      </c>
      <c r="M498" s="13">
        <v>6.0</v>
      </c>
      <c r="N498" s="13">
        <v>10.0</v>
      </c>
      <c r="P498" s="1"/>
      <c r="Q498" s="1"/>
      <c r="X498" s="1"/>
      <c r="Y498" s="1"/>
    </row>
    <row r="499" ht="15.75" customHeight="1">
      <c r="A499" s="1">
        <f t="shared" si="30"/>
        <v>496</v>
      </c>
      <c r="B499" s="27" t="s">
        <v>451</v>
      </c>
      <c r="C499" s="8" t="str">
        <f t="shared" si="3"/>
        <v>43-NonFall-01</v>
      </c>
      <c r="D499" s="1">
        <v>299.0</v>
      </c>
      <c r="E499" s="1" t="s">
        <v>15</v>
      </c>
      <c r="F499" s="25" t="s">
        <v>14</v>
      </c>
      <c r="G499" s="1" t="s">
        <v>452</v>
      </c>
      <c r="H499" s="13">
        <v>1.0</v>
      </c>
      <c r="J499" s="1">
        <v>1198.0</v>
      </c>
      <c r="K499" s="8"/>
      <c r="L499" s="8"/>
      <c r="M499" s="13">
        <v>6.0</v>
      </c>
      <c r="N499" s="13">
        <v>10.0</v>
      </c>
      <c r="P499" s="1"/>
      <c r="Q499" s="1"/>
      <c r="X499" s="1"/>
      <c r="Y499" s="1"/>
    </row>
    <row r="500" ht="15.75" customHeight="1">
      <c r="A500" s="1">
        <f t="shared" si="30"/>
        <v>497</v>
      </c>
      <c r="B500" s="27" t="str">
        <f t="shared" ref="B500:B513" si="361">B499</f>
        <v>43</v>
      </c>
      <c r="C500" s="8" t="str">
        <f t="shared" si="3"/>
        <v>43-NonFall-02</v>
      </c>
      <c r="D500" s="1">
        <v>169.0</v>
      </c>
      <c r="E500" s="1" t="s">
        <v>15</v>
      </c>
      <c r="F500" s="25" t="s">
        <v>17</v>
      </c>
      <c r="G500" s="1" t="s">
        <v>453</v>
      </c>
      <c r="H500" s="13">
        <v>1.0</v>
      </c>
      <c r="J500" s="1">
        <v>678.0</v>
      </c>
      <c r="K500" s="8"/>
      <c r="L500" s="8"/>
      <c r="M500" s="13">
        <v>6.0</v>
      </c>
      <c r="N500" s="13">
        <v>10.0</v>
      </c>
      <c r="P500" s="1"/>
      <c r="Q500" s="1"/>
      <c r="X500" s="1"/>
      <c r="Y500" s="1"/>
    </row>
    <row r="501" ht="15.75" customHeight="1">
      <c r="A501" s="1">
        <f t="shared" si="30"/>
        <v>498</v>
      </c>
      <c r="B501" s="27" t="str">
        <f t="shared" si="361"/>
        <v>43</v>
      </c>
      <c r="C501" s="8" t="str">
        <f t="shared" si="3"/>
        <v>43-NonFall-03</v>
      </c>
      <c r="D501" s="1">
        <v>199.0</v>
      </c>
      <c r="E501" s="1" t="s">
        <v>15</v>
      </c>
      <c r="F501" s="25" t="s">
        <v>22</v>
      </c>
      <c r="G501" s="1" t="s">
        <v>454</v>
      </c>
      <c r="H501" s="13">
        <v>1.0</v>
      </c>
      <c r="J501" s="1">
        <v>798.0</v>
      </c>
      <c r="K501" s="8"/>
      <c r="L501" s="8"/>
      <c r="M501" s="13">
        <v>6.0</v>
      </c>
      <c r="N501" s="13">
        <v>10.0</v>
      </c>
      <c r="P501" s="1"/>
      <c r="Q501" s="1"/>
      <c r="X501" s="1"/>
      <c r="Y501" s="1"/>
    </row>
    <row r="502" ht="15.75" customHeight="1">
      <c r="A502" s="21">
        <f t="shared" si="30"/>
        <v>499</v>
      </c>
      <c r="B502" s="28" t="str">
        <f t="shared" si="361"/>
        <v>43</v>
      </c>
      <c r="C502" s="17" t="str">
        <f t="shared" si="3"/>
        <v>43-Fall-01</v>
      </c>
      <c r="D502" s="21">
        <v>23.0</v>
      </c>
      <c r="E502" s="21" t="s">
        <v>19</v>
      </c>
      <c r="F502" s="26" t="s">
        <v>14</v>
      </c>
      <c r="G502" s="21" t="s">
        <v>455</v>
      </c>
      <c r="H502" s="19">
        <v>1.0</v>
      </c>
      <c r="I502" s="21">
        <v>40.0</v>
      </c>
      <c r="J502" s="21">
        <v>93.0</v>
      </c>
      <c r="K502" s="17">
        <f t="shared" ref="K502:L502" si="362">I502-H502</f>
        <v>39</v>
      </c>
      <c r="L502" s="17">
        <f t="shared" si="362"/>
        <v>53</v>
      </c>
      <c r="M502" s="19">
        <v>6.0</v>
      </c>
      <c r="N502" s="19">
        <v>10.0</v>
      </c>
      <c r="O502" s="22"/>
      <c r="P502" s="21"/>
      <c r="Q502" s="21"/>
      <c r="R502" s="22"/>
      <c r="S502" s="22"/>
      <c r="T502" s="22"/>
      <c r="U502" s="22"/>
      <c r="V502" s="22"/>
      <c r="W502" s="22"/>
      <c r="X502" s="21"/>
      <c r="Y502" s="21"/>
      <c r="Z502" s="22"/>
      <c r="AA502" s="22"/>
      <c r="AB502" s="22"/>
      <c r="AC502" s="22"/>
      <c r="AD502" s="22"/>
      <c r="AE502" s="22"/>
      <c r="AF502" s="22"/>
    </row>
    <row r="503" ht="15.75" customHeight="1">
      <c r="A503" s="1">
        <f t="shared" si="30"/>
        <v>500</v>
      </c>
      <c r="B503" s="27" t="str">
        <f t="shared" si="361"/>
        <v>43</v>
      </c>
      <c r="C503" s="8" t="str">
        <f t="shared" si="3"/>
        <v>43-Fall-02</v>
      </c>
      <c r="D503" s="1">
        <v>27.0</v>
      </c>
      <c r="E503" s="1" t="s">
        <v>19</v>
      </c>
      <c r="F503" s="25" t="s">
        <v>17</v>
      </c>
      <c r="G503" s="1" t="s">
        <v>456</v>
      </c>
      <c r="H503" s="13">
        <v>1.0</v>
      </c>
      <c r="I503" s="1">
        <v>40.0</v>
      </c>
      <c r="J503" s="1">
        <v>110.0</v>
      </c>
      <c r="K503" s="8">
        <f t="shared" ref="K503:L503" si="363">I503-H503</f>
        <v>39</v>
      </c>
      <c r="L503" s="8">
        <f t="shared" si="363"/>
        <v>70</v>
      </c>
      <c r="M503" s="13">
        <v>6.0</v>
      </c>
      <c r="N503" s="13">
        <v>10.0</v>
      </c>
      <c r="P503" s="1"/>
      <c r="Q503" s="1"/>
      <c r="X503" s="1"/>
      <c r="Y503" s="1"/>
    </row>
    <row r="504" ht="15.75" customHeight="1">
      <c r="A504" s="1">
        <f t="shared" si="30"/>
        <v>501</v>
      </c>
      <c r="B504" s="27" t="str">
        <f t="shared" si="361"/>
        <v>43</v>
      </c>
      <c r="C504" s="8" t="str">
        <f t="shared" si="3"/>
        <v>43-Fall-03</v>
      </c>
      <c r="D504" s="1">
        <v>27.0</v>
      </c>
      <c r="E504" s="1" t="s">
        <v>19</v>
      </c>
      <c r="F504" s="25" t="s">
        <v>22</v>
      </c>
      <c r="G504" s="1" t="s">
        <v>457</v>
      </c>
      <c r="H504" s="13">
        <v>1.0</v>
      </c>
      <c r="I504" s="1">
        <v>40.0</v>
      </c>
      <c r="J504" s="1">
        <v>110.0</v>
      </c>
      <c r="K504" s="8">
        <f t="shared" ref="K504:L504" si="364">I504-H504</f>
        <v>39</v>
      </c>
      <c r="L504" s="8">
        <f t="shared" si="364"/>
        <v>70</v>
      </c>
      <c r="M504" s="13">
        <v>6.0</v>
      </c>
      <c r="N504" s="13">
        <v>10.0</v>
      </c>
      <c r="P504" s="1"/>
      <c r="Q504" s="1"/>
      <c r="X504" s="1"/>
      <c r="Y504" s="1"/>
    </row>
    <row r="505" ht="15.75" customHeight="1">
      <c r="A505" s="1">
        <f t="shared" si="30"/>
        <v>502</v>
      </c>
      <c r="B505" s="27" t="str">
        <f t="shared" si="361"/>
        <v>43</v>
      </c>
      <c r="C505" s="8" t="str">
        <f t="shared" si="3"/>
        <v>43-Fall-04</v>
      </c>
      <c r="D505" s="1">
        <v>19.0</v>
      </c>
      <c r="E505" s="1" t="s">
        <v>19</v>
      </c>
      <c r="F505" s="25" t="s">
        <v>24</v>
      </c>
      <c r="G505" s="1" t="s">
        <v>458</v>
      </c>
      <c r="H505" s="13">
        <v>1.0</v>
      </c>
      <c r="I505" s="1">
        <v>30.0</v>
      </c>
      <c r="J505" s="1">
        <v>78.0</v>
      </c>
      <c r="K505" s="8">
        <f t="shared" ref="K505:L505" si="365">I505-H505</f>
        <v>29</v>
      </c>
      <c r="L505" s="8">
        <f t="shared" si="365"/>
        <v>48</v>
      </c>
      <c r="M505" s="13">
        <v>6.0</v>
      </c>
      <c r="N505" s="13">
        <v>10.0</v>
      </c>
      <c r="P505" s="1"/>
      <c r="Q505" s="1"/>
      <c r="X505" s="1"/>
      <c r="Y505" s="1"/>
    </row>
    <row r="506" ht="15.75" customHeight="1">
      <c r="A506" s="1">
        <f t="shared" si="30"/>
        <v>503</v>
      </c>
      <c r="B506" s="27" t="str">
        <f t="shared" si="361"/>
        <v>43</v>
      </c>
      <c r="C506" s="8" t="str">
        <f t="shared" si="3"/>
        <v>43-Fall-05</v>
      </c>
      <c r="D506" s="1">
        <v>27.0</v>
      </c>
      <c r="E506" s="1" t="s">
        <v>19</v>
      </c>
      <c r="F506" s="25" t="s">
        <v>26</v>
      </c>
      <c r="G506" s="1" t="s">
        <v>459</v>
      </c>
      <c r="H506" s="13">
        <v>1.0</v>
      </c>
      <c r="I506" s="1">
        <v>40.0</v>
      </c>
      <c r="J506" s="1">
        <v>110.0</v>
      </c>
      <c r="K506" s="8">
        <f t="shared" ref="K506:L506" si="366">I506-H506</f>
        <v>39</v>
      </c>
      <c r="L506" s="8">
        <f t="shared" si="366"/>
        <v>70</v>
      </c>
      <c r="M506" s="13">
        <v>6.0</v>
      </c>
      <c r="N506" s="13">
        <v>10.0</v>
      </c>
      <c r="P506" s="1"/>
      <c r="Q506" s="1"/>
      <c r="X506" s="1"/>
      <c r="Y506" s="1"/>
    </row>
    <row r="507" ht="15.75" customHeight="1">
      <c r="A507" s="1">
        <f t="shared" si="30"/>
        <v>504</v>
      </c>
      <c r="B507" s="27" t="str">
        <f t="shared" si="361"/>
        <v>43</v>
      </c>
      <c r="C507" s="8" t="str">
        <f t="shared" si="3"/>
        <v>43-Fall-06</v>
      </c>
      <c r="D507" s="1">
        <v>27.0</v>
      </c>
      <c r="E507" s="1" t="s">
        <v>19</v>
      </c>
      <c r="F507" s="25" t="s">
        <v>28</v>
      </c>
      <c r="G507" s="1" t="s">
        <v>460</v>
      </c>
      <c r="H507" s="13">
        <v>1.0</v>
      </c>
      <c r="I507" s="1">
        <v>40.0</v>
      </c>
      <c r="J507" s="1">
        <v>110.0</v>
      </c>
      <c r="K507" s="8">
        <f t="shared" ref="K507:L507" si="367">I507-H507</f>
        <v>39</v>
      </c>
      <c r="L507" s="8">
        <f t="shared" si="367"/>
        <v>70</v>
      </c>
      <c r="M507" s="13">
        <v>6.0</v>
      </c>
      <c r="N507" s="13">
        <v>10.0</v>
      </c>
      <c r="P507" s="1"/>
      <c r="Q507" s="1"/>
      <c r="X507" s="1"/>
      <c r="Y507" s="1"/>
    </row>
    <row r="508" ht="15.75" customHeight="1">
      <c r="A508" s="1">
        <f t="shared" si="30"/>
        <v>505</v>
      </c>
      <c r="B508" s="27" t="str">
        <f t="shared" si="361"/>
        <v>43</v>
      </c>
      <c r="C508" s="8" t="str">
        <f t="shared" si="3"/>
        <v>43-Fall-07</v>
      </c>
      <c r="D508" s="1">
        <v>25.0</v>
      </c>
      <c r="E508" s="1" t="s">
        <v>19</v>
      </c>
      <c r="F508" s="25" t="s">
        <v>30</v>
      </c>
      <c r="G508" s="1" t="s">
        <v>461</v>
      </c>
      <c r="H508" s="13">
        <v>1.0</v>
      </c>
      <c r="I508" s="1">
        <v>40.0</v>
      </c>
      <c r="J508" s="1">
        <v>99.0</v>
      </c>
      <c r="K508" s="8">
        <f t="shared" ref="K508:L508" si="368">I508-H508</f>
        <v>39</v>
      </c>
      <c r="L508" s="8">
        <f t="shared" si="368"/>
        <v>59</v>
      </c>
      <c r="M508" s="13">
        <v>6.0</v>
      </c>
      <c r="N508" s="13">
        <v>10.0</v>
      </c>
      <c r="P508" s="1"/>
      <c r="Q508" s="1"/>
      <c r="X508" s="1"/>
      <c r="Y508" s="1"/>
    </row>
    <row r="509" ht="15.75" customHeight="1">
      <c r="A509" s="1">
        <f t="shared" si="30"/>
        <v>506</v>
      </c>
      <c r="B509" s="27" t="str">
        <f t="shared" si="361"/>
        <v>43</v>
      </c>
      <c r="C509" s="8" t="str">
        <f t="shared" si="3"/>
        <v>43-Fall-08</v>
      </c>
      <c r="D509" s="1">
        <v>27.0</v>
      </c>
      <c r="E509" s="1" t="s">
        <v>19</v>
      </c>
      <c r="F509" s="25" t="s">
        <v>73</v>
      </c>
      <c r="G509" s="1" t="s">
        <v>462</v>
      </c>
      <c r="H509" s="13">
        <v>1.0</v>
      </c>
      <c r="I509" s="1">
        <v>40.0</v>
      </c>
      <c r="J509" s="1">
        <v>108.0</v>
      </c>
      <c r="K509" s="8">
        <f t="shared" ref="K509:L509" si="369">I509-H509</f>
        <v>39</v>
      </c>
      <c r="L509" s="8">
        <f t="shared" si="369"/>
        <v>68</v>
      </c>
      <c r="M509" s="13">
        <v>6.0</v>
      </c>
      <c r="N509" s="13">
        <v>10.0</v>
      </c>
      <c r="P509" s="1"/>
      <c r="Q509" s="1"/>
      <c r="X509" s="1"/>
      <c r="Y509" s="1"/>
    </row>
    <row r="510" ht="15.75" customHeight="1">
      <c r="A510" s="1">
        <f t="shared" si="30"/>
        <v>507</v>
      </c>
      <c r="B510" s="27" t="str">
        <f t="shared" si="361"/>
        <v>43</v>
      </c>
      <c r="C510" s="8" t="str">
        <f t="shared" si="3"/>
        <v>43-Fall-09</v>
      </c>
      <c r="D510" s="1">
        <v>27.0</v>
      </c>
      <c r="E510" s="1" t="s">
        <v>19</v>
      </c>
      <c r="F510" s="25" t="s">
        <v>81</v>
      </c>
      <c r="G510" s="1" t="s">
        <v>463</v>
      </c>
      <c r="H510" s="13">
        <v>1.0</v>
      </c>
      <c r="I510" s="1">
        <v>40.0</v>
      </c>
      <c r="J510" s="1">
        <v>108.0</v>
      </c>
      <c r="K510" s="8">
        <f t="shared" ref="K510:L510" si="370">I510-H510</f>
        <v>39</v>
      </c>
      <c r="L510" s="8">
        <f t="shared" si="370"/>
        <v>68</v>
      </c>
      <c r="M510" s="13">
        <v>6.0</v>
      </c>
      <c r="N510" s="13">
        <v>10.0</v>
      </c>
      <c r="P510" s="1"/>
      <c r="Q510" s="1"/>
      <c r="X510" s="1"/>
      <c r="Y510" s="1"/>
    </row>
    <row r="511" ht="15.75" customHeight="1">
      <c r="A511" s="21">
        <f t="shared" si="30"/>
        <v>508</v>
      </c>
      <c r="B511" s="28" t="str">
        <f t="shared" si="361"/>
        <v>43</v>
      </c>
      <c r="C511" s="17" t="str">
        <f t="shared" si="3"/>
        <v>43-Fall-10</v>
      </c>
      <c r="D511" s="21">
        <v>19.0</v>
      </c>
      <c r="E511" s="21" t="s">
        <v>19</v>
      </c>
      <c r="F511" s="26" t="s">
        <v>91</v>
      </c>
      <c r="G511" s="21" t="s">
        <v>436</v>
      </c>
      <c r="H511" s="19">
        <v>1.0</v>
      </c>
      <c r="I511" s="21">
        <v>34.0</v>
      </c>
      <c r="J511" s="21">
        <v>78.0</v>
      </c>
      <c r="K511" s="17">
        <f t="shared" ref="K511:L511" si="371">I511-H511</f>
        <v>33</v>
      </c>
      <c r="L511" s="17">
        <f t="shared" si="371"/>
        <v>44</v>
      </c>
      <c r="M511" s="19">
        <v>6.0</v>
      </c>
      <c r="N511" s="19">
        <v>10.0</v>
      </c>
      <c r="O511" s="22"/>
      <c r="P511" s="21"/>
      <c r="Q511" s="21"/>
      <c r="R511" s="22"/>
      <c r="S511" s="22"/>
      <c r="T511" s="22"/>
      <c r="U511" s="22"/>
      <c r="V511" s="22"/>
      <c r="W511" s="22"/>
      <c r="X511" s="21"/>
      <c r="Y511" s="21"/>
      <c r="Z511" s="22"/>
      <c r="AA511" s="22"/>
      <c r="AB511" s="22"/>
      <c r="AC511" s="22"/>
      <c r="AD511" s="22"/>
      <c r="AE511" s="22"/>
      <c r="AF511" s="22"/>
    </row>
    <row r="512" ht="15.75" customHeight="1">
      <c r="A512" s="1">
        <f t="shared" si="30"/>
        <v>509</v>
      </c>
      <c r="B512" s="27" t="str">
        <f t="shared" si="361"/>
        <v>43</v>
      </c>
      <c r="C512" s="8" t="str">
        <f t="shared" si="3"/>
        <v>43-Fall-11</v>
      </c>
      <c r="D512" s="1">
        <v>26.0</v>
      </c>
      <c r="E512" s="1" t="s">
        <v>19</v>
      </c>
      <c r="F512" s="25" t="s">
        <v>100</v>
      </c>
      <c r="G512" s="1" t="s">
        <v>464</v>
      </c>
      <c r="H512" s="13">
        <v>1.0</v>
      </c>
      <c r="I512" s="1">
        <v>40.0</v>
      </c>
      <c r="J512" s="1">
        <v>104.0</v>
      </c>
      <c r="K512" s="8">
        <f t="shared" ref="K512:L512" si="372">I512-H512</f>
        <v>39</v>
      </c>
      <c r="L512" s="8">
        <f t="shared" si="372"/>
        <v>64</v>
      </c>
      <c r="M512" s="13">
        <v>6.0</v>
      </c>
      <c r="N512" s="13">
        <v>10.0</v>
      </c>
      <c r="P512" s="1"/>
      <c r="Q512" s="1"/>
      <c r="X512" s="1"/>
      <c r="Y512" s="1"/>
    </row>
    <row r="513" ht="15.75" customHeight="1">
      <c r="A513" s="1">
        <f t="shared" si="30"/>
        <v>510</v>
      </c>
      <c r="B513" s="27" t="str">
        <f t="shared" si="361"/>
        <v>43</v>
      </c>
      <c r="C513" s="8" t="str">
        <f t="shared" si="3"/>
        <v>43-Fall-12</v>
      </c>
      <c r="D513" s="1">
        <v>27.0</v>
      </c>
      <c r="E513" s="1" t="s">
        <v>19</v>
      </c>
      <c r="F513" s="25" t="s">
        <v>110</v>
      </c>
      <c r="G513" s="1" t="s">
        <v>465</v>
      </c>
      <c r="H513" s="13">
        <v>1.0</v>
      </c>
      <c r="I513" s="1">
        <v>40.0</v>
      </c>
      <c r="J513" s="1">
        <v>110.0</v>
      </c>
      <c r="K513" s="8">
        <f t="shared" ref="K513:L513" si="373">I513-H513</f>
        <v>39</v>
      </c>
      <c r="L513" s="8">
        <f t="shared" si="373"/>
        <v>70</v>
      </c>
      <c r="M513" s="13">
        <v>6.0</v>
      </c>
      <c r="N513" s="13">
        <v>10.0</v>
      </c>
      <c r="P513" s="1"/>
      <c r="Q513" s="1"/>
      <c r="X513" s="1"/>
      <c r="Y513" s="1"/>
    </row>
    <row r="514" ht="15.75" customHeight="1">
      <c r="A514" s="1">
        <f t="shared" si="30"/>
        <v>511</v>
      </c>
      <c r="B514" s="27" t="s">
        <v>466</v>
      </c>
      <c r="C514" s="8" t="str">
        <f t="shared" si="3"/>
        <v>44-NonFall-01</v>
      </c>
      <c r="D514" s="1">
        <v>24.0</v>
      </c>
      <c r="E514" s="1" t="s">
        <v>15</v>
      </c>
      <c r="F514" s="25" t="s">
        <v>14</v>
      </c>
      <c r="G514" s="1" t="s">
        <v>467</v>
      </c>
      <c r="H514" s="13">
        <v>1.0</v>
      </c>
      <c r="J514" s="1">
        <v>198.0</v>
      </c>
      <c r="K514" s="8"/>
      <c r="L514" s="8"/>
      <c r="M514" s="13">
        <v>6.0</v>
      </c>
      <c r="N514" s="13">
        <v>10.0</v>
      </c>
      <c r="P514" s="1"/>
      <c r="Q514" s="1"/>
      <c r="X514" s="1"/>
      <c r="Y514" s="1"/>
    </row>
    <row r="515" ht="15.75" customHeight="1">
      <c r="A515" s="21">
        <f t="shared" si="30"/>
        <v>512</v>
      </c>
      <c r="B515" s="28" t="str">
        <f t="shared" ref="B515:B531" si="374">B514</f>
        <v>44</v>
      </c>
      <c r="C515" s="17" t="str">
        <f t="shared" si="3"/>
        <v>44-NonFall-02</v>
      </c>
      <c r="D515" s="21">
        <v>119.0</v>
      </c>
      <c r="E515" s="21" t="s">
        <v>15</v>
      </c>
      <c r="F515" s="26" t="s">
        <v>17</v>
      </c>
      <c r="G515" s="21" t="s">
        <v>441</v>
      </c>
      <c r="H515" s="19">
        <v>1.0</v>
      </c>
      <c r="I515" s="22"/>
      <c r="J515" s="21">
        <v>478.0</v>
      </c>
      <c r="K515" s="17"/>
      <c r="L515" s="17"/>
      <c r="M515" s="19">
        <v>6.0</v>
      </c>
      <c r="N515" s="19">
        <v>10.0</v>
      </c>
      <c r="O515" s="22"/>
      <c r="P515" s="21"/>
      <c r="Q515" s="21"/>
      <c r="R515" s="22"/>
      <c r="S515" s="22"/>
      <c r="T515" s="22"/>
      <c r="U515" s="22"/>
      <c r="V515" s="22"/>
      <c r="W515" s="22"/>
      <c r="X515" s="21"/>
      <c r="Y515" s="21"/>
      <c r="Z515" s="22"/>
      <c r="AA515" s="22"/>
      <c r="AB515" s="22"/>
      <c r="AC515" s="22"/>
      <c r="AD515" s="22"/>
      <c r="AE515" s="22"/>
      <c r="AF515" s="22"/>
    </row>
    <row r="516" ht="15.75" customHeight="1">
      <c r="A516" s="1">
        <f t="shared" si="30"/>
        <v>513</v>
      </c>
      <c r="B516" s="27" t="str">
        <f t="shared" si="374"/>
        <v>44</v>
      </c>
      <c r="C516" s="8" t="str">
        <f t="shared" si="3"/>
        <v>44-NonFall-03</v>
      </c>
      <c r="D516" s="1">
        <v>299.0</v>
      </c>
      <c r="E516" s="1" t="s">
        <v>15</v>
      </c>
      <c r="F516" s="25" t="s">
        <v>22</v>
      </c>
      <c r="G516" s="1" t="s">
        <v>468</v>
      </c>
      <c r="H516" s="13">
        <v>1.0</v>
      </c>
      <c r="J516" s="1">
        <v>1198.0</v>
      </c>
      <c r="K516" s="8"/>
      <c r="L516" s="8"/>
      <c r="M516" s="13">
        <v>6.0</v>
      </c>
      <c r="N516" s="13">
        <v>10.0</v>
      </c>
      <c r="P516" s="1"/>
      <c r="Q516" s="1"/>
      <c r="X516" s="1"/>
      <c r="Y516" s="1"/>
    </row>
    <row r="517" ht="15.75" customHeight="1">
      <c r="A517" s="21">
        <f t="shared" si="30"/>
        <v>514</v>
      </c>
      <c r="B517" s="28" t="str">
        <f t="shared" si="374"/>
        <v>44</v>
      </c>
      <c r="C517" s="17" t="str">
        <f t="shared" si="3"/>
        <v>44-NonFall-04</v>
      </c>
      <c r="D517" s="21">
        <v>189.0</v>
      </c>
      <c r="E517" s="21" t="s">
        <v>15</v>
      </c>
      <c r="F517" s="26" t="s">
        <v>24</v>
      </c>
      <c r="G517" s="21" t="s">
        <v>468</v>
      </c>
      <c r="H517" s="19">
        <v>1.0</v>
      </c>
      <c r="I517" s="22"/>
      <c r="J517" s="21">
        <v>758.0</v>
      </c>
      <c r="K517" s="17"/>
      <c r="L517" s="17"/>
      <c r="M517" s="19">
        <v>6.0</v>
      </c>
      <c r="N517" s="19">
        <v>10.0</v>
      </c>
      <c r="O517" s="22"/>
      <c r="P517" s="21"/>
      <c r="Q517" s="21"/>
      <c r="R517" s="22"/>
      <c r="S517" s="22"/>
      <c r="T517" s="22"/>
      <c r="U517" s="22"/>
      <c r="V517" s="22"/>
      <c r="W517" s="22"/>
      <c r="X517" s="21"/>
      <c r="Y517" s="21"/>
      <c r="Z517" s="22"/>
      <c r="AA517" s="22"/>
      <c r="AB517" s="22"/>
      <c r="AC517" s="22"/>
      <c r="AD517" s="22"/>
      <c r="AE517" s="22"/>
      <c r="AF517" s="22"/>
    </row>
    <row r="518" ht="15.75" customHeight="1">
      <c r="A518" s="1">
        <f t="shared" si="30"/>
        <v>515</v>
      </c>
      <c r="B518" s="27" t="str">
        <f t="shared" si="374"/>
        <v>44</v>
      </c>
      <c r="C518" s="8" t="str">
        <f t="shared" si="3"/>
        <v>44-NonFall-05</v>
      </c>
      <c r="D518" s="1">
        <v>29.0</v>
      </c>
      <c r="E518" s="1" t="s">
        <v>15</v>
      </c>
      <c r="F518" s="25" t="s">
        <v>26</v>
      </c>
      <c r="G518" s="1" t="s">
        <v>469</v>
      </c>
      <c r="H518" s="13">
        <v>1.0</v>
      </c>
      <c r="J518" s="1">
        <v>118.0</v>
      </c>
      <c r="K518" s="8"/>
      <c r="L518" s="8"/>
      <c r="M518" s="13">
        <v>6.0</v>
      </c>
      <c r="N518" s="13">
        <v>10.0</v>
      </c>
      <c r="P518" s="1"/>
      <c r="Q518" s="1"/>
      <c r="X518" s="1"/>
      <c r="Y518" s="1"/>
    </row>
    <row r="519" ht="15.75" customHeight="1">
      <c r="A519" s="1">
        <f t="shared" si="30"/>
        <v>516</v>
      </c>
      <c r="B519" s="27" t="str">
        <f t="shared" si="374"/>
        <v>44</v>
      </c>
      <c r="C519" s="8" t="str">
        <f t="shared" si="3"/>
        <v>44-NonFall-06</v>
      </c>
      <c r="D519" s="1">
        <v>139.0</v>
      </c>
      <c r="E519" s="1" t="s">
        <v>15</v>
      </c>
      <c r="F519" s="25" t="s">
        <v>28</v>
      </c>
      <c r="G519" s="1" t="s">
        <v>469</v>
      </c>
      <c r="H519" s="13">
        <v>1.0</v>
      </c>
      <c r="I519" s="1"/>
      <c r="J519" s="1">
        <v>558.0</v>
      </c>
      <c r="K519" s="8"/>
      <c r="L519" s="8"/>
      <c r="M519" s="13">
        <v>6.0</v>
      </c>
      <c r="N519" s="13">
        <v>10.0</v>
      </c>
      <c r="O519" s="1"/>
      <c r="Q519" s="1"/>
      <c r="Y519" s="1"/>
      <c r="Z519" s="1"/>
    </row>
    <row r="520" ht="15.75" customHeight="1">
      <c r="A520" s="1">
        <f t="shared" si="30"/>
        <v>517</v>
      </c>
      <c r="B520" s="27" t="str">
        <f t="shared" si="374"/>
        <v>44</v>
      </c>
      <c r="C520" s="8" t="str">
        <f t="shared" si="3"/>
        <v>44-Fall-01</v>
      </c>
      <c r="D520" s="1">
        <v>24.0</v>
      </c>
      <c r="E520" s="1" t="s">
        <v>19</v>
      </c>
      <c r="F520" s="25" t="s">
        <v>14</v>
      </c>
      <c r="G520" s="1" t="s">
        <v>455</v>
      </c>
      <c r="H520" s="13">
        <v>1.0</v>
      </c>
      <c r="I520" s="1">
        <v>40.0</v>
      </c>
      <c r="J520" s="1">
        <v>95.0</v>
      </c>
      <c r="K520" s="8">
        <f t="shared" ref="K520:L520" si="375">I520-H520</f>
        <v>39</v>
      </c>
      <c r="L520" s="8">
        <f t="shared" si="375"/>
        <v>55</v>
      </c>
      <c r="M520" s="13">
        <v>6.0</v>
      </c>
      <c r="N520" s="13">
        <v>10.0</v>
      </c>
      <c r="O520" s="1"/>
      <c r="P520" s="36"/>
      <c r="Q520" s="1"/>
      <c r="Y520" s="1"/>
    </row>
    <row r="521" ht="15.75" customHeight="1">
      <c r="A521" s="1">
        <f t="shared" si="30"/>
        <v>518</v>
      </c>
      <c r="B521" s="27" t="str">
        <f t="shared" si="374"/>
        <v>44</v>
      </c>
      <c r="C521" s="8" t="str">
        <f t="shared" si="3"/>
        <v>44-Fall-02</v>
      </c>
      <c r="D521" s="1">
        <v>27.0</v>
      </c>
      <c r="E521" s="1" t="s">
        <v>19</v>
      </c>
      <c r="F521" s="25" t="s">
        <v>17</v>
      </c>
      <c r="G521" s="1" t="s">
        <v>470</v>
      </c>
      <c r="H521" s="13">
        <v>1.0</v>
      </c>
      <c r="I521" s="1">
        <v>40.0</v>
      </c>
      <c r="J521" s="1">
        <v>110.0</v>
      </c>
      <c r="K521" s="8">
        <f t="shared" ref="K521:L521" si="376">I521-H521</f>
        <v>39</v>
      </c>
      <c r="L521" s="8">
        <f t="shared" si="376"/>
        <v>70</v>
      </c>
      <c r="M521" s="13">
        <v>6.0</v>
      </c>
      <c r="N521" s="13">
        <v>10.0</v>
      </c>
      <c r="O521" s="1"/>
      <c r="P521" s="36"/>
      <c r="Q521" s="1"/>
      <c r="Y521" s="1"/>
    </row>
    <row r="522" ht="15.75" customHeight="1">
      <c r="A522" s="1">
        <f t="shared" si="30"/>
        <v>519</v>
      </c>
      <c r="B522" s="27" t="str">
        <f t="shared" si="374"/>
        <v>44</v>
      </c>
      <c r="C522" s="8" t="str">
        <f t="shared" si="3"/>
        <v>44-Fall-03</v>
      </c>
      <c r="D522" s="1">
        <v>19.0</v>
      </c>
      <c r="E522" s="1" t="s">
        <v>19</v>
      </c>
      <c r="F522" s="25" t="s">
        <v>22</v>
      </c>
      <c r="G522" s="1" t="s">
        <v>471</v>
      </c>
      <c r="H522" s="13">
        <v>1.0</v>
      </c>
      <c r="I522" s="1">
        <v>25.0</v>
      </c>
      <c r="J522" s="1">
        <v>78.0</v>
      </c>
      <c r="K522" s="8">
        <f t="shared" ref="K522:L522" si="377">I522-H522</f>
        <v>24</v>
      </c>
      <c r="L522" s="8">
        <f t="shared" si="377"/>
        <v>53</v>
      </c>
      <c r="M522" s="13">
        <v>6.0</v>
      </c>
      <c r="N522" s="13">
        <v>10.0</v>
      </c>
      <c r="O522" s="1"/>
      <c r="P522" s="36"/>
      <c r="Q522" s="1"/>
      <c r="Y522" s="1"/>
    </row>
    <row r="523" ht="15.75" customHeight="1">
      <c r="A523" s="1">
        <f t="shared" si="30"/>
        <v>520</v>
      </c>
      <c r="B523" s="27" t="str">
        <f t="shared" si="374"/>
        <v>44</v>
      </c>
      <c r="C523" s="8" t="str">
        <f t="shared" si="3"/>
        <v>44-Fall-04</v>
      </c>
      <c r="D523" s="1">
        <v>19.0</v>
      </c>
      <c r="E523" s="1" t="s">
        <v>19</v>
      </c>
      <c r="F523" s="25" t="s">
        <v>24</v>
      </c>
      <c r="G523" s="1" t="s">
        <v>472</v>
      </c>
      <c r="H523" s="13">
        <v>1.0</v>
      </c>
      <c r="I523" s="1">
        <v>35.0</v>
      </c>
      <c r="J523" s="1">
        <v>78.0</v>
      </c>
      <c r="K523" s="8">
        <f t="shared" ref="K523:L523" si="378">I523-H523</f>
        <v>34</v>
      </c>
      <c r="L523" s="8">
        <f t="shared" si="378"/>
        <v>43</v>
      </c>
      <c r="M523" s="13">
        <v>6.0</v>
      </c>
      <c r="N523" s="13">
        <v>10.0</v>
      </c>
      <c r="O523" s="1"/>
      <c r="P523" s="36"/>
      <c r="Q523" s="1"/>
      <c r="Y523" s="1"/>
    </row>
    <row r="524" ht="15.75" customHeight="1">
      <c r="A524" s="21">
        <f t="shared" si="30"/>
        <v>521</v>
      </c>
      <c r="B524" s="28" t="str">
        <f t="shared" si="374"/>
        <v>44</v>
      </c>
      <c r="C524" s="17" t="str">
        <f t="shared" si="3"/>
        <v>44-Fall-05</v>
      </c>
      <c r="D524" s="21">
        <v>26.0</v>
      </c>
      <c r="E524" s="21" t="s">
        <v>19</v>
      </c>
      <c r="F524" s="26" t="s">
        <v>26</v>
      </c>
      <c r="G524" s="21" t="s">
        <v>473</v>
      </c>
      <c r="H524" s="19">
        <v>1.0</v>
      </c>
      <c r="I524" s="21">
        <v>35.0</v>
      </c>
      <c r="J524" s="21">
        <v>105.0</v>
      </c>
      <c r="K524" s="17">
        <f t="shared" ref="K524:L524" si="379">I524-H524</f>
        <v>34</v>
      </c>
      <c r="L524" s="17">
        <f t="shared" si="379"/>
        <v>70</v>
      </c>
      <c r="M524" s="19">
        <v>6.0</v>
      </c>
      <c r="N524" s="19">
        <v>10.0</v>
      </c>
      <c r="O524" s="21"/>
      <c r="P524" s="37"/>
      <c r="Q524" s="21"/>
      <c r="R524" s="22"/>
      <c r="S524" s="22"/>
      <c r="T524" s="22"/>
      <c r="U524" s="22"/>
      <c r="V524" s="22"/>
      <c r="W524" s="22"/>
      <c r="X524" s="22"/>
      <c r="Y524" s="21"/>
      <c r="Z524" s="22"/>
      <c r="AA524" s="22"/>
      <c r="AB524" s="22"/>
      <c r="AC524" s="22"/>
      <c r="AD524" s="22"/>
      <c r="AE524" s="22"/>
      <c r="AF524" s="22"/>
    </row>
    <row r="525" ht="15.75" customHeight="1">
      <c r="A525" s="1">
        <f t="shared" si="30"/>
        <v>522</v>
      </c>
      <c r="B525" s="27" t="str">
        <f t="shared" si="374"/>
        <v>44</v>
      </c>
      <c r="C525" s="8" t="str">
        <f t="shared" si="3"/>
        <v>44-Fall-06</v>
      </c>
      <c r="D525" s="1">
        <v>19.0</v>
      </c>
      <c r="E525" s="1" t="s">
        <v>19</v>
      </c>
      <c r="F525" s="25" t="s">
        <v>28</v>
      </c>
      <c r="G525" s="1" t="s">
        <v>460</v>
      </c>
      <c r="H525" s="13">
        <v>1.0</v>
      </c>
      <c r="I525" s="1">
        <v>12.0</v>
      </c>
      <c r="J525" s="1">
        <v>78.0</v>
      </c>
      <c r="K525" s="8">
        <f t="shared" ref="K525:L525" si="380">I525-H525</f>
        <v>11</v>
      </c>
      <c r="L525" s="8">
        <f t="shared" si="380"/>
        <v>66</v>
      </c>
      <c r="M525" s="13">
        <v>6.0</v>
      </c>
      <c r="N525" s="13">
        <v>10.0</v>
      </c>
      <c r="O525" s="1"/>
      <c r="P525" s="36"/>
      <c r="Q525" s="1"/>
      <c r="Y525" s="1"/>
    </row>
    <row r="526" ht="15.75" customHeight="1">
      <c r="A526" s="1">
        <f t="shared" si="30"/>
        <v>523</v>
      </c>
      <c r="B526" s="27" t="str">
        <f t="shared" si="374"/>
        <v>44</v>
      </c>
      <c r="C526" s="8" t="str">
        <f t="shared" si="3"/>
        <v>44-Fall-07</v>
      </c>
      <c r="D526" s="1">
        <v>26.0</v>
      </c>
      <c r="E526" s="1" t="s">
        <v>19</v>
      </c>
      <c r="F526" s="25" t="s">
        <v>30</v>
      </c>
      <c r="G526" s="1" t="s">
        <v>474</v>
      </c>
      <c r="H526" s="13">
        <v>1.0</v>
      </c>
      <c r="I526" s="1">
        <v>40.0</v>
      </c>
      <c r="J526" s="1">
        <v>103.0</v>
      </c>
      <c r="K526" s="8">
        <f t="shared" ref="K526:L526" si="381">I526-H526</f>
        <v>39</v>
      </c>
      <c r="L526" s="8">
        <f t="shared" si="381"/>
        <v>63</v>
      </c>
      <c r="M526" s="13">
        <v>6.0</v>
      </c>
      <c r="N526" s="13">
        <v>10.0</v>
      </c>
      <c r="O526" s="1"/>
      <c r="P526" s="36"/>
      <c r="Q526" s="1"/>
      <c r="Y526" s="1"/>
    </row>
    <row r="527" ht="15.75" customHeight="1">
      <c r="A527" s="1">
        <f t="shared" si="30"/>
        <v>524</v>
      </c>
      <c r="B527" s="27" t="str">
        <f t="shared" si="374"/>
        <v>44</v>
      </c>
      <c r="C527" s="8" t="str">
        <f t="shared" si="3"/>
        <v>44-Fall-08</v>
      </c>
      <c r="D527" s="1">
        <v>25.0</v>
      </c>
      <c r="E527" s="1" t="s">
        <v>19</v>
      </c>
      <c r="F527" s="25" t="s">
        <v>73</v>
      </c>
      <c r="G527" s="1" t="s">
        <v>462</v>
      </c>
      <c r="H527" s="13">
        <v>1.0</v>
      </c>
      <c r="I527" s="1">
        <v>30.0</v>
      </c>
      <c r="J527" s="1">
        <v>100.0</v>
      </c>
      <c r="K527" s="8">
        <f t="shared" ref="K527:L527" si="382">I527-H527</f>
        <v>29</v>
      </c>
      <c r="L527" s="8">
        <f t="shared" si="382"/>
        <v>70</v>
      </c>
      <c r="M527" s="13">
        <v>6.0</v>
      </c>
      <c r="N527" s="13">
        <v>10.0</v>
      </c>
      <c r="O527" s="1"/>
      <c r="P527" s="36"/>
      <c r="Q527" s="1"/>
      <c r="Y527" s="1"/>
    </row>
    <row r="528" ht="15.75" customHeight="1">
      <c r="A528" s="1">
        <f t="shared" si="30"/>
        <v>525</v>
      </c>
      <c r="B528" s="27" t="str">
        <f t="shared" si="374"/>
        <v>44</v>
      </c>
      <c r="C528" s="8" t="str">
        <f t="shared" si="3"/>
        <v>44-Fall-09</v>
      </c>
      <c r="D528" s="1">
        <v>27.0</v>
      </c>
      <c r="E528" s="1" t="s">
        <v>19</v>
      </c>
      <c r="F528" s="25" t="s">
        <v>81</v>
      </c>
      <c r="G528" s="1" t="s">
        <v>463</v>
      </c>
      <c r="H528" s="13">
        <v>1.0</v>
      </c>
      <c r="I528" s="1">
        <v>40.0</v>
      </c>
      <c r="J528" s="1">
        <v>110.0</v>
      </c>
      <c r="K528" s="8">
        <f t="shared" ref="K528:L528" si="383">I528-H528</f>
        <v>39</v>
      </c>
      <c r="L528" s="8">
        <f t="shared" si="383"/>
        <v>70</v>
      </c>
      <c r="M528" s="13">
        <v>6.0</v>
      </c>
      <c r="N528" s="13">
        <v>10.0</v>
      </c>
      <c r="O528" s="1"/>
      <c r="P528" s="36"/>
      <c r="Q528" s="1"/>
      <c r="Y528" s="1"/>
    </row>
    <row r="529" ht="15.75" customHeight="1">
      <c r="A529" s="1">
        <f t="shared" si="30"/>
        <v>526</v>
      </c>
      <c r="B529" s="27" t="str">
        <f t="shared" si="374"/>
        <v>44</v>
      </c>
      <c r="C529" s="8" t="str">
        <f t="shared" si="3"/>
        <v>44-Fall-10</v>
      </c>
      <c r="D529" s="1">
        <v>19.0</v>
      </c>
      <c r="E529" s="1" t="s">
        <v>19</v>
      </c>
      <c r="F529" s="25" t="s">
        <v>91</v>
      </c>
      <c r="G529" s="1" t="s">
        <v>436</v>
      </c>
      <c r="H529" s="13">
        <v>1.0</v>
      </c>
      <c r="I529" s="1">
        <v>30.0</v>
      </c>
      <c r="J529" s="1">
        <v>78.0</v>
      </c>
      <c r="K529" s="8">
        <f t="shared" ref="K529:L529" si="384">I529-H529</f>
        <v>29</v>
      </c>
      <c r="L529" s="8">
        <f t="shared" si="384"/>
        <v>48</v>
      </c>
      <c r="M529" s="13">
        <v>6.0</v>
      </c>
      <c r="N529" s="13">
        <v>10.0</v>
      </c>
      <c r="O529" s="1"/>
      <c r="P529" s="36"/>
      <c r="Q529" s="1"/>
      <c r="Y529" s="1"/>
    </row>
    <row r="530" ht="15.75" customHeight="1">
      <c r="A530" s="21">
        <f t="shared" si="30"/>
        <v>527</v>
      </c>
      <c r="B530" s="28" t="str">
        <f t="shared" si="374"/>
        <v>44</v>
      </c>
      <c r="C530" s="17" t="str">
        <f t="shared" si="3"/>
        <v>44-Fall-11</v>
      </c>
      <c r="D530" s="21">
        <v>25.0</v>
      </c>
      <c r="E530" s="21" t="s">
        <v>19</v>
      </c>
      <c r="F530" s="26" t="s">
        <v>100</v>
      </c>
      <c r="G530" s="21" t="s">
        <v>464</v>
      </c>
      <c r="H530" s="19">
        <v>1.0</v>
      </c>
      <c r="I530" s="21">
        <v>30.0</v>
      </c>
      <c r="J530" s="21">
        <v>100.0</v>
      </c>
      <c r="K530" s="17">
        <f t="shared" ref="K530:L530" si="385">I530-H530</f>
        <v>29</v>
      </c>
      <c r="L530" s="17">
        <f t="shared" si="385"/>
        <v>70</v>
      </c>
      <c r="M530" s="19">
        <v>6.0</v>
      </c>
      <c r="N530" s="19">
        <v>10.0</v>
      </c>
      <c r="O530" s="21"/>
      <c r="P530" s="37"/>
      <c r="Q530" s="21"/>
      <c r="R530" s="22"/>
      <c r="S530" s="22"/>
      <c r="T530" s="22"/>
      <c r="U530" s="22"/>
      <c r="V530" s="22"/>
      <c r="W530" s="22"/>
      <c r="X530" s="22"/>
      <c r="Y530" s="21"/>
      <c r="Z530" s="22"/>
      <c r="AA530" s="22"/>
      <c r="AB530" s="22"/>
      <c r="AC530" s="22"/>
      <c r="AD530" s="22"/>
      <c r="AE530" s="22"/>
      <c r="AF530" s="22"/>
    </row>
    <row r="531" ht="15.75" customHeight="1">
      <c r="A531" s="1">
        <f t="shared" si="30"/>
        <v>528</v>
      </c>
      <c r="B531" s="27" t="str">
        <f t="shared" si="374"/>
        <v>44</v>
      </c>
      <c r="C531" s="8" t="str">
        <f t="shared" si="3"/>
        <v>44-Fall-12</v>
      </c>
      <c r="D531" s="1">
        <v>23.0</v>
      </c>
      <c r="E531" s="1" t="s">
        <v>19</v>
      </c>
      <c r="F531" s="25" t="s">
        <v>110</v>
      </c>
      <c r="G531" s="1" t="s">
        <v>465</v>
      </c>
      <c r="H531" s="13">
        <v>1.0</v>
      </c>
      <c r="I531" s="1">
        <v>40.0</v>
      </c>
      <c r="J531" s="1">
        <v>93.0</v>
      </c>
      <c r="K531" s="8">
        <f t="shared" ref="K531:L531" si="386">I531-H531</f>
        <v>39</v>
      </c>
      <c r="L531" s="8">
        <f t="shared" si="386"/>
        <v>53</v>
      </c>
      <c r="M531" s="13">
        <v>6.0</v>
      </c>
      <c r="N531" s="13">
        <v>10.0</v>
      </c>
      <c r="O531" s="1"/>
      <c r="P531" s="36"/>
      <c r="Q531" s="1"/>
      <c r="Y531" s="1"/>
    </row>
    <row r="532" ht="15.75" customHeight="1">
      <c r="A532" s="1">
        <f t="shared" si="30"/>
        <v>529</v>
      </c>
      <c r="B532" s="27" t="s">
        <v>475</v>
      </c>
      <c r="C532" s="8" t="str">
        <f t="shared" si="3"/>
        <v>45-NonFall-01</v>
      </c>
      <c r="D532" s="1">
        <v>112.0</v>
      </c>
      <c r="E532" s="1" t="s">
        <v>15</v>
      </c>
      <c r="F532" s="25" t="s">
        <v>14</v>
      </c>
      <c r="G532" s="1" t="s">
        <v>476</v>
      </c>
      <c r="H532" s="13">
        <v>1.0</v>
      </c>
      <c r="I532" s="1"/>
      <c r="J532" s="1">
        <v>450.0</v>
      </c>
      <c r="K532" s="8"/>
      <c r="L532" s="8"/>
      <c r="M532" s="13">
        <v>7.0</v>
      </c>
      <c r="N532" s="13">
        <v>8.0</v>
      </c>
      <c r="O532" s="1"/>
      <c r="P532" s="36"/>
      <c r="Q532" s="1"/>
      <c r="Y532" s="1"/>
    </row>
    <row r="533" ht="15.75" customHeight="1">
      <c r="A533" s="1">
        <f t="shared" si="30"/>
        <v>530</v>
      </c>
      <c r="B533" s="27" t="str">
        <f t="shared" ref="B533:B537" si="387">B532</f>
        <v>45</v>
      </c>
      <c r="C533" s="8" t="str">
        <f t="shared" si="3"/>
        <v>45-NonFall-02</v>
      </c>
      <c r="D533" s="1">
        <v>32.0</v>
      </c>
      <c r="E533" s="1" t="s">
        <v>15</v>
      </c>
      <c r="F533" s="25" t="s">
        <v>17</v>
      </c>
      <c r="G533" s="1" t="s">
        <v>477</v>
      </c>
      <c r="H533" s="13">
        <v>1.0</v>
      </c>
      <c r="I533" s="1"/>
      <c r="J533" s="1">
        <v>130.0</v>
      </c>
      <c r="K533" s="8"/>
      <c r="L533" s="8"/>
      <c r="M533" s="13">
        <v>7.0</v>
      </c>
      <c r="N533" s="13">
        <v>8.0</v>
      </c>
      <c r="O533" s="1"/>
      <c r="P533" s="36"/>
      <c r="Q533" s="1"/>
      <c r="Y533" s="1"/>
    </row>
    <row r="534" ht="15.75" customHeight="1">
      <c r="A534" s="1">
        <f t="shared" si="30"/>
        <v>531</v>
      </c>
      <c r="B534" s="27" t="str">
        <f t="shared" si="387"/>
        <v>45</v>
      </c>
      <c r="C534" s="8" t="str">
        <f t="shared" si="3"/>
        <v>45-NonFall-03</v>
      </c>
      <c r="D534" s="1">
        <v>125.0</v>
      </c>
      <c r="E534" s="1" t="s">
        <v>15</v>
      </c>
      <c r="F534" s="25" t="s">
        <v>22</v>
      </c>
      <c r="G534" s="1" t="s">
        <v>477</v>
      </c>
      <c r="H534" s="13">
        <v>1.0</v>
      </c>
      <c r="I534" s="1"/>
      <c r="J534" s="1">
        <v>500.0</v>
      </c>
      <c r="K534" s="8"/>
      <c r="L534" s="8"/>
      <c r="M534" s="13">
        <v>7.0</v>
      </c>
      <c r="N534" s="13">
        <v>8.0</v>
      </c>
      <c r="O534" s="1"/>
      <c r="P534" s="36"/>
      <c r="Q534" s="1"/>
      <c r="Y534" s="1"/>
    </row>
    <row r="535" ht="15.75" customHeight="1">
      <c r="A535" s="1">
        <f t="shared" si="30"/>
        <v>532</v>
      </c>
      <c r="B535" s="27" t="str">
        <f t="shared" si="387"/>
        <v>45</v>
      </c>
      <c r="C535" s="8" t="str">
        <f t="shared" si="3"/>
        <v>45-Fall-01</v>
      </c>
      <c r="D535" s="1">
        <v>27.0</v>
      </c>
      <c r="E535" s="1" t="s">
        <v>19</v>
      </c>
      <c r="F535" s="25" t="s">
        <v>14</v>
      </c>
      <c r="G535" s="1" t="s">
        <v>478</v>
      </c>
      <c r="H535" s="13">
        <v>1.0</v>
      </c>
      <c r="I535" s="1">
        <v>40.0</v>
      </c>
      <c r="J535" s="1">
        <v>110.0</v>
      </c>
      <c r="K535" s="8">
        <f t="shared" ref="K535:L535" si="388">I535-H535</f>
        <v>39</v>
      </c>
      <c r="L535" s="8">
        <f t="shared" si="388"/>
        <v>70</v>
      </c>
      <c r="M535" s="13">
        <v>7.0</v>
      </c>
      <c r="N535" s="13">
        <v>8.0</v>
      </c>
      <c r="O535" s="1"/>
      <c r="P535" s="36"/>
      <c r="Q535" s="1"/>
      <c r="Y535" s="1"/>
    </row>
    <row r="536" ht="15.75" customHeight="1">
      <c r="A536" s="1">
        <f t="shared" si="30"/>
        <v>533</v>
      </c>
      <c r="B536" s="27" t="str">
        <f t="shared" si="387"/>
        <v>45</v>
      </c>
      <c r="C536" s="8" t="str">
        <f t="shared" si="3"/>
        <v>45-Fall-02</v>
      </c>
      <c r="D536" s="1">
        <v>27.0</v>
      </c>
      <c r="E536" s="1" t="s">
        <v>19</v>
      </c>
      <c r="F536" s="25" t="s">
        <v>17</v>
      </c>
      <c r="G536" s="1" t="s">
        <v>478</v>
      </c>
      <c r="H536" s="13">
        <v>1.0</v>
      </c>
      <c r="I536" s="1">
        <v>40.0</v>
      </c>
      <c r="J536" s="1">
        <v>110.0</v>
      </c>
      <c r="K536" s="8">
        <f t="shared" ref="K536:L536" si="389">I536-H536</f>
        <v>39</v>
      </c>
      <c r="L536" s="8">
        <f t="shared" si="389"/>
        <v>70</v>
      </c>
      <c r="M536" s="13">
        <v>7.0</v>
      </c>
      <c r="N536" s="13">
        <v>8.0</v>
      </c>
      <c r="O536" s="1"/>
      <c r="P536" s="36"/>
      <c r="Q536" s="1"/>
      <c r="Y536" s="1"/>
    </row>
    <row r="537" ht="15.75" customHeight="1">
      <c r="A537" s="1">
        <f t="shared" si="30"/>
        <v>534</v>
      </c>
      <c r="B537" s="27" t="str">
        <f t="shared" si="387"/>
        <v>45</v>
      </c>
      <c r="C537" s="8" t="str">
        <f t="shared" si="3"/>
        <v>45-Fall-03</v>
      </c>
      <c r="D537" s="1">
        <v>27.0</v>
      </c>
      <c r="E537" s="1" t="s">
        <v>19</v>
      </c>
      <c r="F537" s="25" t="s">
        <v>22</v>
      </c>
      <c r="G537" s="1" t="s">
        <v>479</v>
      </c>
      <c r="H537" s="13">
        <v>1.0</v>
      </c>
      <c r="I537" s="1">
        <v>40.0</v>
      </c>
      <c r="J537" s="1">
        <v>110.0</v>
      </c>
      <c r="K537" s="8">
        <f t="shared" ref="K537:L537" si="390">I537-H537</f>
        <v>39</v>
      </c>
      <c r="L537" s="8">
        <f t="shared" si="390"/>
        <v>70</v>
      </c>
      <c r="M537" s="13">
        <v>7.0</v>
      </c>
      <c r="N537" s="13">
        <v>8.0</v>
      </c>
      <c r="O537" s="1"/>
      <c r="P537" s="36"/>
      <c r="Q537" s="1"/>
      <c r="Y537" s="1"/>
    </row>
    <row r="538" ht="15.75" customHeight="1">
      <c r="A538" s="21">
        <f t="shared" si="30"/>
        <v>535</v>
      </c>
      <c r="B538" s="28" t="s">
        <v>480</v>
      </c>
      <c r="C538" s="17" t="str">
        <f t="shared" si="3"/>
        <v>46-NonFall-01</v>
      </c>
      <c r="D538" s="21">
        <v>237.0</v>
      </c>
      <c r="E538" s="21" t="s">
        <v>15</v>
      </c>
      <c r="F538" s="26" t="s">
        <v>14</v>
      </c>
      <c r="G538" s="21" t="s">
        <v>481</v>
      </c>
      <c r="H538" s="19">
        <v>1.0</v>
      </c>
      <c r="I538" s="21"/>
      <c r="J538" s="21">
        <v>948.0</v>
      </c>
      <c r="K538" s="17"/>
      <c r="L538" s="17"/>
      <c r="M538" s="19">
        <v>7.0</v>
      </c>
      <c r="N538" s="19">
        <v>8.0</v>
      </c>
      <c r="O538" s="21"/>
      <c r="P538" s="37"/>
      <c r="Q538" s="21"/>
      <c r="R538" s="22"/>
      <c r="S538" s="22"/>
      <c r="T538" s="22"/>
      <c r="U538" s="22"/>
      <c r="V538" s="22"/>
      <c r="W538" s="22"/>
      <c r="X538" s="22"/>
      <c r="Y538" s="21"/>
      <c r="Z538" s="22"/>
      <c r="AA538" s="22"/>
      <c r="AB538" s="22"/>
      <c r="AC538" s="22"/>
      <c r="AD538" s="22"/>
      <c r="AE538" s="22"/>
      <c r="AF538" s="22"/>
    </row>
    <row r="539" ht="15.75" customHeight="1">
      <c r="A539" s="1">
        <f t="shared" si="30"/>
        <v>536</v>
      </c>
      <c r="B539" s="27" t="str">
        <f t="shared" ref="B539:B543" si="391">B538</f>
        <v>46</v>
      </c>
      <c r="C539" s="8" t="str">
        <f t="shared" si="3"/>
        <v>46-NonFall-02</v>
      </c>
      <c r="D539" s="1">
        <v>50.0</v>
      </c>
      <c r="E539" s="1" t="s">
        <v>15</v>
      </c>
      <c r="F539" s="25" t="s">
        <v>17</v>
      </c>
      <c r="G539" s="1" t="s">
        <v>482</v>
      </c>
      <c r="H539" s="13">
        <v>1.0</v>
      </c>
      <c r="I539" s="1"/>
      <c r="J539" s="1">
        <v>200.0</v>
      </c>
      <c r="K539" s="8"/>
      <c r="L539" s="8"/>
      <c r="M539" s="13">
        <v>7.0</v>
      </c>
      <c r="N539" s="13">
        <v>8.0</v>
      </c>
      <c r="O539" s="1"/>
      <c r="P539" s="36"/>
      <c r="Q539" s="1"/>
      <c r="Y539" s="1"/>
    </row>
    <row r="540" ht="15.75" customHeight="1">
      <c r="A540" s="1">
        <f t="shared" si="30"/>
        <v>537</v>
      </c>
      <c r="B540" s="27" t="str">
        <f t="shared" si="391"/>
        <v>46</v>
      </c>
      <c r="C540" s="8" t="str">
        <f t="shared" si="3"/>
        <v>46-NonFall-03</v>
      </c>
      <c r="D540" s="29">
        <v>127.0</v>
      </c>
      <c r="E540" s="1" t="s">
        <v>15</v>
      </c>
      <c r="F540" s="25" t="s">
        <v>22</v>
      </c>
      <c r="G540" s="1" t="s">
        <v>483</v>
      </c>
      <c r="H540" s="13">
        <v>1.0</v>
      </c>
      <c r="I540" s="1"/>
      <c r="J540" s="1">
        <v>748.0</v>
      </c>
      <c r="K540" s="8"/>
      <c r="L540" s="8"/>
      <c r="M540" s="13">
        <v>7.0</v>
      </c>
      <c r="N540" s="13">
        <v>8.0</v>
      </c>
      <c r="O540" s="1"/>
      <c r="P540" s="36"/>
      <c r="Q540" s="1"/>
      <c r="Y540" s="1"/>
    </row>
    <row r="541" ht="15.75" customHeight="1">
      <c r="A541" s="1">
        <f t="shared" si="30"/>
        <v>538</v>
      </c>
      <c r="B541" s="27" t="str">
        <f t="shared" si="391"/>
        <v>46</v>
      </c>
      <c r="C541" s="8" t="str">
        <f t="shared" si="3"/>
        <v>46-Fall-01</v>
      </c>
      <c r="D541" s="1">
        <v>27.0</v>
      </c>
      <c r="E541" s="1" t="s">
        <v>19</v>
      </c>
      <c r="F541" s="25" t="s">
        <v>14</v>
      </c>
      <c r="G541" s="1" t="s">
        <v>484</v>
      </c>
      <c r="H541" s="13">
        <v>1.0</v>
      </c>
      <c r="I541" s="1">
        <v>40.0</v>
      </c>
      <c r="J541" s="1">
        <v>110.0</v>
      </c>
      <c r="K541" s="8">
        <f t="shared" ref="K541:L541" si="392">I541-H541</f>
        <v>39</v>
      </c>
      <c r="L541" s="8">
        <f t="shared" si="392"/>
        <v>70</v>
      </c>
      <c r="M541" s="13">
        <v>7.0</v>
      </c>
      <c r="N541" s="13">
        <v>8.0</v>
      </c>
      <c r="O541" s="1"/>
      <c r="P541" s="36"/>
      <c r="Q541" s="1"/>
      <c r="Y541" s="1"/>
    </row>
    <row r="542" ht="15.75" customHeight="1">
      <c r="A542" s="1">
        <f t="shared" si="30"/>
        <v>539</v>
      </c>
      <c r="B542" s="27" t="str">
        <f t="shared" si="391"/>
        <v>46</v>
      </c>
      <c r="C542" s="8" t="str">
        <f t="shared" si="3"/>
        <v>46-Fall-02</v>
      </c>
      <c r="D542" s="1">
        <v>22.0</v>
      </c>
      <c r="E542" s="1" t="s">
        <v>19</v>
      </c>
      <c r="F542" s="25" t="s">
        <v>17</v>
      </c>
      <c r="G542" s="1" t="s">
        <v>485</v>
      </c>
      <c r="H542" s="13">
        <v>1.0</v>
      </c>
      <c r="I542" s="1">
        <v>40.0</v>
      </c>
      <c r="J542" s="1">
        <v>88.0</v>
      </c>
      <c r="K542" s="8">
        <f t="shared" ref="K542:L542" si="393">I542-H542</f>
        <v>39</v>
      </c>
      <c r="L542" s="8">
        <f t="shared" si="393"/>
        <v>48</v>
      </c>
      <c r="M542" s="13">
        <v>7.0</v>
      </c>
      <c r="N542" s="13">
        <v>8.0</v>
      </c>
      <c r="O542" s="1"/>
      <c r="P542" s="36"/>
      <c r="Q542" s="1"/>
      <c r="Y542" s="1"/>
    </row>
    <row r="543" ht="15.75" customHeight="1">
      <c r="A543" s="21">
        <f t="shared" si="30"/>
        <v>540</v>
      </c>
      <c r="B543" s="28" t="str">
        <f t="shared" si="391"/>
        <v>46</v>
      </c>
      <c r="C543" s="17" t="str">
        <f t="shared" si="3"/>
        <v>46-Fall-03</v>
      </c>
      <c r="D543" s="21">
        <v>27.0</v>
      </c>
      <c r="E543" s="21" t="s">
        <v>19</v>
      </c>
      <c r="F543" s="26" t="s">
        <v>22</v>
      </c>
      <c r="G543" s="21" t="s">
        <v>486</v>
      </c>
      <c r="H543" s="19">
        <v>1.0</v>
      </c>
      <c r="I543" s="21">
        <v>40.0</v>
      </c>
      <c r="J543" s="21">
        <v>110.0</v>
      </c>
      <c r="K543" s="17">
        <f t="shared" ref="K543:L543" si="394">I543-H543</f>
        <v>39</v>
      </c>
      <c r="L543" s="17">
        <f t="shared" si="394"/>
        <v>70</v>
      </c>
      <c r="M543" s="19">
        <v>7.0</v>
      </c>
      <c r="N543" s="19">
        <v>8.0</v>
      </c>
      <c r="O543" s="21"/>
      <c r="P543" s="37"/>
      <c r="Q543" s="21"/>
      <c r="R543" s="22"/>
      <c r="S543" s="22"/>
      <c r="T543" s="22"/>
      <c r="U543" s="22"/>
      <c r="V543" s="22"/>
      <c r="W543" s="22"/>
      <c r="X543" s="22"/>
      <c r="Y543" s="21"/>
      <c r="Z543" s="22"/>
      <c r="AA543" s="22"/>
      <c r="AB543" s="22"/>
      <c r="AC543" s="22"/>
      <c r="AD543" s="22"/>
      <c r="AE543" s="22"/>
      <c r="AF543" s="22"/>
    </row>
    <row r="544" ht="15.75" customHeight="1">
      <c r="A544" s="21">
        <f t="shared" si="30"/>
        <v>541</v>
      </c>
      <c r="B544" s="28" t="s">
        <v>487</v>
      </c>
      <c r="C544" s="17" t="str">
        <f t="shared" si="3"/>
        <v>47-NonFall-01</v>
      </c>
      <c r="D544" s="21">
        <v>125.0</v>
      </c>
      <c r="E544" s="21" t="s">
        <v>15</v>
      </c>
      <c r="F544" s="26" t="s">
        <v>14</v>
      </c>
      <c r="G544" s="21" t="s">
        <v>477</v>
      </c>
      <c r="H544" s="19">
        <v>1.0</v>
      </c>
      <c r="I544" s="21"/>
      <c r="J544" s="21">
        <v>500.0</v>
      </c>
      <c r="K544" s="17"/>
      <c r="L544" s="17"/>
      <c r="M544" s="19">
        <v>9.0</v>
      </c>
      <c r="N544" s="19">
        <v>8.0</v>
      </c>
      <c r="O544" s="21"/>
      <c r="P544" s="37"/>
      <c r="Q544" s="21"/>
      <c r="R544" s="22"/>
      <c r="S544" s="22"/>
      <c r="T544" s="22"/>
      <c r="U544" s="22"/>
      <c r="V544" s="22"/>
      <c r="W544" s="22"/>
      <c r="X544" s="22"/>
      <c r="Y544" s="21"/>
      <c r="Z544" s="22"/>
      <c r="AA544" s="22"/>
      <c r="AB544" s="22"/>
      <c r="AC544" s="22"/>
      <c r="AD544" s="22"/>
      <c r="AE544" s="22"/>
      <c r="AF544" s="22"/>
    </row>
    <row r="545" ht="15.75" customHeight="1">
      <c r="A545" s="1">
        <f t="shared" si="30"/>
        <v>542</v>
      </c>
      <c r="B545" s="27" t="str">
        <f t="shared" ref="B545:B561" si="395">B544</f>
        <v>47</v>
      </c>
      <c r="C545" s="8" t="str">
        <f t="shared" si="3"/>
        <v>47-NonFall-02</v>
      </c>
      <c r="D545" s="1">
        <v>124.0</v>
      </c>
      <c r="E545" s="1" t="s">
        <v>15</v>
      </c>
      <c r="F545" s="25" t="s">
        <v>17</v>
      </c>
      <c r="G545" s="1" t="s">
        <v>477</v>
      </c>
      <c r="H545" s="13">
        <v>1.0</v>
      </c>
      <c r="I545" s="1"/>
      <c r="J545" s="1">
        <v>489.0</v>
      </c>
      <c r="K545" s="8"/>
      <c r="L545" s="8"/>
      <c r="M545" s="13">
        <v>9.0</v>
      </c>
      <c r="N545" s="13">
        <v>8.0</v>
      </c>
      <c r="O545" s="1"/>
      <c r="P545" s="36"/>
      <c r="Q545" s="1"/>
      <c r="Y545" s="1"/>
    </row>
    <row r="546" ht="15.75" customHeight="1">
      <c r="A546" s="1">
        <f t="shared" si="30"/>
        <v>543</v>
      </c>
      <c r="B546" s="27" t="str">
        <f t="shared" si="395"/>
        <v>47</v>
      </c>
      <c r="C546" s="8" t="str">
        <f t="shared" si="3"/>
        <v>47-NonFall-03</v>
      </c>
      <c r="D546" s="1">
        <v>67.0</v>
      </c>
      <c r="E546" s="1" t="s">
        <v>15</v>
      </c>
      <c r="F546" s="25" t="s">
        <v>22</v>
      </c>
      <c r="G546" s="1" t="s">
        <v>477</v>
      </c>
      <c r="H546" s="13">
        <v>1.0</v>
      </c>
      <c r="I546" s="1"/>
      <c r="J546" s="1">
        <v>270.0</v>
      </c>
      <c r="K546" s="8"/>
      <c r="L546" s="8"/>
      <c r="M546" s="13">
        <v>9.0</v>
      </c>
      <c r="N546" s="13">
        <v>8.0</v>
      </c>
      <c r="O546" s="1"/>
      <c r="P546" s="36"/>
      <c r="Q546" s="1"/>
      <c r="Y546" s="1"/>
    </row>
    <row r="547" ht="15.75" customHeight="1">
      <c r="A547" s="1">
        <f t="shared" si="30"/>
        <v>544</v>
      </c>
      <c r="B547" s="27" t="str">
        <f t="shared" si="395"/>
        <v>47</v>
      </c>
      <c r="C547" s="8" t="str">
        <f t="shared" si="3"/>
        <v>47-NonFall-04</v>
      </c>
      <c r="D547" s="1">
        <v>107.0</v>
      </c>
      <c r="E547" s="1" t="s">
        <v>15</v>
      </c>
      <c r="F547" s="25" t="s">
        <v>24</v>
      </c>
      <c r="G547" s="1" t="s">
        <v>488</v>
      </c>
      <c r="H547" s="13">
        <v>1.0</v>
      </c>
      <c r="I547" s="1"/>
      <c r="J547" s="1">
        <v>428.0</v>
      </c>
      <c r="K547" s="8"/>
      <c r="L547" s="8"/>
      <c r="M547" s="13">
        <v>9.0</v>
      </c>
      <c r="N547" s="13">
        <v>8.0</v>
      </c>
      <c r="O547" s="1"/>
      <c r="P547" s="36"/>
      <c r="Q547" s="1"/>
      <c r="Y547" s="1"/>
    </row>
    <row r="548" ht="15.75" customHeight="1">
      <c r="A548" s="1">
        <f t="shared" si="30"/>
        <v>545</v>
      </c>
      <c r="B548" s="27" t="str">
        <f t="shared" si="395"/>
        <v>47</v>
      </c>
      <c r="C548" s="8" t="str">
        <f t="shared" si="3"/>
        <v>47-NonFall-05</v>
      </c>
      <c r="D548" s="1">
        <v>37.0</v>
      </c>
      <c r="E548" s="1" t="s">
        <v>15</v>
      </c>
      <c r="F548" s="25" t="s">
        <v>26</v>
      </c>
      <c r="G548" s="1" t="s">
        <v>489</v>
      </c>
      <c r="H548" s="13">
        <v>1.0</v>
      </c>
      <c r="I548" s="1"/>
      <c r="J548" s="1">
        <v>150.0</v>
      </c>
      <c r="K548" s="8"/>
      <c r="L548" s="8"/>
      <c r="M548" s="13">
        <v>9.0</v>
      </c>
      <c r="N548" s="13">
        <v>8.0</v>
      </c>
      <c r="O548" s="1"/>
      <c r="P548" s="36"/>
      <c r="Q548" s="1"/>
      <c r="Y548" s="1"/>
    </row>
    <row r="549" ht="15.75" customHeight="1">
      <c r="A549" s="1">
        <f t="shared" si="30"/>
        <v>546</v>
      </c>
      <c r="B549" s="27" t="str">
        <f t="shared" si="395"/>
        <v>47</v>
      </c>
      <c r="C549" s="8" t="str">
        <f t="shared" si="3"/>
        <v>47-NonFall-06</v>
      </c>
      <c r="D549" s="1">
        <v>62.0</v>
      </c>
      <c r="E549" s="1" t="s">
        <v>15</v>
      </c>
      <c r="F549" s="25" t="s">
        <v>28</v>
      </c>
      <c r="G549" s="1" t="s">
        <v>490</v>
      </c>
      <c r="H549" s="13">
        <v>1.0</v>
      </c>
      <c r="I549" s="1"/>
      <c r="J549" s="1">
        <v>248.0</v>
      </c>
      <c r="K549" s="8"/>
      <c r="L549" s="8"/>
      <c r="M549" s="13">
        <v>9.0</v>
      </c>
      <c r="N549" s="13">
        <v>8.0</v>
      </c>
      <c r="O549" s="1"/>
      <c r="P549" s="36"/>
      <c r="Q549" s="1"/>
      <c r="Y549" s="1"/>
    </row>
    <row r="550" ht="15.75" customHeight="1">
      <c r="A550" s="1">
        <f t="shared" si="30"/>
        <v>547</v>
      </c>
      <c r="B550" s="27" t="str">
        <f t="shared" si="395"/>
        <v>47</v>
      </c>
      <c r="C550" s="8" t="str">
        <f t="shared" si="3"/>
        <v>47-NonFall-07</v>
      </c>
      <c r="D550" s="1">
        <v>20.0</v>
      </c>
      <c r="E550" s="1" t="s">
        <v>15</v>
      </c>
      <c r="F550" s="25" t="s">
        <v>30</v>
      </c>
      <c r="G550" s="1" t="s">
        <v>489</v>
      </c>
      <c r="H550" s="13">
        <v>1.0</v>
      </c>
      <c r="I550" s="1"/>
      <c r="J550" s="1">
        <v>80.0</v>
      </c>
      <c r="K550" s="8"/>
      <c r="L550" s="8"/>
      <c r="M550" s="13">
        <v>9.0</v>
      </c>
      <c r="N550" s="13">
        <v>8.0</v>
      </c>
      <c r="O550" s="1"/>
      <c r="P550" s="36"/>
      <c r="Q550" s="1"/>
      <c r="Y550" s="1"/>
    </row>
    <row r="551" ht="15.75" customHeight="1">
      <c r="A551" s="1">
        <f t="shared" si="30"/>
        <v>548</v>
      </c>
      <c r="B551" s="27" t="str">
        <f t="shared" si="395"/>
        <v>47</v>
      </c>
      <c r="C551" s="8" t="str">
        <f t="shared" si="3"/>
        <v>47-NonFall-08</v>
      </c>
      <c r="D551" s="1">
        <v>57.0</v>
      </c>
      <c r="E551" s="1" t="s">
        <v>15</v>
      </c>
      <c r="F551" s="25" t="s">
        <v>73</v>
      </c>
      <c r="G551" s="1" t="s">
        <v>490</v>
      </c>
      <c r="H551" s="13">
        <v>1.0</v>
      </c>
      <c r="I551" s="1"/>
      <c r="J551" s="1">
        <v>229.0</v>
      </c>
      <c r="K551" s="8"/>
      <c r="L551" s="8"/>
      <c r="M551" s="13">
        <v>9.0</v>
      </c>
      <c r="N551" s="13">
        <v>8.0</v>
      </c>
      <c r="O551" s="1"/>
      <c r="P551" s="36"/>
      <c r="Q551" s="1"/>
      <c r="Y551" s="1"/>
    </row>
    <row r="552" ht="15.75" customHeight="1">
      <c r="A552" s="1">
        <f t="shared" si="30"/>
        <v>549</v>
      </c>
      <c r="B552" s="27" t="str">
        <f t="shared" si="395"/>
        <v>47</v>
      </c>
      <c r="C552" s="8" t="str">
        <f t="shared" si="3"/>
        <v>47-NonFall-09</v>
      </c>
      <c r="D552" s="1">
        <v>70.0</v>
      </c>
      <c r="E552" s="1" t="s">
        <v>15</v>
      </c>
      <c r="F552" s="25" t="s">
        <v>81</v>
      </c>
      <c r="G552" s="1" t="s">
        <v>488</v>
      </c>
      <c r="H552" s="13">
        <v>1.0</v>
      </c>
      <c r="I552" s="1"/>
      <c r="J552" s="1">
        <v>280.0</v>
      </c>
      <c r="K552" s="8"/>
      <c r="L552" s="8"/>
      <c r="M552" s="13">
        <v>9.0</v>
      </c>
      <c r="N552" s="13">
        <v>8.0</v>
      </c>
      <c r="O552" s="1"/>
      <c r="P552" s="36"/>
      <c r="Q552" s="1"/>
      <c r="Y552" s="1"/>
    </row>
    <row r="553" ht="15.75" customHeight="1">
      <c r="A553" s="21">
        <f t="shared" si="30"/>
        <v>550</v>
      </c>
      <c r="B553" s="28" t="str">
        <f t="shared" si="395"/>
        <v>47</v>
      </c>
      <c r="C553" s="17" t="str">
        <f t="shared" si="3"/>
        <v>47-NonFall-10</v>
      </c>
      <c r="D553" s="21">
        <v>52.0</v>
      </c>
      <c r="E553" s="21" t="s">
        <v>15</v>
      </c>
      <c r="F553" s="26" t="s">
        <v>91</v>
      </c>
      <c r="G553" s="21" t="s">
        <v>491</v>
      </c>
      <c r="H553" s="19">
        <v>1.0</v>
      </c>
      <c r="I553" s="21"/>
      <c r="J553" s="21">
        <v>209.0</v>
      </c>
      <c r="K553" s="17"/>
      <c r="L553" s="17"/>
      <c r="M553" s="19">
        <v>9.0</v>
      </c>
      <c r="N553" s="19">
        <v>8.0</v>
      </c>
      <c r="O553" s="21"/>
      <c r="P553" s="37"/>
      <c r="Q553" s="21"/>
      <c r="R553" s="22"/>
      <c r="S553" s="22"/>
      <c r="T553" s="22"/>
      <c r="U553" s="22"/>
      <c r="V553" s="22"/>
      <c r="W553" s="22"/>
      <c r="X553" s="22"/>
      <c r="Y553" s="21"/>
      <c r="Z553" s="22"/>
      <c r="AA553" s="22"/>
      <c r="AB553" s="22"/>
      <c r="AC553" s="22"/>
      <c r="AD553" s="22"/>
      <c r="AE553" s="22"/>
      <c r="AF553" s="22"/>
    </row>
    <row r="554" ht="15.75" customHeight="1">
      <c r="A554" s="1">
        <f t="shared" si="30"/>
        <v>551</v>
      </c>
      <c r="B554" s="27" t="str">
        <f t="shared" si="395"/>
        <v>47</v>
      </c>
      <c r="C554" s="8" t="str">
        <f t="shared" si="3"/>
        <v>47-Fall-01</v>
      </c>
      <c r="D554" s="1">
        <v>27.0</v>
      </c>
      <c r="E554" s="1" t="s">
        <v>19</v>
      </c>
      <c r="F554" s="25" t="s">
        <v>14</v>
      </c>
      <c r="G554" s="1" t="s">
        <v>492</v>
      </c>
      <c r="H554" s="13">
        <v>1.0</v>
      </c>
      <c r="I554" s="1">
        <v>40.0</v>
      </c>
      <c r="J554" s="1">
        <v>110.0</v>
      </c>
      <c r="K554" s="8">
        <f t="shared" ref="K554:L554" si="396">I554-H554</f>
        <v>39</v>
      </c>
      <c r="L554" s="8">
        <f t="shared" si="396"/>
        <v>70</v>
      </c>
      <c r="M554" s="13">
        <v>9.0</v>
      </c>
      <c r="N554" s="13">
        <v>8.0</v>
      </c>
      <c r="O554" s="1"/>
      <c r="P554" s="36"/>
      <c r="Q554" s="1"/>
      <c r="Y554" s="1"/>
    </row>
    <row r="555" ht="15.75" customHeight="1">
      <c r="A555" s="1">
        <f t="shared" si="30"/>
        <v>552</v>
      </c>
      <c r="B555" s="27" t="str">
        <f t="shared" si="395"/>
        <v>47</v>
      </c>
      <c r="C555" s="8" t="str">
        <f t="shared" si="3"/>
        <v>47-Fall-02</v>
      </c>
      <c r="D555" s="1">
        <v>27.0</v>
      </c>
      <c r="E555" s="1" t="s">
        <v>19</v>
      </c>
      <c r="F555" s="25" t="s">
        <v>17</v>
      </c>
      <c r="G555" s="1" t="s">
        <v>493</v>
      </c>
      <c r="H555" s="13">
        <v>1.0</v>
      </c>
      <c r="I555" s="1">
        <v>40.0</v>
      </c>
      <c r="J555" s="1">
        <v>110.0</v>
      </c>
      <c r="K555" s="8">
        <f t="shared" ref="K555:L555" si="397">I555-H555</f>
        <v>39</v>
      </c>
      <c r="L555" s="8">
        <f t="shared" si="397"/>
        <v>70</v>
      </c>
      <c r="M555" s="13">
        <v>9.0</v>
      </c>
      <c r="N555" s="13">
        <v>8.0</v>
      </c>
      <c r="O555" s="1"/>
      <c r="P555" s="36"/>
      <c r="Q555" s="1"/>
      <c r="Y555" s="1"/>
    </row>
    <row r="556" ht="15.75" customHeight="1">
      <c r="A556" s="1">
        <f t="shared" si="30"/>
        <v>553</v>
      </c>
      <c r="B556" s="27" t="str">
        <f t="shared" si="395"/>
        <v>47</v>
      </c>
      <c r="C556" s="8" t="str">
        <f t="shared" si="3"/>
        <v>47-Fall-03</v>
      </c>
      <c r="D556" s="1">
        <v>27.0</v>
      </c>
      <c r="E556" s="1" t="s">
        <v>19</v>
      </c>
      <c r="F556" s="25" t="s">
        <v>22</v>
      </c>
      <c r="G556" s="1" t="s">
        <v>494</v>
      </c>
      <c r="H556" s="13">
        <v>1.0</v>
      </c>
      <c r="I556" s="1">
        <v>40.0</v>
      </c>
      <c r="J556" s="1">
        <v>110.0</v>
      </c>
      <c r="K556" s="8">
        <f t="shared" ref="K556:L556" si="398">I556-H556</f>
        <v>39</v>
      </c>
      <c r="L556" s="8">
        <f t="shared" si="398"/>
        <v>70</v>
      </c>
      <c r="M556" s="13">
        <v>9.0</v>
      </c>
      <c r="N556" s="13">
        <v>8.0</v>
      </c>
      <c r="O556" s="1"/>
      <c r="P556" s="36"/>
      <c r="Q556" s="1"/>
      <c r="Y556" s="1"/>
    </row>
    <row r="557" ht="15.75" customHeight="1">
      <c r="A557" s="1">
        <f t="shared" si="30"/>
        <v>554</v>
      </c>
      <c r="B557" s="27" t="str">
        <f t="shared" si="395"/>
        <v>47</v>
      </c>
      <c r="C557" s="8" t="str">
        <f t="shared" si="3"/>
        <v>47-Fall-04</v>
      </c>
      <c r="D557" s="1">
        <v>27.0</v>
      </c>
      <c r="E557" s="1" t="s">
        <v>19</v>
      </c>
      <c r="F557" s="25" t="s">
        <v>24</v>
      </c>
      <c r="G557" s="1" t="s">
        <v>495</v>
      </c>
      <c r="H557" s="13">
        <v>1.0</v>
      </c>
      <c r="I557" s="1">
        <v>40.0</v>
      </c>
      <c r="J557" s="1">
        <v>110.0</v>
      </c>
      <c r="K557" s="8">
        <f t="shared" ref="K557:L557" si="399">I557-H557</f>
        <v>39</v>
      </c>
      <c r="L557" s="8">
        <f t="shared" si="399"/>
        <v>70</v>
      </c>
      <c r="M557" s="13">
        <v>9.0</v>
      </c>
      <c r="N557" s="13">
        <v>8.0</v>
      </c>
      <c r="O557" s="1"/>
      <c r="P557" s="36"/>
      <c r="Q557" s="1"/>
      <c r="Y557" s="1"/>
    </row>
    <row r="558" ht="15.75" customHeight="1">
      <c r="A558" s="1">
        <f t="shared" si="30"/>
        <v>555</v>
      </c>
      <c r="B558" s="27" t="str">
        <f t="shared" si="395"/>
        <v>47</v>
      </c>
      <c r="C558" s="8" t="str">
        <f t="shared" si="3"/>
        <v>47-Fall-05</v>
      </c>
      <c r="D558" s="1">
        <v>27.0</v>
      </c>
      <c r="E558" s="1" t="s">
        <v>19</v>
      </c>
      <c r="F558" s="25" t="s">
        <v>26</v>
      </c>
      <c r="G558" s="1" t="s">
        <v>496</v>
      </c>
      <c r="H558" s="13">
        <v>1.0</v>
      </c>
      <c r="I558" s="1">
        <v>40.0</v>
      </c>
      <c r="J558" s="1">
        <v>110.0</v>
      </c>
      <c r="K558" s="8">
        <f t="shared" ref="K558:L558" si="400">I558-H558</f>
        <v>39</v>
      </c>
      <c r="L558" s="8">
        <f t="shared" si="400"/>
        <v>70</v>
      </c>
      <c r="M558" s="13">
        <v>9.0</v>
      </c>
      <c r="N558" s="13">
        <v>8.0</v>
      </c>
      <c r="O558" s="1"/>
      <c r="P558" s="36"/>
      <c r="Q558" s="1"/>
      <c r="Y558" s="1"/>
    </row>
    <row r="559" ht="15.75" customHeight="1">
      <c r="A559" s="21">
        <f t="shared" si="30"/>
        <v>556</v>
      </c>
      <c r="B559" s="28" t="str">
        <f t="shared" si="395"/>
        <v>47</v>
      </c>
      <c r="C559" s="17" t="str">
        <f t="shared" si="3"/>
        <v>47-Fall-06</v>
      </c>
      <c r="D559" s="21">
        <v>27.0</v>
      </c>
      <c r="E559" s="21" t="s">
        <v>19</v>
      </c>
      <c r="F559" s="26" t="s">
        <v>28</v>
      </c>
      <c r="G559" s="21" t="s">
        <v>497</v>
      </c>
      <c r="H559" s="19">
        <v>1.0</v>
      </c>
      <c r="I559" s="21">
        <v>40.0</v>
      </c>
      <c r="J559" s="21">
        <v>110.0</v>
      </c>
      <c r="K559" s="17">
        <f t="shared" ref="K559:L559" si="401">I559-H559</f>
        <v>39</v>
      </c>
      <c r="L559" s="17">
        <f t="shared" si="401"/>
        <v>70</v>
      </c>
      <c r="M559" s="19">
        <v>9.0</v>
      </c>
      <c r="N559" s="19">
        <v>8.0</v>
      </c>
      <c r="O559" s="21"/>
      <c r="P559" s="37"/>
      <c r="Q559" s="21"/>
      <c r="R559" s="22"/>
      <c r="S559" s="22"/>
      <c r="T559" s="22"/>
      <c r="U559" s="22"/>
      <c r="V559" s="22"/>
      <c r="W559" s="22"/>
      <c r="X559" s="22"/>
      <c r="Y559" s="21"/>
      <c r="Z559" s="22"/>
      <c r="AA559" s="22"/>
      <c r="AB559" s="22"/>
      <c r="AC559" s="22"/>
      <c r="AD559" s="22"/>
      <c r="AE559" s="22"/>
      <c r="AF559" s="22"/>
    </row>
    <row r="560" ht="15.75" customHeight="1">
      <c r="A560" s="1">
        <f t="shared" si="30"/>
        <v>557</v>
      </c>
      <c r="B560" s="27" t="str">
        <f t="shared" si="395"/>
        <v>47</v>
      </c>
      <c r="C560" s="8" t="str">
        <f t="shared" si="3"/>
        <v>47-Fall-07</v>
      </c>
      <c r="D560" s="1">
        <v>27.0</v>
      </c>
      <c r="E560" s="1" t="s">
        <v>19</v>
      </c>
      <c r="F560" s="25" t="s">
        <v>30</v>
      </c>
      <c r="G560" s="1" t="s">
        <v>498</v>
      </c>
      <c r="H560" s="13">
        <v>1.0</v>
      </c>
      <c r="I560" s="1">
        <v>40.0</v>
      </c>
      <c r="J560" s="1">
        <v>110.0</v>
      </c>
      <c r="K560" s="8">
        <f t="shared" ref="K560:L560" si="402">I560-H560</f>
        <v>39</v>
      </c>
      <c r="L560" s="8">
        <f t="shared" si="402"/>
        <v>70</v>
      </c>
      <c r="M560" s="13">
        <v>9.0</v>
      </c>
      <c r="N560" s="13">
        <v>8.0</v>
      </c>
      <c r="O560" s="1"/>
      <c r="P560" s="36"/>
      <c r="Q560" s="1"/>
      <c r="Y560" s="1"/>
    </row>
    <row r="561" ht="15.75" customHeight="1">
      <c r="A561" s="21">
        <f t="shared" si="30"/>
        <v>558</v>
      </c>
      <c r="B561" s="28" t="str">
        <f t="shared" si="395"/>
        <v>47</v>
      </c>
      <c r="C561" s="17" t="str">
        <f t="shared" si="3"/>
        <v>47-Fall-08</v>
      </c>
      <c r="D561" s="21">
        <v>27.0</v>
      </c>
      <c r="E561" s="21" t="s">
        <v>19</v>
      </c>
      <c r="F561" s="26" t="s">
        <v>73</v>
      </c>
      <c r="G561" s="21" t="s">
        <v>498</v>
      </c>
      <c r="H561" s="19">
        <v>1.0</v>
      </c>
      <c r="I561" s="21">
        <v>40.0</v>
      </c>
      <c r="J561" s="21">
        <v>110.0</v>
      </c>
      <c r="K561" s="17">
        <f t="shared" ref="K561:L561" si="403">I561-H561</f>
        <v>39</v>
      </c>
      <c r="L561" s="17">
        <f t="shared" si="403"/>
        <v>70</v>
      </c>
      <c r="M561" s="19">
        <v>9.0</v>
      </c>
      <c r="N561" s="19">
        <v>8.0</v>
      </c>
      <c r="O561" s="21"/>
      <c r="P561" s="37"/>
      <c r="Q561" s="21"/>
      <c r="R561" s="22"/>
      <c r="S561" s="22"/>
      <c r="T561" s="22"/>
      <c r="U561" s="22"/>
      <c r="V561" s="22"/>
      <c r="W561" s="22"/>
      <c r="X561" s="22"/>
      <c r="Y561" s="21"/>
      <c r="Z561" s="22"/>
      <c r="AA561" s="22"/>
      <c r="AB561" s="22"/>
      <c r="AC561" s="22"/>
      <c r="AD561" s="22"/>
      <c r="AE561" s="22"/>
      <c r="AF561" s="22"/>
    </row>
    <row r="562" ht="15.75" customHeight="1">
      <c r="A562" s="1">
        <f t="shared" si="30"/>
        <v>559</v>
      </c>
      <c r="B562" s="27" t="s">
        <v>499</v>
      </c>
      <c r="C562" s="8" t="str">
        <f t="shared" si="3"/>
        <v>48-NonFall-01</v>
      </c>
      <c r="D562" s="1">
        <v>325.0</v>
      </c>
      <c r="E562" s="1" t="s">
        <v>15</v>
      </c>
      <c r="F562" s="25" t="s">
        <v>14</v>
      </c>
      <c r="G562" s="1" t="s">
        <v>500</v>
      </c>
      <c r="H562" s="13">
        <v>1.0</v>
      </c>
      <c r="I562" s="1"/>
      <c r="J562" s="1">
        <v>1300.0</v>
      </c>
      <c r="K562" s="8"/>
      <c r="L562" s="8"/>
      <c r="M562" s="13">
        <v>9.0</v>
      </c>
      <c r="N562" s="13">
        <v>8.0</v>
      </c>
      <c r="O562" s="1"/>
      <c r="P562" s="36"/>
      <c r="Q562" s="1"/>
      <c r="Y562" s="1"/>
    </row>
    <row r="563" ht="15.75" customHeight="1">
      <c r="A563" s="1">
        <f t="shared" si="30"/>
        <v>560</v>
      </c>
      <c r="B563" s="27" t="str">
        <f t="shared" ref="B563:B571" si="404">B562</f>
        <v>48</v>
      </c>
      <c r="C563" s="8" t="str">
        <f t="shared" si="3"/>
        <v>48-NonFall-02</v>
      </c>
      <c r="D563" s="1">
        <v>121.0</v>
      </c>
      <c r="E563" s="1" t="s">
        <v>15</v>
      </c>
      <c r="F563" s="25" t="s">
        <v>17</v>
      </c>
      <c r="G563" s="1" t="s">
        <v>501</v>
      </c>
      <c r="H563" s="13">
        <v>1.0</v>
      </c>
      <c r="I563" s="1"/>
      <c r="J563" s="1">
        <v>484.0</v>
      </c>
      <c r="K563" s="8"/>
      <c r="L563" s="8"/>
      <c r="M563" s="13">
        <v>9.0</v>
      </c>
      <c r="N563" s="13">
        <v>8.0</v>
      </c>
      <c r="O563" s="1"/>
      <c r="P563" s="36"/>
      <c r="Q563" s="1"/>
      <c r="Y563" s="1"/>
    </row>
    <row r="564" ht="15.75" customHeight="1">
      <c r="A564" s="1">
        <f t="shared" si="30"/>
        <v>561</v>
      </c>
      <c r="B564" s="27" t="str">
        <f t="shared" si="404"/>
        <v>48</v>
      </c>
      <c r="C564" s="8" t="str">
        <f t="shared" si="3"/>
        <v>48-NonFall-03</v>
      </c>
      <c r="D564" s="1">
        <v>33.0</v>
      </c>
      <c r="E564" s="1" t="s">
        <v>15</v>
      </c>
      <c r="F564" s="25" t="s">
        <v>22</v>
      </c>
      <c r="G564" s="1" t="s">
        <v>489</v>
      </c>
      <c r="H564" s="13">
        <v>1.0</v>
      </c>
      <c r="I564" s="1"/>
      <c r="J564" s="1">
        <v>134.0</v>
      </c>
      <c r="K564" s="8"/>
      <c r="L564" s="8"/>
      <c r="M564" s="13">
        <v>9.0</v>
      </c>
      <c r="N564" s="13">
        <v>8.0</v>
      </c>
      <c r="O564" s="1"/>
      <c r="P564" s="36"/>
      <c r="Q564" s="1"/>
      <c r="Y564" s="1"/>
    </row>
    <row r="565" ht="15.75" customHeight="1">
      <c r="A565" s="1">
        <f t="shared" si="30"/>
        <v>562</v>
      </c>
      <c r="B565" s="27" t="str">
        <f t="shared" si="404"/>
        <v>48</v>
      </c>
      <c r="C565" s="8" t="str">
        <f t="shared" si="3"/>
        <v>48-NonFall-04</v>
      </c>
      <c r="D565" s="1">
        <v>145.0</v>
      </c>
      <c r="E565" s="1" t="s">
        <v>15</v>
      </c>
      <c r="F565" s="25" t="s">
        <v>24</v>
      </c>
      <c r="G565" s="1" t="s">
        <v>502</v>
      </c>
      <c r="H565" s="13">
        <v>1.0</v>
      </c>
      <c r="I565" s="1"/>
      <c r="J565" s="1">
        <v>579.0</v>
      </c>
      <c r="K565" s="8"/>
      <c r="L565" s="8"/>
      <c r="M565" s="13">
        <v>9.0</v>
      </c>
      <c r="N565" s="13">
        <v>8.0</v>
      </c>
      <c r="O565" s="1"/>
      <c r="P565" s="36"/>
      <c r="Q565" s="1"/>
      <c r="Y565" s="1"/>
    </row>
    <row r="566" ht="15.75" customHeight="1">
      <c r="A566" s="21">
        <f t="shared" si="30"/>
        <v>563</v>
      </c>
      <c r="B566" s="28" t="str">
        <f t="shared" si="404"/>
        <v>48</v>
      </c>
      <c r="C566" s="17" t="str">
        <f t="shared" si="3"/>
        <v>48-NonFall-05</v>
      </c>
      <c r="D566" s="21">
        <v>65.0</v>
      </c>
      <c r="E566" s="21" t="s">
        <v>15</v>
      </c>
      <c r="F566" s="26" t="s">
        <v>26</v>
      </c>
      <c r="G566" s="21" t="s">
        <v>503</v>
      </c>
      <c r="H566" s="19">
        <v>1.0</v>
      </c>
      <c r="I566" s="21"/>
      <c r="J566" s="21">
        <v>259.0</v>
      </c>
      <c r="K566" s="17"/>
      <c r="L566" s="17"/>
      <c r="M566" s="19">
        <v>9.0</v>
      </c>
      <c r="N566" s="19">
        <v>8.0</v>
      </c>
      <c r="O566" s="21"/>
      <c r="P566" s="37"/>
      <c r="Q566" s="21"/>
      <c r="R566" s="22"/>
      <c r="S566" s="22"/>
      <c r="T566" s="22"/>
      <c r="U566" s="22"/>
      <c r="V566" s="22"/>
      <c r="W566" s="22"/>
      <c r="X566" s="22"/>
      <c r="Y566" s="21"/>
      <c r="Z566" s="22"/>
      <c r="AA566" s="22"/>
      <c r="AB566" s="22"/>
      <c r="AC566" s="22"/>
      <c r="AD566" s="22"/>
      <c r="AE566" s="22"/>
      <c r="AF566" s="22"/>
    </row>
    <row r="567" ht="15.75" customHeight="1">
      <c r="A567" s="1">
        <f t="shared" si="30"/>
        <v>564</v>
      </c>
      <c r="B567" s="27" t="str">
        <f t="shared" si="404"/>
        <v>48</v>
      </c>
      <c r="C567" s="8" t="str">
        <f t="shared" si="3"/>
        <v>48-Fall-01</v>
      </c>
      <c r="D567" s="1">
        <v>27.0</v>
      </c>
      <c r="E567" s="1" t="s">
        <v>19</v>
      </c>
      <c r="F567" s="25" t="s">
        <v>14</v>
      </c>
      <c r="G567" s="1" t="s">
        <v>504</v>
      </c>
      <c r="H567" s="13">
        <v>1.0</v>
      </c>
      <c r="I567" s="1">
        <v>40.0</v>
      </c>
      <c r="J567" s="1">
        <v>110.0</v>
      </c>
      <c r="K567" s="8">
        <f t="shared" ref="K567:L567" si="405">I567-H567</f>
        <v>39</v>
      </c>
      <c r="L567" s="8">
        <f t="shared" si="405"/>
        <v>70</v>
      </c>
      <c r="M567" s="13">
        <v>9.0</v>
      </c>
      <c r="N567" s="13">
        <v>8.0</v>
      </c>
      <c r="O567" s="1"/>
      <c r="P567" s="36"/>
      <c r="Q567" s="1"/>
      <c r="Y567" s="1"/>
    </row>
    <row r="568" ht="15.75" customHeight="1">
      <c r="A568" s="21">
        <f t="shared" si="30"/>
        <v>565</v>
      </c>
      <c r="B568" s="28" t="str">
        <f t="shared" si="404"/>
        <v>48</v>
      </c>
      <c r="C568" s="17" t="str">
        <f t="shared" si="3"/>
        <v>48-Fall-02</v>
      </c>
      <c r="D568" s="21">
        <v>27.0</v>
      </c>
      <c r="E568" s="21" t="s">
        <v>19</v>
      </c>
      <c r="F568" s="26" t="s">
        <v>17</v>
      </c>
      <c r="G568" s="21" t="s">
        <v>504</v>
      </c>
      <c r="H568" s="19">
        <v>1.0</v>
      </c>
      <c r="I568" s="21">
        <v>40.0</v>
      </c>
      <c r="J568" s="21">
        <v>110.0</v>
      </c>
      <c r="K568" s="17">
        <f t="shared" ref="K568:L568" si="406">I568-H568</f>
        <v>39</v>
      </c>
      <c r="L568" s="17">
        <f t="shared" si="406"/>
        <v>70</v>
      </c>
      <c r="M568" s="19">
        <v>9.0</v>
      </c>
      <c r="N568" s="19">
        <v>8.0</v>
      </c>
      <c r="O568" s="21"/>
      <c r="P568" s="37"/>
      <c r="Q568" s="21"/>
      <c r="R568" s="22"/>
      <c r="S568" s="22"/>
      <c r="T568" s="22"/>
      <c r="U568" s="22"/>
      <c r="V568" s="22"/>
      <c r="W568" s="22"/>
      <c r="X568" s="22"/>
      <c r="Y568" s="21"/>
      <c r="Z568" s="22"/>
      <c r="AA568" s="22"/>
      <c r="AB568" s="22"/>
      <c r="AC568" s="22"/>
      <c r="AD568" s="22"/>
      <c r="AE568" s="22"/>
      <c r="AF568" s="22"/>
    </row>
    <row r="569" ht="15.75" customHeight="1">
      <c r="A569" s="1">
        <f t="shared" si="30"/>
        <v>566</v>
      </c>
      <c r="B569" s="27" t="str">
        <f t="shared" si="404"/>
        <v>48</v>
      </c>
      <c r="C569" s="8" t="str">
        <f t="shared" si="3"/>
        <v>48-Fall-03</v>
      </c>
      <c r="D569" s="1">
        <v>27.0</v>
      </c>
      <c r="E569" s="1" t="s">
        <v>19</v>
      </c>
      <c r="F569" s="25" t="s">
        <v>22</v>
      </c>
      <c r="G569" s="1" t="s">
        <v>505</v>
      </c>
      <c r="H569" s="13">
        <v>1.0</v>
      </c>
      <c r="I569" s="1">
        <v>40.0</v>
      </c>
      <c r="J569" s="1">
        <v>110.0</v>
      </c>
      <c r="K569" s="8">
        <f t="shared" ref="K569:L569" si="407">I569-H569</f>
        <v>39</v>
      </c>
      <c r="L569" s="8">
        <f t="shared" si="407"/>
        <v>70</v>
      </c>
      <c r="M569" s="13">
        <v>9.0</v>
      </c>
      <c r="N569" s="13">
        <v>8.0</v>
      </c>
      <c r="O569" s="1"/>
      <c r="P569" s="36"/>
      <c r="Q569" s="1"/>
      <c r="Y569" s="1"/>
    </row>
    <row r="570" ht="15.75" customHeight="1">
      <c r="A570" s="21">
        <f t="shared" si="30"/>
        <v>567</v>
      </c>
      <c r="B570" s="28" t="str">
        <f t="shared" si="404"/>
        <v>48</v>
      </c>
      <c r="C570" s="17" t="str">
        <f t="shared" si="3"/>
        <v>48-Fall-04</v>
      </c>
      <c r="D570" s="21">
        <v>27.0</v>
      </c>
      <c r="E570" s="21" t="s">
        <v>19</v>
      </c>
      <c r="F570" s="26" t="s">
        <v>24</v>
      </c>
      <c r="G570" s="21" t="s">
        <v>506</v>
      </c>
      <c r="H570" s="19">
        <v>1.0</v>
      </c>
      <c r="I570" s="21">
        <v>40.0</v>
      </c>
      <c r="J570" s="21">
        <v>110.0</v>
      </c>
      <c r="K570" s="17">
        <f t="shared" ref="K570:L570" si="408">I570-H570</f>
        <v>39</v>
      </c>
      <c r="L570" s="17">
        <f t="shared" si="408"/>
        <v>70</v>
      </c>
      <c r="M570" s="19">
        <v>9.0</v>
      </c>
      <c r="N570" s="19">
        <v>8.0</v>
      </c>
      <c r="O570" s="21"/>
      <c r="P570" s="37"/>
      <c r="Q570" s="21"/>
      <c r="R570" s="22"/>
      <c r="S570" s="22"/>
      <c r="T570" s="22"/>
      <c r="U570" s="22"/>
      <c r="V570" s="22"/>
      <c r="W570" s="22"/>
      <c r="X570" s="22"/>
      <c r="Y570" s="21"/>
      <c r="Z570" s="22"/>
      <c r="AA570" s="22"/>
      <c r="AB570" s="22"/>
      <c r="AC570" s="22"/>
      <c r="AD570" s="22"/>
      <c r="AE570" s="22"/>
      <c r="AF570" s="22"/>
    </row>
    <row r="571" ht="15.75" customHeight="1">
      <c r="A571" s="1">
        <f t="shared" si="30"/>
        <v>568</v>
      </c>
      <c r="B571" s="27" t="str">
        <f t="shared" si="404"/>
        <v>48</v>
      </c>
      <c r="C571" s="8" t="str">
        <f t="shared" si="3"/>
        <v>48-Fall-05</v>
      </c>
      <c r="D571" s="1">
        <v>27.0</v>
      </c>
      <c r="E571" s="1" t="s">
        <v>19</v>
      </c>
      <c r="F571" s="25" t="s">
        <v>26</v>
      </c>
      <c r="G571" s="1" t="s">
        <v>507</v>
      </c>
      <c r="H571" s="13">
        <v>1.0</v>
      </c>
      <c r="I571" s="1">
        <v>40.0</v>
      </c>
      <c r="J571" s="1">
        <v>110.0</v>
      </c>
      <c r="K571" s="8">
        <f t="shared" ref="K571:L571" si="409">I571-H571</f>
        <v>39</v>
      </c>
      <c r="L571" s="8">
        <f t="shared" si="409"/>
        <v>70</v>
      </c>
      <c r="M571" s="13">
        <v>9.0</v>
      </c>
      <c r="N571" s="13">
        <v>8.0</v>
      </c>
      <c r="O571" s="1"/>
      <c r="P571" s="36"/>
      <c r="Q571" s="1"/>
      <c r="Y571" s="1"/>
    </row>
    <row r="572" ht="15.75" customHeight="1">
      <c r="A572" s="1">
        <f t="shared" si="30"/>
        <v>569</v>
      </c>
      <c r="B572" s="27" t="s">
        <v>499</v>
      </c>
      <c r="C572" s="8" t="str">
        <f t="shared" si="3"/>
        <v>48-Fall-06</v>
      </c>
      <c r="D572" s="1">
        <v>27.0</v>
      </c>
      <c r="E572" s="1" t="s">
        <v>19</v>
      </c>
      <c r="F572" s="25" t="s">
        <v>28</v>
      </c>
      <c r="G572" s="1" t="s">
        <v>508</v>
      </c>
      <c r="H572" s="13">
        <v>1.0</v>
      </c>
      <c r="I572" s="1">
        <v>40.0</v>
      </c>
      <c r="J572" s="1">
        <v>110.0</v>
      </c>
      <c r="K572" s="8">
        <f t="shared" ref="K572:L572" si="410">I572-H572</f>
        <v>39</v>
      </c>
      <c r="L572" s="8">
        <f t="shared" si="410"/>
        <v>70</v>
      </c>
      <c r="M572" s="13">
        <v>9.0</v>
      </c>
      <c r="N572" s="13">
        <v>8.0</v>
      </c>
      <c r="O572" s="1"/>
      <c r="P572" s="36"/>
      <c r="Q572" s="1"/>
      <c r="Y572" s="1"/>
    </row>
    <row r="573" ht="15.75" customHeight="1">
      <c r="A573" s="1">
        <f t="shared" si="30"/>
        <v>570</v>
      </c>
      <c r="B573" s="27" t="s">
        <v>499</v>
      </c>
      <c r="C573" s="8" t="str">
        <f t="shared" si="3"/>
        <v>48-Fall-07</v>
      </c>
      <c r="D573" s="1">
        <v>27.0</v>
      </c>
      <c r="E573" s="1" t="s">
        <v>19</v>
      </c>
      <c r="F573" s="25" t="s">
        <v>30</v>
      </c>
      <c r="G573" s="1" t="s">
        <v>509</v>
      </c>
      <c r="H573" s="13">
        <v>1.0</v>
      </c>
      <c r="I573" s="1">
        <v>40.0</v>
      </c>
      <c r="J573" s="1">
        <v>110.0</v>
      </c>
      <c r="K573" s="8">
        <f t="shared" ref="K573:L573" si="411">I573-H573</f>
        <v>39</v>
      </c>
      <c r="L573" s="8">
        <f t="shared" si="411"/>
        <v>70</v>
      </c>
      <c r="M573" s="13">
        <v>9.0</v>
      </c>
      <c r="N573" s="13">
        <v>8.0</v>
      </c>
      <c r="O573" s="1"/>
      <c r="P573" s="36"/>
      <c r="Q573" s="1"/>
      <c r="Y573" s="1"/>
    </row>
    <row r="574" ht="15.75" customHeight="1">
      <c r="A574" s="1">
        <f t="shared" si="30"/>
        <v>571</v>
      </c>
      <c r="B574" s="27" t="str">
        <f>B571</f>
        <v>48</v>
      </c>
      <c r="C574" s="8" t="str">
        <f t="shared" si="3"/>
        <v>48-Fall-08</v>
      </c>
      <c r="D574" s="1">
        <v>27.0</v>
      </c>
      <c r="E574" s="1" t="s">
        <v>19</v>
      </c>
      <c r="F574" s="25" t="s">
        <v>73</v>
      </c>
      <c r="G574" s="1" t="s">
        <v>510</v>
      </c>
      <c r="H574" s="13">
        <v>1.0</v>
      </c>
      <c r="I574" s="1">
        <v>40.0</v>
      </c>
      <c r="J574" s="1">
        <v>110.0</v>
      </c>
      <c r="K574" s="8">
        <f t="shared" ref="K574:L574" si="412">I574-H574</f>
        <v>39</v>
      </c>
      <c r="L574" s="8">
        <f t="shared" si="412"/>
        <v>70</v>
      </c>
      <c r="M574" s="13">
        <v>9.0</v>
      </c>
      <c r="N574" s="13">
        <v>8.0</v>
      </c>
      <c r="O574" s="1"/>
      <c r="P574" s="36"/>
      <c r="Q574" s="1"/>
      <c r="Y574" s="1"/>
    </row>
    <row r="575" ht="15.75" customHeight="1">
      <c r="A575" s="1">
        <f t="shared" si="30"/>
        <v>572</v>
      </c>
      <c r="B575" s="27" t="s">
        <v>511</v>
      </c>
      <c r="C575" s="8" t="str">
        <f t="shared" si="3"/>
        <v>49-NonFall-01</v>
      </c>
      <c r="D575" s="1">
        <v>765.0</v>
      </c>
      <c r="E575" s="1" t="s">
        <v>15</v>
      </c>
      <c r="F575" s="25" t="s">
        <v>14</v>
      </c>
      <c r="G575" s="1" t="s">
        <v>512</v>
      </c>
      <c r="H575" s="13">
        <v>1.0</v>
      </c>
      <c r="I575" s="1"/>
      <c r="J575" s="1">
        <v>3060.0</v>
      </c>
      <c r="K575" s="8"/>
      <c r="L575" s="8"/>
      <c r="M575" s="13">
        <v>9.0</v>
      </c>
      <c r="N575" s="13">
        <v>8.0</v>
      </c>
      <c r="O575" s="1"/>
      <c r="P575" s="36"/>
      <c r="Q575" s="1"/>
      <c r="Y575" s="1"/>
    </row>
    <row r="576" ht="15.75" customHeight="1">
      <c r="A576" s="1">
        <f t="shared" si="30"/>
        <v>573</v>
      </c>
      <c r="B576" s="27" t="str">
        <f t="shared" ref="B576:B585" si="414">B575</f>
        <v>49</v>
      </c>
      <c r="C576" s="8" t="str">
        <f t="shared" si="3"/>
        <v>49-Fall-01</v>
      </c>
      <c r="D576" s="1">
        <v>27.0</v>
      </c>
      <c r="E576" s="1" t="s">
        <v>19</v>
      </c>
      <c r="F576" s="25" t="s">
        <v>14</v>
      </c>
      <c r="G576" s="1" t="s">
        <v>513</v>
      </c>
      <c r="H576" s="13">
        <v>1.0</v>
      </c>
      <c r="I576" s="1">
        <v>40.0</v>
      </c>
      <c r="J576" s="1">
        <v>110.0</v>
      </c>
      <c r="K576" s="8">
        <f t="shared" ref="K576:L576" si="413">I576-H576</f>
        <v>39</v>
      </c>
      <c r="L576" s="8">
        <f t="shared" si="413"/>
        <v>70</v>
      </c>
      <c r="M576" s="13">
        <v>9.0</v>
      </c>
      <c r="N576" s="13">
        <v>8.0</v>
      </c>
      <c r="O576" s="1"/>
      <c r="P576" s="36"/>
      <c r="Q576" s="1"/>
      <c r="Y576" s="1"/>
    </row>
    <row r="577" ht="15.75" customHeight="1">
      <c r="A577" s="1">
        <f t="shared" si="30"/>
        <v>574</v>
      </c>
      <c r="B577" s="27" t="str">
        <f t="shared" si="414"/>
        <v>49</v>
      </c>
      <c r="C577" s="8" t="str">
        <f t="shared" si="3"/>
        <v>49-Fall-02</v>
      </c>
      <c r="D577" s="1">
        <v>27.0</v>
      </c>
      <c r="E577" s="1" t="s">
        <v>19</v>
      </c>
      <c r="F577" s="25" t="s">
        <v>17</v>
      </c>
      <c r="G577" s="1" t="s">
        <v>514</v>
      </c>
      <c r="H577" s="13">
        <v>1.0</v>
      </c>
      <c r="I577" s="1">
        <v>40.0</v>
      </c>
      <c r="J577" s="1">
        <v>110.0</v>
      </c>
      <c r="K577" s="8">
        <f t="shared" ref="K577:L577" si="415">I577-H577</f>
        <v>39</v>
      </c>
      <c r="L577" s="8">
        <f t="shared" si="415"/>
        <v>70</v>
      </c>
      <c r="M577" s="13">
        <v>9.0</v>
      </c>
      <c r="N577" s="13">
        <v>8.0</v>
      </c>
      <c r="O577" s="1"/>
      <c r="P577" s="36"/>
      <c r="Q577" s="1"/>
      <c r="Y577" s="1"/>
    </row>
    <row r="578" ht="15.75" customHeight="1">
      <c r="A578" s="1">
        <f t="shared" si="30"/>
        <v>575</v>
      </c>
      <c r="B578" s="27" t="str">
        <f t="shared" si="414"/>
        <v>49</v>
      </c>
      <c r="C578" s="8" t="str">
        <f t="shared" si="3"/>
        <v>49-Fall-03</v>
      </c>
      <c r="D578" s="1">
        <v>27.0</v>
      </c>
      <c r="E578" s="1" t="s">
        <v>19</v>
      </c>
      <c r="F578" s="25" t="s">
        <v>22</v>
      </c>
      <c r="G578" s="1" t="s">
        <v>515</v>
      </c>
      <c r="H578" s="13">
        <v>1.0</v>
      </c>
      <c r="I578" s="1">
        <v>40.0</v>
      </c>
      <c r="J578" s="1">
        <v>110.0</v>
      </c>
      <c r="K578" s="8">
        <f t="shared" ref="K578:L578" si="416">I578-H578</f>
        <v>39</v>
      </c>
      <c r="L578" s="8">
        <f t="shared" si="416"/>
        <v>70</v>
      </c>
      <c r="M578" s="13">
        <v>9.0</v>
      </c>
      <c r="N578" s="13">
        <v>8.0</v>
      </c>
      <c r="O578" s="1"/>
      <c r="P578" s="36"/>
      <c r="Q578" s="1"/>
      <c r="Y578" s="1"/>
    </row>
    <row r="579" ht="15.75" customHeight="1">
      <c r="A579" s="1">
        <f t="shared" si="30"/>
        <v>576</v>
      </c>
      <c r="B579" s="27" t="str">
        <f t="shared" si="414"/>
        <v>49</v>
      </c>
      <c r="C579" s="8" t="str">
        <f t="shared" si="3"/>
        <v>49-Fall-04</v>
      </c>
      <c r="D579" s="1">
        <v>27.0</v>
      </c>
      <c r="E579" s="1" t="s">
        <v>19</v>
      </c>
      <c r="F579" s="25" t="s">
        <v>24</v>
      </c>
      <c r="G579" s="1" t="s">
        <v>516</v>
      </c>
      <c r="H579" s="13">
        <v>1.0</v>
      </c>
      <c r="I579" s="1">
        <v>40.0</v>
      </c>
      <c r="J579" s="1">
        <v>110.0</v>
      </c>
      <c r="K579" s="8">
        <f t="shared" ref="K579:L579" si="417">I579-H579</f>
        <v>39</v>
      </c>
      <c r="L579" s="8">
        <f t="shared" si="417"/>
        <v>70</v>
      </c>
      <c r="M579" s="13">
        <v>9.0</v>
      </c>
      <c r="N579" s="13">
        <v>8.0</v>
      </c>
      <c r="O579" s="1"/>
      <c r="P579" s="36"/>
      <c r="Q579" s="1"/>
      <c r="Y579" s="1"/>
    </row>
    <row r="580" ht="15.75" customHeight="1">
      <c r="A580" s="1">
        <f t="shared" si="30"/>
        <v>577</v>
      </c>
      <c r="B580" s="27" t="str">
        <f t="shared" si="414"/>
        <v>49</v>
      </c>
      <c r="C580" s="8" t="str">
        <f t="shared" si="3"/>
        <v>49-Fall-05</v>
      </c>
      <c r="D580" s="1">
        <v>27.0</v>
      </c>
      <c r="E580" s="1" t="s">
        <v>19</v>
      </c>
      <c r="F580" s="25" t="s">
        <v>26</v>
      </c>
      <c r="G580" s="1" t="s">
        <v>517</v>
      </c>
      <c r="H580" s="13">
        <v>1.0</v>
      </c>
      <c r="I580" s="1">
        <v>40.0</v>
      </c>
      <c r="J580" s="1">
        <v>110.0</v>
      </c>
      <c r="K580" s="8">
        <f t="shared" ref="K580:L580" si="418">I580-H580</f>
        <v>39</v>
      </c>
      <c r="L580" s="8">
        <f t="shared" si="418"/>
        <v>70</v>
      </c>
      <c r="M580" s="13">
        <v>9.0</v>
      </c>
      <c r="N580" s="13">
        <v>8.0</v>
      </c>
      <c r="O580" s="1"/>
      <c r="P580" s="36"/>
      <c r="Q580" s="1"/>
      <c r="Y580" s="1"/>
    </row>
    <row r="581" ht="15.75" customHeight="1">
      <c r="A581" s="21">
        <f t="shared" si="30"/>
        <v>578</v>
      </c>
      <c r="B581" s="28" t="str">
        <f t="shared" si="414"/>
        <v>49</v>
      </c>
      <c r="C581" s="17" t="str">
        <f t="shared" si="3"/>
        <v>49-Fall-06</v>
      </c>
      <c r="D581" s="21">
        <v>27.0</v>
      </c>
      <c r="E581" s="21" t="s">
        <v>19</v>
      </c>
      <c r="F581" s="26" t="s">
        <v>28</v>
      </c>
      <c r="G581" s="21" t="s">
        <v>518</v>
      </c>
      <c r="H581" s="19">
        <v>1.0</v>
      </c>
      <c r="I581" s="21">
        <v>40.0</v>
      </c>
      <c r="J581" s="21">
        <v>110.0</v>
      </c>
      <c r="K581" s="17">
        <f t="shared" ref="K581:L581" si="419">I581-H581</f>
        <v>39</v>
      </c>
      <c r="L581" s="17">
        <f t="shared" si="419"/>
        <v>70</v>
      </c>
      <c r="M581" s="19">
        <v>9.0</v>
      </c>
      <c r="N581" s="19">
        <v>8.0</v>
      </c>
      <c r="O581" s="21"/>
      <c r="P581" s="37"/>
      <c r="Q581" s="21"/>
      <c r="R581" s="22"/>
      <c r="S581" s="22"/>
      <c r="T581" s="22"/>
      <c r="U581" s="22"/>
      <c r="V581" s="22"/>
      <c r="W581" s="22"/>
      <c r="X581" s="22"/>
      <c r="Y581" s="21"/>
      <c r="Z581" s="22"/>
      <c r="AA581" s="22"/>
      <c r="AB581" s="22"/>
      <c r="AC581" s="22"/>
      <c r="AD581" s="22"/>
      <c r="AE581" s="22"/>
      <c r="AF581" s="22"/>
    </row>
    <row r="582" ht="15.75" customHeight="1">
      <c r="A582" s="1">
        <f t="shared" si="30"/>
        <v>579</v>
      </c>
      <c r="B582" s="27" t="str">
        <f t="shared" si="414"/>
        <v>49</v>
      </c>
      <c r="C582" s="8" t="str">
        <f t="shared" si="3"/>
        <v>49-Fall-07</v>
      </c>
      <c r="D582" s="1">
        <v>27.0</v>
      </c>
      <c r="E582" s="1" t="s">
        <v>19</v>
      </c>
      <c r="F582" s="25" t="s">
        <v>30</v>
      </c>
      <c r="G582" s="1" t="s">
        <v>519</v>
      </c>
      <c r="H582" s="13">
        <v>1.0</v>
      </c>
      <c r="I582" s="1">
        <v>40.0</v>
      </c>
      <c r="J582" s="1">
        <v>110.0</v>
      </c>
      <c r="K582" s="8">
        <f t="shared" ref="K582:L582" si="420">I582-H582</f>
        <v>39</v>
      </c>
      <c r="L582" s="8">
        <f t="shared" si="420"/>
        <v>70</v>
      </c>
      <c r="M582" s="13">
        <v>9.0</v>
      </c>
      <c r="N582" s="13">
        <v>8.0</v>
      </c>
      <c r="O582" s="1"/>
      <c r="P582" s="36"/>
      <c r="Q582" s="1"/>
      <c r="Y582" s="1"/>
    </row>
    <row r="583" ht="15.75" customHeight="1">
      <c r="A583" s="1">
        <f t="shared" si="30"/>
        <v>580</v>
      </c>
      <c r="B583" s="27" t="str">
        <f t="shared" si="414"/>
        <v>49</v>
      </c>
      <c r="C583" s="8" t="str">
        <f t="shared" si="3"/>
        <v>49-Fall-08</v>
      </c>
      <c r="D583" s="1">
        <v>27.0</v>
      </c>
      <c r="E583" s="1" t="s">
        <v>19</v>
      </c>
      <c r="F583" s="25" t="s">
        <v>73</v>
      </c>
      <c r="G583" s="1" t="s">
        <v>513</v>
      </c>
      <c r="H583" s="13">
        <v>1.0</v>
      </c>
      <c r="I583" s="1">
        <v>40.0</v>
      </c>
      <c r="J583" s="1">
        <v>110.0</v>
      </c>
      <c r="K583" s="8">
        <f t="shared" ref="K583:L583" si="421">I583-H583</f>
        <v>39</v>
      </c>
      <c r="L583" s="8">
        <f t="shared" si="421"/>
        <v>70</v>
      </c>
      <c r="M583" s="13">
        <v>9.0</v>
      </c>
      <c r="N583" s="13">
        <v>8.0</v>
      </c>
      <c r="O583" s="1"/>
      <c r="P583" s="36"/>
      <c r="Q583" s="1"/>
      <c r="Y583" s="1"/>
    </row>
    <row r="584" ht="15.75" customHeight="1">
      <c r="A584" s="1">
        <f t="shared" si="30"/>
        <v>581</v>
      </c>
      <c r="B584" s="27" t="str">
        <f t="shared" si="414"/>
        <v>49</v>
      </c>
      <c r="C584" s="8" t="str">
        <f t="shared" si="3"/>
        <v>49-Fall-09</v>
      </c>
      <c r="D584" s="1">
        <v>27.0</v>
      </c>
      <c r="E584" s="1" t="s">
        <v>19</v>
      </c>
      <c r="F584" s="25" t="s">
        <v>81</v>
      </c>
      <c r="G584" s="1" t="s">
        <v>515</v>
      </c>
      <c r="H584" s="13">
        <v>1.0</v>
      </c>
      <c r="I584" s="1">
        <v>40.0</v>
      </c>
      <c r="J584" s="1">
        <v>110.0</v>
      </c>
      <c r="K584" s="8">
        <f t="shared" ref="K584:L584" si="422">I584-H584</f>
        <v>39</v>
      </c>
      <c r="L584" s="8">
        <f t="shared" si="422"/>
        <v>70</v>
      </c>
      <c r="M584" s="13">
        <v>9.0</v>
      </c>
      <c r="N584" s="13">
        <v>8.0</v>
      </c>
      <c r="O584" s="1"/>
      <c r="P584" s="36"/>
      <c r="Q584" s="1"/>
      <c r="Y584" s="1"/>
    </row>
    <row r="585" ht="15.75" customHeight="1">
      <c r="A585" s="1">
        <f t="shared" si="30"/>
        <v>582</v>
      </c>
      <c r="B585" s="27" t="str">
        <f t="shared" si="414"/>
        <v>49</v>
      </c>
      <c r="C585" s="8" t="str">
        <f t="shared" si="3"/>
        <v>49-Fall-10</v>
      </c>
      <c r="D585" s="1">
        <v>27.0</v>
      </c>
      <c r="E585" s="1" t="s">
        <v>19</v>
      </c>
      <c r="F585" s="25" t="s">
        <v>91</v>
      </c>
      <c r="G585" s="1" t="s">
        <v>520</v>
      </c>
      <c r="H585" s="13">
        <v>1.0</v>
      </c>
      <c r="I585" s="1">
        <v>40.0</v>
      </c>
      <c r="J585" s="1">
        <v>110.0</v>
      </c>
      <c r="K585" s="8">
        <f t="shared" ref="K585:L585" si="423">I585-H585</f>
        <v>39</v>
      </c>
      <c r="L585" s="8">
        <f t="shared" si="423"/>
        <v>70</v>
      </c>
      <c r="M585" s="13">
        <v>9.0</v>
      </c>
      <c r="N585" s="13">
        <v>8.0</v>
      </c>
      <c r="O585" s="1"/>
      <c r="P585" s="36"/>
      <c r="Q585" s="1"/>
      <c r="Y585" s="1"/>
    </row>
    <row r="586" ht="15.75" customHeight="1">
      <c r="A586" s="1">
        <f t="shared" si="30"/>
        <v>583</v>
      </c>
      <c r="B586" s="27" t="s">
        <v>521</v>
      </c>
      <c r="C586" s="8" t="str">
        <f t="shared" si="3"/>
        <v>50-NonFall-01</v>
      </c>
      <c r="D586" s="1">
        <v>750.0</v>
      </c>
      <c r="E586" s="1" t="s">
        <v>15</v>
      </c>
      <c r="F586" s="25" t="s">
        <v>14</v>
      </c>
      <c r="G586" s="1" t="s">
        <v>522</v>
      </c>
      <c r="H586" s="13">
        <v>1.0</v>
      </c>
      <c r="I586" s="1"/>
      <c r="J586" s="1">
        <v>3000.0</v>
      </c>
      <c r="K586" s="8"/>
      <c r="L586" s="8"/>
      <c r="M586" s="13">
        <v>7.0</v>
      </c>
      <c r="N586" s="13">
        <v>8.0</v>
      </c>
      <c r="O586" s="1"/>
      <c r="P586" s="36"/>
      <c r="Q586" s="1"/>
      <c r="Y586" s="1"/>
    </row>
    <row r="587" ht="15.75" customHeight="1">
      <c r="A587" s="1">
        <f t="shared" si="30"/>
        <v>584</v>
      </c>
      <c r="B587" s="27" t="str">
        <f t="shared" ref="B587:B597" si="425">B586</f>
        <v>50</v>
      </c>
      <c r="C587" s="8" t="str">
        <f t="shared" si="3"/>
        <v>50-Fall-01</v>
      </c>
      <c r="D587" s="1">
        <v>27.0</v>
      </c>
      <c r="E587" s="1" t="s">
        <v>19</v>
      </c>
      <c r="F587" s="25" t="s">
        <v>14</v>
      </c>
      <c r="G587" s="1" t="s">
        <v>523</v>
      </c>
      <c r="H587" s="13">
        <v>1.0</v>
      </c>
      <c r="I587" s="1">
        <v>40.0</v>
      </c>
      <c r="J587" s="1">
        <v>110.0</v>
      </c>
      <c r="K587" s="8">
        <f t="shared" ref="K587:L587" si="424">I587-H587</f>
        <v>39</v>
      </c>
      <c r="L587" s="8">
        <f t="shared" si="424"/>
        <v>70</v>
      </c>
      <c r="M587" s="13">
        <v>7.0</v>
      </c>
      <c r="N587" s="13">
        <v>8.0</v>
      </c>
      <c r="O587" s="1"/>
      <c r="P587" s="36"/>
      <c r="Q587" s="1"/>
      <c r="Y587" s="1"/>
    </row>
    <row r="588" ht="15.75" customHeight="1">
      <c r="A588" s="1">
        <f t="shared" si="30"/>
        <v>585</v>
      </c>
      <c r="B588" s="27" t="str">
        <f t="shared" si="425"/>
        <v>50</v>
      </c>
      <c r="C588" s="8" t="str">
        <f t="shared" si="3"/>
        <v>50-Fall-02</v>
      </c>
      <c r="D588" s="1">
        <v>27.0</v>
      </c>
      <c r="E588" s="1" t="s">
        <v>19</v>
      </c>
      <c r="F588" s="25" t="s">
        <v>17</v>
      </c>
      <c r="G588" s="1" t="s">
        <v>524</v>
      </c>
      <c r="H588" s="13">
        <v>1.0</v>
      </c>
      <c r="I588" s="1">
        <v>40.0</v>
      </c>
      <c r="J588" s="1">
        <v>110.0</v>
      </c>
      <c r="K588" s="8">
        <f t="shared" ref="K588:L588" si="426">I588-H588</f>
        <v>39</v>
      </c>
      <c r="L588" s="8">
        <f t="shared" si="426"/>
        <v>70</v>
      </c>
      <c r="M588" s="13">
        <v>7.0</v>
      </c>
      <c r="N588" s="13">
        <v>8.0</v>
      </c>
      <c r="O588" s="1"/>
      <c r="P588" s="36"/>
      <c r="Q588" s="1"/>
      <c r="Y588" s="1"/>
    </row>
    <row r="589" ht="15.75" customHeight="1">
      <c r="A589" s="1">
        <f t="shared" si="30"/>
        <v>586</v>
      </c>
      <c r="B589" s="27" t="str">
        <f t="shared" si="425"/>
        <v>50</v>
      </c>
      <c r="C589" s="8" t="str">
        <f t="shared" si="3"/>
        <v>50-Fall-03</v>
      </c>
      <c r="D589" s="1">
        <v>27.0</v>
      </c>
      <c r="E589" s="1" t="s">
        <v>19</v>
      </c>
      <c r="F589" s="25" t="s">
        <v>22</v>
      </c>
      <c r="G589" s="1" t="s">
        <v>525</v>
      </c>
      <c r="H589" s="13">
        <v>1.0</v>
      </c>
      <c r="I589" s="1">
        <v>40.0</v>
      </c>
      <c r="J589" s="1">
        <v>110.0</v>
      </c>
      <c r="K589" s="8">
        <f t="shared" ref="K589:L589" si="427">I589-H589</f>
        <v>39</v>
      </c>
      <c r="L589" s="8">
        <f t="shared" si="427"/>
        <v>70</v>
      </c>
      <c r="M589" s="13">
        <v>7.0</v>
      </c>
      <c r="N589" s="13">
        <v>8.0</v>
      </c>
      <c r="O589" s="1"/>
      <c r="P589" s="36"/>
      <c r="Q589" s="1"/>
      <c r="Y589" s="1"/>
    </row>
    <row r="590" ht="15.75" customHeight="1">
      <c r="A590" s="21">
        <f t="shared" si="30"/>
        <v>587</v>
      </c>
      <c r="B590" s="28" t="str">
        <f t="shared" si="425"/>
        <v>50</v>
      </c>
      <c r="C590" s="17" t="str">
        <f t="shared" si="3"/>
        <v>50-Fall-04</v>
      </c>
      <c r="D590" s="21">
        <v>27.0</v>
      </c>
      <c r="E590" s="21" t="s">
        <v>19</v>
      </c>
      <c r="F590" s="26" t="s">
        <v>24</v>
      </c>
      <c r="G590" s="21" t="s">
        <v>526</v>
      </c>
      <c r="H590" s="19">
        <v>1.0</v>
      </c>
      <c r="I590" s="21">
        <v>40.0</v>
      </c>
      <c r="J590" s="21">
        <v>110.0</v>
      </c>
      <c r="K590" s="17">
        <f t="shared" ref="K590:L590" si="428">I590-H590</f>
        <v>39</v>
      </c>
      <c r="L590" s="17">
        <f t="shared" si="428"/>
        <v>70</v>
      </c>
      <c r="M590" s="19">
        <v>7.0</v>
      </c>
      <c r="N590" s="19">
        <v>8.0</v>
      </c>
      <c r="O590" s="21"/>
      <c r="P590" s="37"/>
      <c r="Q590" s="21"/>
      <c r="R590" s="22"/>
      <c r="S590" s="22"/>
      <c r="T590" s="22"/>
      <c r="U590" s="22"/>
      <c r="V590" s="22"/>
      <c r="W590" s="22"/>
      <c r="X590" s="22"/>
      <c r="Y590" s="21"/>
      <c r="Z590" s="22"/>
      <c r="AA590" s="22"/>
      <c r="AB590" s="22"/>
      <c r="AC590" s="22"/>
      <c r="AD590" s="22"/>
      <c r="AE590" s="22"/>
      <c r="AF590" s="22"/>
    </row>
    <row r="591" ht="15.75" customHeight="1">
      <c r="A591" s="1">
        <f t="shared" si="30"/>
        <v>588</v>
      </c>
      <c r="B591" s="27" t="str">
        <f t="shared" si="425"/>
        <v>50</v>
      </c>
      <c r="C591" s="8" t="str">
        <f t="shared" si="3"/>
        <v>50-Fall-05</v>
      </c>
      <c r="D591" s="1">
        <v>27.0</v>
      </c>
      <c r="E591" s="1" t="s">
        <v>19</v>
      </c>
      <c r="F591" s="25" t="s">
        <v>26</v>
      </c>
      <c r="G591" s="1" t="s">
        <v>527</v>
      </c>
      <c r="H591" s="13">
        <v>1.0</v>
      </c>
      <c r="I591" s="1">
        <v>40.0</v>
      </c>
      <c r="J591" s="1">
        <v>110.0</v>
      </c>
      <c r="K591" s="8">
        <f t="shared" ref="K591:L591" si="429">I591-H591</f>
        <v>39</v>
      </c>
      <c r="L591" s="8">
        <f t="shared" si="429"/>
        <v>70</v>
      </c>
      <c r="M591" s="13">
        <v>7.0</v>
      </c>
      <c r="N591" s="13">
        <v>8.0</v>
      </c>
      <c r="O591" s="1"/>
      <c r="P591" s="36"/>
      <c r="Q591" s="1"/>
      <c r="Y591" s="1"/>
    </row>
    <row r="592" ht="15.75" customHeight="1">
      <c r="A592" s="1">
        <f t="shared" si="30"/>
        <v>589</v>
      </c>
      <c r="B592" s="27" t="str">
        <f t="shared" si="425"/>
        <v>50</v>
      </c>
      <c r="C592" s="8" t="str">
        <f t="shared" si="3"/>
        <v>50-Fall-06</v>
      </c>
      <c r="D592" s="1">
        <v>27.0</v>
      </c>
      <c r="E592" s="1" t="s">
        <v>19</v>
      </c>
      <c r="F592" s="25" t="s">
        <v>28</v>
      </c>
      <c r="G592" s="1" t="s">
        <v>527</v>
      </c>
      <c r="H592" s="13">
        <v>1.0</v>
      </c>
      <c r="I592" s="1">
        <v>40.0</v>
      </c>
      <c r="J592" s="1">
        <v>110.0</v>
      </c>
      <c r="K592" s="8">
        <f t="shared" ref="K592:L592" si="430">I592-H592</f>
        <v>39</v>
      </c>
      <c r="L592" s="8">
        <f t="shared" si="430"/>
        <v>70</v>
      </c>
      <c r="M592" s="13">
        <v>7.0</v>
      </c>
      <c r="N592" s="13">
        <v>8.0</v>
      </c>
      <c r="O592" s="1"/>
      <c r="P592" s="36"/>
      <c r="Q592" s="1"/>
      <c r="Y592" s="1"/>
    </row>
    <row r="593" ht="15.75" customHeight="1">
      <c r="A593" s="1">
        <f t="shared" si="30"/>
        <v>590</v>
      </c>
      <c r="B593" s="27" t="str">
        <f t="shared" si="425"/>
        <v>50</v>
      </c>
      <c r="C593" s="8" t="str">
        <f t="shared" si="3"/>
        <v>50-Fall-07</v>
      </c>
      <c r="D593" s="1">
        <v>27.0</v>
      </c>
      <c r="E593" s="1" t="s">
        <v>19</v>
      </c>
      <c r="F593" s="25" t="s">
        <v>30</v>
      </c>
      <c r="G593" s="1" t="s">
        <v>528</v>
      </c>
      <c r="H593" s="13">
        <v>1.0</v>
      </c>
      <c r="I593" s="1">
        <v>40.0</v>
      </c>
      <c r="J593" s="1">
        <v>110.0</v>
      </c>
      <c r="K593" s="8">
        <f t="shared" ref="K593:L593" si="431">I593-H593</f>
        <v>39</v>
      </c>
      <c r="L593" s="8">
        <f t="shared" si="431"/>
        <v>70</v>
      </c>
      <c r="M593" s="13">
        <v>7.0</v>
      </c>
      <c r="N593" s="13">
        <v>8.0</v>
      </c>
      <c r="O593" s="1"/>
      <c r="P593" s="36"/>
      <c r="Q593" s="1"/>
      <c r="Y593" s="1"/>
    </row>
    <row r="594" ht="15.75" customHeight="1">
      <c r="A594" s="21">
        <f t="shared" si="30"/>
        <v>591</v>
      </c>
      <c r="B594" s="28" t="str">
        <f t="shared" si="425"/>
        <v>50</v>
      </c>
      <c r="C594" s="17" t="str">
        <f t="shared" si="3"/>
        <v>50-Fall-08</v>
      </c>
      <c r="D594" s="21">
        <v>27.0</v>
      </c>
      <c r="E594" s="21" t="s">
        <v>19</v>
      </c>
      <c r="F594" s="26" t="s">
        <v>73</v>
      </c>
      <c r="G594" s="21" t="s">
        <v>528</v>
      </c>
      <c r="H594" s="19">
        <v>1.0</v>
      </c>
      <c r="I594" s="21">
        <v>40.0</v>
      </c>
      <c r="J594" s="21">
        <v>110.0</v>
      </c>
      <c r="K594" s="17">
        <f t="shared" ref="K594:L594" si="432">I594-H594</f>
        <v>39</v>
      </c>
      <c r="L594" s="17">
        <f t="shared" si="432"/>
        <v>70</v>
      </c>
      <c r="M594" s="19">
        <v>7.0</v>
      </c>
      <c r="N594" s="19">
        <v>8.0</v>
      </c>
      <c r="O594" s="21"/>
      <c r="P594" s="37"/>
      <c r="Q594" s="21"/>
      <c r="R594" s="22"/>
      <c r="S594" s="22"/>
      <c r="T594" s="22"/>
      <c r="U594" s="22"/>
      <c r="V594" s="22"/>
      <c r="W594" s="22"/>
      <c r="X594" s="22"/>
      <c r="Y594" s="21"/>
      <c r="Z594" s="22"/>
      <c r="AA594" s="22"/>
      <c r="AB594" s="22"/>
      <c r="AC594" s="22"/>
      <c r="AD594" s="22"/>
      <c r="AE594" s="22"/>
      <c r="AF594" s="22"/>
    </row>
    <row r="595" ht="15.75" customHeight="1">
      <c r="A595" s="1">
        <f t="shared" si="30"/>
        <v>592</v>
      </c>
      <c r="B595" s="27" t="str">
        <f t="shared" si="425"/>
        <v>50</v>
      </c>
      <c r="C595" s="8" t="str">
        <f t="shared" si="3"/>
        <v>50-Fall-09</v>
      </c>
      <c r="D595" s="1">
        <v>27.0</v>
      </c>
      <c r="E595" s="1" t="s">
        <v>19</v>
      </c>
      <c r="F595" s="25" t="s">
        <v>81</v>
      </c>
      <c r="G595" s="1" t="s">
        <v>524</v>
      </c>
      <c r="H595" s="13">
        <v>1.0</v>
      </c>
      <c r="I595" s="1">
        <v>40.0</v>
      </c>
      <c r="J595" s="1">
        <v>110.0</v>
      </c>
      <c r="K595" s="8">
        <f t="shared" ref="K595:L595" si="433">I595-H595</f>
        <v>39</v>
      </c>
      <c r="L595" s="8">
        <f t="shared" si="433"/>
        <v>70</v>
      </c>
      <c r="M595" s="13">
        <v>7.0</v>
      </c>
      <c r="N595" s="13">
        <v>8.0</v>
      </c>
      <c r="O595" s="1"/>
      <c r="P595" s="36"/>
      <c r="Q595" s="1"/>
      <c r="Y595" s="1"/>
    </row>
    <row r="596" ht="15.75" customHeight="1">
      <c r="A596" s="1">
        <f t="shared" si="30"/>
        <v>593</v>
      </c>
      <c r="B596" s="27" t="str">
        <f t="shared" si="425"/>
        <v>50</v>
      </c>
      <c r="C596" s="8" t="str">
        <f t="shared" si="3"/>
        <v>50-Fall-10</v>
      </c>
      <c r="D596" s="1">
        <v>27.0</v>
      </c>
      <c r="E596" s="1" t="s">
        <v>19</v>
      </c>
      <c r="F596" s="25" t="s">
        <v>91</v>
      </c>
      <c r="G596" s="1" t="s">
        <v>527</v>
      </c>
      <c r="H596" s="13">
        <v>1.0</v>
      </c>
      <c r="I596" s="1">
        <v>40.0</v>
      </c>
      <c r="J596" s="1">
        <v>110.0</v>
      </c>
      <c r="K596" s="8">
        <f t="shared" ref="K596:L596" si="434">I596-H596</f>
        <v>39</v>
      </c>
      <c r="L596" s="8">
        <f t="shared" si="434"/>
        <v>70</v>
      </c>
      <c r="M596" s="13">
        <v>7.0</v>
      </c>
      <c r="N596" s="13">
        <v>8.0</v>
      </c>
      <c r="O596" s="1"/>
      <c r="P596" s="36"/>
      <c r="Q596" s="1"/>
      <c r="Y596" s="1"/>
    </row>
    <row r="597" ht="15.75" customHeight="1">
      <c r="A597" s="1">
        <f t="shared" si="30"/>
        <v>594</v>
      </c>
      <c r="B597" s="27" t="str">
        <f t="shared" si="425"/>
        <v>50</v>
      </c>
      <c r="C597" s="8" t="str">
        <f t="shared" si="3"/>
        <v>50-Fall-11</v>
      </c>
      <c r="D597" s="1">
        <v>27.0</v>
      </c>
      <c r="E597" s="1" t="s">
        <v>19</v>
      </c>
      <c r="F597" s="25" t="s">
        <v>100</v>
      </c>
      <c r="G597" s="1" t="s">
        <v>529</v>
      </c>
      <c r="H597" s="13">
        <v>1.0</v>
      </c>
      <c r="I597" s="1">
        <v>40.0</v>
      </c>
      <c r="J597" s="1">
        <v>110.0</v>
      </c>
      <c r="K597" s="8">
        <f t="shared" ref="K597:L597" si="435">I597-H597</f>
        <v>39</v>
      </c>
      <c r="L597" s="8">
        <f t="shared" si="435"/>
        <v>70</v>
      </c>
      <c r="M597" s="13">
        <v>7.0</v>
      </c>
      <c r="N597" s="13">
        <v>8.0</v>
      </c>
      <c r="O597" s="1"/>
      <c r="P597" s="36"/>
      <c r="Q597" s="1"/>
      <c r="Y597" s="1"/>
    </row>
    <row r="598" ht="15.75" customHeight="1">
      <c r="A598" s="1">
        <f t="shared" si="30"/>
        <v>595</v>
      </c>
      <c r="B598" s="27" t="s">
        <v>530</v>
      </c>
      <c r="C598" s="8" t="str">
        <f t="shared" si="3"/>
        <v>51-NonFall-01</v>
      </c>
      <c r="D598" s="1">
        <v>307.0</v>
      </c>
      <c r="E598" s="1" t="s">
        <v>15</v>
      </c>
      <c r="F598" s="25" t="s">
        <v>14</v>
      </c>
      <c r="G598" s="25" t="s">
        <v>531</v>
      </c>
      <c r="H598" s="13">
        <v>1.0</v>
      </c>
      <c r="I598" s="1"/>
      <c r="J598" s="1">
        <v>1230.0</v>
      </c>
      <c r="K598" s="8"/>
      <c r="L598" s="8"/>
      <c r="M598" s="13">
        <v>7.0</v>
      </c>
      <c r="N598" s="13">
        <v>8.0</v>
      </c>
      <c r="O598" s="1"/>
      <c r="P598" s="36"/>
      <c r="Q598" s="1"/>
      <c r="Y598" s="1"/>
    </row>
    <row r="599" ht="15.75" customHeight="1">
      <c r="A599" s="1">
        <f t="shared" si="30"/>
        <v>596</v>
      </c>
      <c r="B599" s="27" t="str">
        <f t="shared" ref="B599:B613" si="436">B598</f>
        <v>51</v>
      </c>
      <c r="C599" s="8" t="str">
        <f t="shared" si="3"/>
        <v>51-NonFall-02</v>
      </c>
      <c r="D599" s="1">
        <v>277.0</v>
      </c>
      <c r="E599" s="1" t="s">
        <v>15</v>
      </c>
      <c r="F599" s="25" t="s">
        <v>17</v>
      </c>
      <c r="G599" s="38" t="s">
        <v>532</v>
      </c>
      <c r="H599" s="13">
        <v>1.0</v>
      </c>
      <c r="I599" s="1"/>
      <c r="J599" s="1">
        <v>1108.0</v>
      </c>
      <c r="K599" s="8"/>
      <c r="L599" s="8"/>
      <c r="M599" s="13">
        <v>7.0</v>
      </c>
      <c r="N599" s="13">
        <v>8.0</v>
      </c>
      <c r="O599" s="1"/>
      <c r="P599" s="36"/>
      <c r="Q599" s="1"/>
      <c r="Y599" s="1"/>
    </row>
    <row r="600" ht="15.75" customHeight="1">
      <c r="A600" s="21">
        <f t="shared" si="30"/>
        <v>597</v>
      </c>
      <c r="B600" s="28" t="str">
        <f t="shared" si="436"/>
        <v>51</v>
      </c>
      <c r="C600" s="17" t="str">
        <f t="shared" si="3"/>
        <v>51-NonFall-03</v>
      </c>
      <c r="D600" s="21">
        <v>31.0</v>
      </c>
      <c r="E600" s="21" t="s">
        <v>15</v>
      </c>
      <c r="F600" s="26" t="s">
        <v>22</v>
      </c>
      <c r="G600" s="21" t="s">
        <v>477</v>
      </c>
      <c r="H600" s="19">
        <v>1.0</v>
      </c>
      <c r="I600" s="21"/>
      <c r="J600" s="21">
        <v>125.0</v>
      </c>
      <c r="K600" s="17"/>
      <c r="L600" s="17"/>
      <c r="M600" s="19">
        <v>7.0</v>
      </c>
      <c r="N600" s="19">
        <v>8.0</v>
      </c>
      <c r="O600" s="21"/>
      <c r="P600" s="37"/>
      <c r="Q600" s="21"/>
      <c r="R600" s="22"/>
      <c r="S600" s="22"/>
      <c r="T600" s="22"/>
      <c r="U600" s="22"/>
      <c r="V600" s="22"/>
      <c r="W600" s="22"/>
      <c r="X600" s="22"/>
      <c r="Y600" s="21"/>
      <c r="Z600" s="22"/>
      <c r="AA600" s="22"/>
      <c r="AB600" s="22"/>
      <c r="AC600" s="22"/>
      <c r="AD600" s="22"/>
      <c r="AE600" s="22"/>
      <c r="AF600" s="22"/>
    </row>
    <row r="601" ht="15.75" customHeight="1">
      <c r="A601" s="1">
        <f t="shared" si="30"/>
        <v>598</v>
      </c>
      <c r="B601" s="27" t="str">
        <f t="shared" si="436"/>
        <v>51</v>
      </c>
      <c r="C601" s="8" t="str">
        <f t="shared" si="3"/>
        <v>51-Fall-01</v>
      </c>
      <c r="D601" s="1">
        <v>27.0</v>
      </c>
      <c r="E601" s="1" t="s">
        <v>19</v>
      </c>
      <c r="F601" s="25" t="s">
        <v>14</v>
      </c>
      <c r="G601" s="1" t="s">
        <v>533</v>
      </c>
      <c r="H601" s="13">
        <v>1.0</v>
      </c>
      <c r="I601" s="1">
        <v>40.0</v>
      </c>
      <c r="J601" s="1">
        <v>110.0</v>
      </c>
      <c r="K601" s="8">
        <f t="shared" ref="K601:L601" si="437">I601-H601</f>
        <v>39</v>
      </c>
      <c r="L601" s="8">
        <f t="shared" si="437"/>
        <v>70</v>
      </c>
      <c r="M601" s="13">
        <v>7.0</v>
      </c>
      <c r="N601" s="13">
        <v>8.0</v>
      </c>
      <c r="O601" s="1"/>
      <c r="P601" s="36"/>
      <c r="Q601" s="1"/>
      <c r="Y601" s="1"/>
    </row>
    <row r="602" ht="15.75" customHeight="1">
      <c r="A602" s="21">
        <f t="shared" si="30"/>
        <v>599</v>
      </c>
      <c r="B602" s="28" t="str">
        <f t="shared" si="436"/>
        <v>51</v>
      </c>
      <c r="C602" s="17" t="str">
        <f t="shared" si="3"/>
        <v>51-Fall-02</v>
      </c>
      <c r="D602" s="21">
        <v>27.0</v>
      </c>
      <c r="E602" s="21" t="s">
        <v>19</v>
      </c>
      <c r="F602" s="26" t="s">
        <v>17</v>
      </c>
      <c r="G602" s="21" t="s">
        <v>534</v>
      </c>
      <c r="H602" s="19">
        <v>1.0</v>
      </c>
      <c r="I602" s="21">
        <v>40.0</v>
      </c>
      <c r="J602" s="21">
        <v>110.0</v>
      </c>
      <c r="K602" s="17">
        <f t="shared" ref="K602:L602" si="438">I602-H602</f>
        <v>39</v>
      </c>
      <c r="L602" s="17">
        <f t="shared" si="438"/>
        <v>70</v>
      </c>
      <c r="M602" s="19">
        <v>7.0</v>
      </c>
      <c r="N602" s="19">
        <v>8.0</v>
      </c>
      <c r="O602" s="21"/>
      <c r="P602" s="37"/>
      <c r="Q602" s="21"/>
      <c r="R602" s="22"/>
      <c r="S602" s="22"/>
      <c r="T602" s="22"/>
      <c r="U602" s="22"/>
      <c r="V602" s="22"/>
      <c r="W602" s="22"/>
      <c r="X602" s="22"/>
      <c r="Y602" s="21"/>
      <c r="Z602" s="22"/>
      <c r="AA602" s="22"/>
      <c r="AB602" s="22"/>
      <c r="AC602" s="22"/>
      <c r="AD602" s="22"/>
      <c r="AE602" s="22"/>
      <c r="AF602" s="22"/>
    </row>
    <row r="603" ht="15.75" customHeight="1">
      <c r="A603" s="21">
        <f t="shared" si="30"/>
        <v>600</v>
      </c>
      <c r="B603" s="28" t="str">
        <f t="shared" si="436"/>
        <v>51</v>
      </c>
      <c r="C603" s="17" t="str">
        <f t="shared" si="3"/>
        <v>51-Fall-03</v>
      </c>
      <c r="D603" s="21">
        <v>27.0</v>
      </c>
      <c r="E603" s="21" t="s">
        <v>19</v>
      </c>
      <c r="F603" s="26" t="s">
        <v>22</v>
      </c>
      <c r="G603" s="21" t="s">
        <v>534</v>
      </c>
      <c r="H603" s="19">
        <v>1.0</v>
      </c>
      <c r="I603" s="21">
        <v>40.0</v>
      </c>
      <c r="J603" s="21">
        <v>110.0</v>
      </c>
      <c r="K603" s="17">
        <f t="shared" ref="K603:L603" si="439">I603-H603</f>
        <v>39</v>
      </c>
      <c r="L603" s="17">
        <f t="shared" si="439"/>
        <v>70</v>
      </c>
      <c r="M603" s="19">
        <v>7.0</v>
      </c>
      <c r="N603" s="19">
        <v>8.0</v>
      </c>
      <c r="O603" s="21"/>
      <c r="P603" s="37"/>
      <c r="Q603" s="21"/>
      <c r="R603" s="22"/>
      <c r="S603" s="22"/>
      <c r="T603" s="22"/>
      <c r="U603" s="22"/>
      <c r="V603" s="22"/>
      <c r="W603" s="22"/>
      <c r="X603" s="22"/>
      <c r="Y603" s="21"/>
      <c r="Z603" s="22"/>
      <c r="AA603" s="22"/>
      <c r="AB603" s="22"/>
      <c r="AC603" s="22"/>
      <c r="AD603" s="22"/>
      <c r="AE603" s="22"/>
      <c r="AF603" s="22"/>
    </row>
    <row r="604" ht="15.75" customHeight="1">
      <c r="A604" s="1">
        <f t="shared" si="30"/>
        <v>601</v>
      </c>
      <c r="B604" s="27" t="str">
        <f t="shared" si="436"/>
        <v>51</v>
      </c>
      <c r="C604" s="8" t="str">
        <f t="shared" si="3"/>
        <v>51-Fall-04</v>
      </c>
      <c r="D604" s="1">
        <v>27.0</v>
      </c>
      <c r="E604" s="1" t="s">
        <v>19</v>
      </c>
      <c r="F604" s="25" t="s">
        <v>24</v>
      </c>
      <c r="G604" s="1" t="s">
        <v>535</v>
      </c>
      <c r="H604" s="13">
        <v>1.0</v>
      </c>
      <c r="I604" s="1">
        <v>40.0</v>
      </c>
      <c r="J604" s="1">
        <v>110.0</v>
      </c>
      <c r="K604" s="8">
        <f t="shared" ref="K604:L604" si="440">I604-H604</f>
        <v>39</v>
      </c>
      <c r="L604" s="8">
        <f t="shared" si="440"/>
        <v>70</v>
      </c>
      <c r="M604" s="13">
        <v>7.0</v>
      </c>
      <c r="N604" s="13">
        <v>8.0</v>
      </c>
      <c r="O604" s="1"/>
      <c r="P604" s="36"/>
      <c r="Q604" s="1"/>
      <c r="Y604" s="1"/>
    </row>
    <row r="605" ht="15.75" customHeight="1">
      <c r="A605" s="1">
        <f t="shared" si="30"/>
        <v>602</v>
      </c>
      <c r="B605" s="27" t="str">
        <f t="shared" si="436"/>
        <v>51</v>
      </c>
      <c r="C605" s="8" t="str">
        <f t="shared" si="3"/>
        <v>51-Fall-05</v>
      </c>
      <c r="D605" s="1">
        <v>27.0</v>
      </c>
      <c r="E605" s="1" t="s">
        <v>19</v>
      </c>
      <c r="F605" s="25" t="s">
        <v>26</v>
      </c>
      <c r="G605" s="1" t="s">
        <v>180</v>
      </c>
      <c r="H605" s="13">
        <v>1.0</v>
      </c>
      <c r="I605" s="1">
        <v>40.0</v>
      </c>
      <c r="J605" s="1">
        <v>110.0</v>
      </c>
      <c r="K605" s="8">
        <f t="shared" ref="K605:L605" si="441">I605-H605</f>
        <v>39</v>
      </c>
      <c r="L605" s="8">
        <f t="shared" si="441"/>
        <v>70</v>
      </c>
      <c r="M605" s="13">
        <v>7.0</v>
      </c>
      <c r="N605" s="13">
        <v>8.0</v>
      </c>
      <c r="O605" s="1"/>
      <c r="P605" s="36"/>
      <c r="Q605" s="1"/>
      <c r="Y605" s="1"/>
    </row>
    <row r="606" ht="15.75" customHeight="1">
      <c r="A606" s="1">
        <f t="shared" si="30"/>
        <v>603</v>
      </c>
      <c r="B606" s="27" t="str">
        <f t="shared" si="436"/>
        <v>51</v>
      </c>
      <c r="C606" s="8" t="str">
        <f t="shared" si="3"/>
        <v>51-Fall-06</v>
      </c>
      <c r="D606" s="1">
        <v>27.0</v>
      </c>
      <c r="E606" s="1" t="s">
        <v>19</v>
      </c>
      <c r="F606" s="25" t="s">
        <v>28</v>
      </c>
      <c r="G606" s="1" t="s">
        <v>536</v>
      </c>
      <c r="H606" s="13">
        <v>1.0</v>
      </c>
      <c r="I606" s="1">
        <v>40.0</v>
      </c>
      <c r="J606" s="1">
        <v>110.0</v>
      </c>
      <c r="K606" s="8">
        <f t="shared" ref="K606:L606" si="442">I606-H606</f>
        <v>39</v>
      </c>
      <c r="L606" s="8">
        <f t="shared" si="442"/>
        <v>70</v>
      </c>
      <c r="M606" s="13">
        <v>7.0</v>
      </c>
      <c r="N606" s="13">
        <v>8.0</v>
      </c>
      <c r="O606" s="1"/>
      <c r="P606" s="36"/>
      <c r="Q606" s="1"/>
      <c r="Y606" s="1"/>
    </row>
    <row r="607" ht="15.75" customHeight="1">
      <c r="A607" s="1">
        <f t="shared" si="30"/>
        <v>604</v>
      </c>
      <c r="B607" s="27" t="str">
        <f t="shared" si="436"/>
        <v>51</v>
      </c>
      <c r="C607" s="8" t="str">
        <f t="shared" si="3"/>
        <v>51-Fall-07</v>
      </c>
      <c r="D607" s="1">
        <v>27.0</v>
      </c>
      <c r="E607" s="1" t="s">
        <v>19</v>
      </c>
      <c r="F607" s="25" t="s">
        <v>30</v>
      </c>
      <c r="G607" s="1" t="s">
        <v>537</v>
      </c>
      <c r="H607" s="13">
        <v>1.0</v>
      </c>
      <c r="I607" s="1">
        <v>40.0</v>
      </c>
      <c r="J607" s="1">
        <v>110.0</v>
      </c>
      <c r="K607" s="8">
        <f t="shared" ref="K607:L607" si="443">I607-H607</f>
        <v>39</v>
      </c>
      <c r="L607" s="8">
        <f t="shared" si="443"/>
        <v>70</v>
      </c>
      <c r="M607" s="13">
        <v>7.0</v>
      </c>
      <c r="N607" s="13">
        <v>8.0</v>
      </c>
      <c r="O607" s="1"/>
      <c r="P607" s="36"/>
      <c r="Q607" s="1"/>
      <c r="Y607" s="1"/>
    </row>
    <row r="608" ht="15.75" customHeight="1">
      <c r="A608" s="1">
        <f t="shared" si="30"/>
        <v>605</v>
      </c>
      <c r="B608" s="27" t="str">
        <f t="shared" si="436"/>
        <v>51</v>
      </c>
      <c r="C608" s="8" t="str">
        <f t="shared" si="3"/>
        <v>51-Fall-08</v>
      </c>
      <c r="D608" s="1">
        <v>27.0</v>
      </c>
      <c r="E608" s="1" t="s">
        <v>19</v>
      </c>
      <c r="F608" s="25" t="s">
        <v>73</v>
      </c>
      <c r="G608" s="1" t="s">
        <v>478</v>
      </c>
      <c r="H608" s="13">
        <v>1.0</v>
      </c>
      <c r="I608" s="1">
        <v>40.0</v>
      </c>
      <c r="J608" s="1">
        <v>110.0</v>
      </c>
      <c r="K608" s="8">
        <f t="shared" ref="K608:L608" si="444">I608-H608</f>
        <v>39</v>
      </c>
      <c r="L608" s="8">
        <f t="shared" si="444"/>
        <v>70</v>
      </c>
      <c r="M608" s="13">
        <v>7.0</v>
      </c>
      <c r="N608" s="13">
        <v>8.0</v>
      </c>
      <c r="O608" s="1"/>
      <c r="P608" s="36"/>
      <c r="Q608" s="1"/>
      <c r="Y608" s="1"/>
    </row>
    <row r="609" ht="15.75" customHeight="1">
      <c r="A609" s="1">
        <f t="shared" si="30"/>
        <v>606</v>
      </c>
      <c r="B609" s="27" t="str">
        <f t="shared" si="436"/>
        <v>51</v>
      </c>
      <c r="C609" s="8" t="str">
        <f t="shared" si="3"/>
        <v>51-Fall-09</v>
      </c>
      <c r="D609" s="1">
        <v>27.0</v>
      </c>
      <c r="E609" s="1" t="s">
        <v>19</v>
      </c>
      <c r="F609" s="25" t="s">
        <v>81</v>
      </c>
      <c r="G609" s="1" t="s">
        <v>538</v>
      </c>
      <c r="H609" s="13">
        <v>1.0</v>
      </c>
      <c r="I609" s="1">
        <v>40.0</v>
      </c>
      <c r="J609" s="1">
        <v>110.0</v>
      </c>
      <c r="K609" s="8">
        <f t="shared" ref="K609:L609" si="445">I609-H609</f>
        <v>39</v>
      </c>
      <c r="L609" s="8">
        <f t="shared" si="445"/>
        <v>70</v>
      </c>
      <c r="M609" s="13">
        <v>7.0</v>
      </c>
      <c r="N609" s="13">
        <v>8.0</v>
      </c>
      <c r="O609" s="1"/>
      <c r="P609" s="36"/>
      <c r="Q609" s="1"/>
      <c r="Y609" s="1"/>
    </row>
    <row r="610" ht="15.75" customHeight="1">
      <c r="A610" s="1">
        <f t="shared" si="30"/>
        <v>607</v>
      </c>
      <c r="B610" s="27" t="str">
        <f t="shared" si="436"/>
        <v>51</v>
      </c>
      <c r="C610" s="8" t="str">
        <f t="shared" si="3"/>
        <v>51-Fall-10</v>
      </c>
      <c r="D610" s="1">
        <v>27.0</v>
      </c>
      <c r="E610" s="1" t="s">
        <v>19</v>
      </c>
      <c r="F610" s="25" t="s">
        <v>91</v>
      </c>
      <c r="G610" s="1" t="s">
        <v>539</v>
      </c>
      <c r="H610" s="13">
        <v>1.0</v>
      </c>
      <c r="I610" s="1">
        <v>40.0</v>
      </c>
      <c r="J610" s="1">
        <v>110.0</v>
      </c>
      <c r="K610" s="8">
        <f t="shared" ref="K610:L610" si="446">I610-H610</f>
        <v>39</v>
      </c>
      <c r="L610" s="8">
        <f t="shared" si="446"/>
        <v>70</v>
      </c>
      <c r="M610" s="13">
        <v>7.0</v>
      </c>
      <c r="N610" s="13">
        <v>8.0</v>
      </c>
      <c r="O610" s="1"/>
      <c r="P610" s="36"/>
      <c r="Q610" s="1"/>
      <c r="Y610" s="1"/>
    </row>
    <row r="611" ht="15.75" customHeight="1">
      <c r="A611" s="21">
        <f t="shared" si="30"/>
        <v>608</v>
      </c>
      <c r="B611" s="28" t="str">
        <f t="shared" si="436"/>
        <v>51</v>
      </c>
      <c r="C611" s="17" t="str">
        <f t="shared" si="3"/>
        <v>51-Fall-11</v>
      </c>
      <c r="D611" s="21">
        <v>27.0</v>
      </c>
      <c r="E611" s="21" t="s">
        <v>19</v>
      </c>
      <c r="F611" s="26" t="s">
        <v>100</v>
      </c>
      <c r="G611" s="21" t="s">
        <v>539</v>
      </c>
      <c r="H611" s="19">
        <v>1.0</v>
      </c>
      <c r="I611" s="21">
        <v>40.0</v>
      </c>
      <c r="J611" s="21">
        <v>110.0</v>
      </c>
      <c r="K611" s="17">
        <f t="shared" ref="K611:L611" si="447">I611-H611</f>
        <v>39</v>
      </c>
      <c r="L611" s="17">
        <f t="shared" si="447"/>
        <v>70</v>
      </c>
      <c r="M611" s="19">
        <v>7.0</v>
      </c>
      <c r="N611" s="19">
        <v>8.0</v>
      </c>
      <c r="O611" s="21"/>
      <c r="P611" s="37"/>
      <c r="Q611" s="21"/>
      <c r="R611" s="22"/>
      <c r="S611" s="22"/>
      <c r="T611" s="22"/>
      <c r="U611" s="22"/>
      <c r="V611" s="22"/>
      <c r="W611" s="22"/>
      <c r="X611" s="22"/>
      <c r="Y611" s="21"/>
      <c r="Z611" s="22"/>
      <c r="AA611" s="22"/>
      <c r="AB611" s="22"/>
      <c r="AC611" s="22"/>
      <c r="AD611" s="22"/>
      <c r="AE611" s="22"/>
      <c r="AF611" s="22"/>
    </row>
    <row r="612" ht="15.75" customHeight="1">
      <c r="A612" s="1">
        <f t="shared" si="30"/>
        <v>609</v>
      </c>
      <c r="B612" s="27" t="str">
        <f t="shared" si="436"/>
        <v>51</v>
      </c>
      <c r="C612" s="8" t="str">
        <f t="shared" si="3"/>
        <v>51-Fall-12</v>
      </c>
      <c r="D612" s="1">
        <v>27.0</v>
      </c>
      <c r="E612" s="1" t="s">
        <v>19</v>
      </c>
      <c r="F612" s="25" t="s">
        <v>110</v>
      </c>
      <c r="G612" s="1" t="s">
        <v>539</v>
      </c>
      <c r="H612" s="13">
        <v>1.0</v>
      </c>
      <c r="I612" s="1">
        <v>40.0</v>
      </c>
      <c r="J612" s="1">
        <v>110.0</v>
      </c>
      <c r="K612" s="8">
        <f t="shared" ref="K612:L612" si="448">I612-H612</f>
        <v>39</v>
      </c>
      <c r="L612" s="8">
        <f t="shared" si="448"/>
        <v>70</v>
      </c>
      <c r="M612" s="13">
        <v>7.0</v>
      </c>
      <c r="N612" s="13">
        <v>8.0</v>
      </c>
      <c r="O612" s="1"/>
      <c r="P612" s="36"/>
      <c r="Q612" s="1"/>
      <c r="Y612" s="1"/>
    </row>
    <row r="613" ht="15.75" customHeight="1">
      <c r="A613" s="1">
        <f t="shared" si="30"/>
        <v>610</v>
      </c>
      <c r="B613" s="27" t="str">
        <f t="shared" si="436"/>
        <v>51</v>
      </c>
      <c r="C613" s="8" t="str">
        <f t="shared" si="3"/>
        <v>51-Fall-13</v>
      </c>
      <c r="D613" s="1">
        <v>27.0</v>
      </c>
      <c r="E613" s="1" t="s">
        <v>19</v>
      </c>
      <c r="F613" s="25" t="s">
        <v>117</v>
      </c>
      <c r="G613" s="1" t="s">
        <v>540</v>
      </c>
      <c r="H613" s="13">
        <v>1.0</v>
      </c>
      <c r="I613" s="1">
        <v>40.0</v>
      </c>
      <c r="J613" s="1">
        <v>110.0</v>
      </c>
      <c r="K613" s="8">
        <f t="shared" ref="K613:L613" si="449">I613-H613</f>
        <v>39</v>
      </c>
      <c r="L613" s="8">
        <f t="shared" si="449"/>
        <v>70</v>
      </c>
      <c r="M613" s="13">
        <v>7.0</v>
      </c>
      <c r="N613" s="13">
        <v>8.0</v>
      </c>
      <c r="O613" s="1"/>
      <c r="P613" s="36"/>
      <c r="Q613" s="1"/>
      <c r="Y613" s="1"/>
    </row>
    <row r="614" ht="15.75" customHeight="1">
      <c r="A614" s="21">
        <f t="shared" si="30"/>
        <v>611</v>
      </c>
      <c r="B614" s="28" t="s">
        <v>530</v>
      </c>
      <c r="C614" s="17" t="str">
        <f t="shared" si="3"/>
        <v>51-Fall-14</v>
      </c>
      <c r="D614" s="21">
        <v>27.0</v>
      </c>
      <c r="E614" s="21" t="s">
        <v>19</v>
      </c>
      <c r="F614" s="26" t="s">
        <v>125</v>
      </c>
      <c r="G614" s="21" t="s">
        <v>541</v>
      </c>
      <c r="H614" s="19">
        <v>1.0</v>
      </c>
      <c r="I614" s="21">
        <v>40.0</v>
      </c>
      <c r="J614" s="21">
        <v>110.0</v>
      </c>
      <c r="K614" s="17">
        <f t="shared" ref="K614:L614" si="450">I614-H614</f>
        <v>39</v>
      </c>
      <c r="L614" s="17">
        <f t="shared" si="450"/>
        <v>70</v>
      </c>
      <c r="M614" s="19">
        <v>7.0</v>
      </c>
      <c r="N614" s="19">
        <v>8.0</v>
      </c>
      <c r="O614" s="21"/>
      <c r="P614" s="37"/>
      <c r="Q614" s="21"/>
      <c r="R614" s="22"/>
      <c r="S614" s="22"/>
      <c r="T614" s="22"/>
      <c r="U614" s="22"/>
      <c r="V614" s="22"/>
      <c r="W614" s="22"/>
      <c r="X614" s="22"/>
      <c r="Y614" s="21"/>
      <c r="Z614" s="22"/>
      <c r="AA614" s="22"/>
      <c r="AB614" s="22"/>
      <c r="AC614" s="22"/>
      <c r="AD614" s="22"/>
      <c r="AE614" s="22"/>
      <c r="AF614" s="22"/>
    </row>
    <row r="615" ht="15.75" customHeight="1">
      <c r="A615" s="1">
        <f t="shared" si="30"/>
        <v>612</v>
      </c>
      <c r="B615" s="27" t="s">
        <v>542</v>
      </c>
      <c r="C615" s="8" t="str">
        <f t="shared" si="3"/>
        <v>52-NonFall-01</v>
      </c>
      <c r="D615" s="1">
        <v>141.0</v>
      </c>
      <c r="E615" s="1" t="s">
        <v>15</v>
      </c>
      <c r="F615" s="25" t="s">
        <v>14</v>
      </c>
      <c r="G615" s="1" t="s">
        <v>477</v>
      </c>
      <c r="H615" s="13">
        <v>1.0</v>
      </c>
      <c r="I615" s="1"/>
      <c r="J615" s="1">
        <v>565.0</v>
      </c>
      <c r="K615" s="8"/>
      <c r="L615" s="8"/>
      <c r="M615" s="13">
        <v>7.0</v>
      </c>
      <c r="N615" s="13">
        <v>8.0</v>
      </c>
      <c r="O615" s="1"/>
      <c r="P615" s="36"/>
      <c r="Q615" s="1"/>
      <c r="Y615" s="1"/>
    </row>
    <row r="616" ht="15.75" customHeight="1">
      <c r="A616" s="1">
        <f t="shared" si="30"/>
        <v>613</v>
      </c>
      <c r="B616" s="27" t="s">
        <v>542</v>
      </c>
      <c r="C616" s="8" t="str">
        <f t="shared" si="3"/>
        <v>52-NonFall-02</v>
      </c>
      <c r="D616" s="1">
        <v>141.0</v>
      </c>
      <c r="E616" s="1" t="s">
        <v>15</v>
      </c>
      <c r="F616" s="25" t="s">
        <v>17</v>
      </c>
      <c r="G616" s="1" t="s">
        <v>477</v>
      </c>
      <c r="H616" s="13">
        <v>1.0</v>
      </c>
      <c r="I616" s="1"/>
      <c r="J616" s="1">
        <v>565.0</v>
      </c>
      <c r="K616" s="8"/>
      <c r="L616" s="8"/>
      <c r="M616" s="13">
        <v>7.0</v>
      </c>
      <c r="N616" s="13">
        <v>8.0</v>
      </c>
      <c r="O616" s="1"/>
      <c r="P616" s="36"/>
      <c r="Q616" s="1"/>
      <c r="Y616" s="1"/>
    </row>
    <row r="617" ht="15.75" customHeight="1">
      <c r="A617" s="1">
        <f t="shared" si="30"/>
        <v>614</v>
      </c>
      <c r="B617" s="27" t="str">
        <f>B615</f>
        <v>52</v>
      </c>
      <c r="C617" s="8" t="str">
        <f t="shared" si="3"/>
        <v>52-NonFall-03</v>
      </c>
      <c r="D617" s="1">
        <v>31.0</v>
      </c>
      <c r="E617" s="1" t="s">
        <v>15</v>
      </c>
      <c r="F617" s="25" t="s">
        <v>22</v>
      </c>
      <c r="G617" s="1" t="s">
        <v>543</v>
      </c>
      <c r="H617" s="13">
        <v>1.0</v>
      </c>
      <c r="I617" s="1"/>
      <c r="J617" s="1">
        <v>126.0</v>
      </c>
      <c r="K617" s="8"/>
      <c r="L617" s="8"/>
      <c r="M617" s="13">
        <v>7.0</v>
      </c>
      <c r="N617" s="13">
        <v>8.0</v>
      </c>
      <c r="O617" s="1"/>
      <c r="P617" s="36"/>
      <c r="Q617" s="1"/>
      <c r="Y617" s="1"/>
    </row>
    <row r="618" ht="15.75" customHeight="1">
      <c r="A618" s="1">
        <f t="shared" si="30"/>
        <v>615</v>
      </c>
      <c r="B618" s="27" t="str">
        <f>B617</f>
        <v>52</v>
      </c>
      <c r="C618" s="8" t="str">
        <f t="shared" si="3"/>
        <v>52-NonFall-04</v>
      </c>
      <c r="D618" s="1">
        <v>143.0</v>
      </c>
      <c r="E618" s="1" t="s">
        <v>15</v>
      </c>
      <c r="F618" s="25" t="s">
        <v>24</v>
      </c>
      <c r="G618" s="1" t="s">
        <v>544</v>
      </c>
      <c r="H618" s="13">
        <v>1.0</v>
      </c>
      <c r="I618" s="1"/>
      <c r="J618" s="1">
        <v>571.0</v>
      </c>
      <c r="K618" s="8"/>
      <c r="L618" s="8"/>
      <c r="M618" s="13">
        <v>7.0</v>
      </c>
      <c r="N618" s="13">
        <v>8.0</v>
      </c>
      <c r="O618" s="1"/>
      <c r="P618" s="36"/>
      <c r="Q618" s="1"/>
      <c r="Y618" s="1"/>
    </row>
    <row r="619" ht="15.75" customHeight="1">
      <c r="A619" s="1">
        <f t="shared" si="30"/>
        <v>616</v>
      </c>
      <c r="B619" s="27" t="s">
        <v>542</v>
      </c>
      <c r="C619" s="8" t="str">
        <f t="shared" si="3"/>
        <v>52-NonFall-05</v>
      </c>
      <c r="D619" s="1">
        <v>142.0</v>
      </c>
      <c r="E619" s="1" t="s">
        <v>15</v>
      </c>
      <c r="F619" s="25" t="s">
        <v>26</v>
      </c>
      <c r="G619" s="1" t="s">
        <v>544</v>
      </c>
      <c r="H619" s="13">
        <v>1.0</v>
      </c>
      <c r="I619" s="1"/>
      <c r="J619" s="1">
        <v>570.0</v>
      </c>
      <c r="K619" s="8"/>
      <c r="L619" s="8"/>
      <c r="M619" s="13">
        <v>7.0</v>
      </c>
      <c r="N619" s="13">
        <v>8.0</v>
      </c>
      <c r="O619" s="1"/>
      <c r="P619" s="36"/>
      <c r="Q619" s="1"/>
      <c r="Y619" s="1"/>
    </row>
    <row r="620" ht="15.75" customHeight="1">
      <c r="A620" s="1">
        <f t="shared" si="30"/>
        <v>617</v>
      </c>
      <c r="B620" s="27" t="str">
        <f>B618</f>
        <v>52</v>
      </c>
      <c r="C620" s="8" t="str">
        <f t="shared" si="3"/>
        <v>52-NonFall-06</v>
      </c>
      <c r="D620" s="1">
        <v>42.0</v>
      </c>
      <c r="E620" s="1" t="s">
        <v>15</v>
      </c>
      <c r="F620" s="25" t="s">
        <v>28</v>
      </c>
      <c r="G620" s="1" t="s">
        <v>545</v>
      </c>
      <c r="H620" s="13">
        <v>1.0</v>
      </c>
      <c r="I620" s="1"/>
      <c r="J620" s="1">
        <v>169.0</v>
      </c>
      <c r="K620" s="8"/>
      <c r="L620" s="8"/>
      <c r="M620" s="13">
        <v>7.0</v>
      </c>
      <c r="N620" s="13">
        <v>8.0</v>
      </c>
      <c r="O620" s="1"/>
      <c r="P620" s="36"/>
      <c r="Q620" s="1"/>
      <c r="Y620" s="1"/>
    </row>
    <row r="621" ht="15.75" customHeight="1">
      <c r="A621" s="1">
        <f t="shared" si="30"/>
        <v>618</v>
      </c>
      <c r="B621" s="27" t="str">
        <f t="shared" ref="B621:B629" si="452">B620</f>
        <v>52</v>
      </c>
      <c r="C621" s="8" t="str">
        <f t="shared" si="3"/>
        <v>52-Fall-01</v>
      </c>
      <c r="D621" s="1">
        <v>27.0</v>
      </c>
      <c r="E621" s="1" t="s">
        <v>19</v>
      </c>
      <c r="F621" s="25" t="s">
        <v>14</v>
      </c>
      <c r="G621" s="1" t="s">
        <v>546</v>
      </c>
      <c r="H621" s="13">
        <v>1.0</v>
      </c>
      <c r="I621" s="1">
        <v>40.0</v>
      </c>
      <c r="J621" s="1">
        <v>110.0</v>
      </c>
      <c r="K621" s="8">
        <f t="shared" ref="K621:L621" si="451">I621-H621</f>
        <v>39</v>
      </c>
      <c r="L621" s="8">
        <f t="shared" si="451"/>
        <v>70</v>
      </c>
      <c r="M621" s="13">
        <v>7.0</v>
      </c>
      <c r="N621" s="13">
        <v>8.0</v>
      </c>
      <c r="O621" s="1"/>
      <c r="P621" s="36"/>
      <c r="Q621" s="1"/>
      <c r="Y621" s="1"/>
    </row>
    <row r="622" ht="15.75" customHeight="1">
      <c r="A622" s="1">
        <f t="shared" si="30"/>
        <v>619</v>
      </c>
      <c r="B622" s="27" t="str">
        <f t="shared" si="452"/>
        <v>52</v>
      </c>
      <c r="C622" s="8" t="str">
        <f t="shared" si="3"/>
        <v>52-Fall-02</v>
      </c>
      <c r="D622" s="1">
        <v>27.0</v>
      </c>
      <c r="E622" s="1" t="s">
        <v>19</v>
      </c>
      <c r="F622" s="25" t="s">
        <v>17</v>
      </c>
      <c r="G622" s="1" t="s">
        <v>547</v>
      </c>
      <c r="H622" s="13">
        <v>1.0</v>
      </c>
      <c r="I622" s="1">
        <v>40.0</v>
      </c>
      <c r="J622" s="1">
        <v>110.0</v>
      </c>
      <c r="K622" s="8">
        <f t="shared" ref="K622:L622" si="453">I622-H622</f>
        <v>39</v>
      </c>
      <c r="L622" s="8">
        <f t="shared" si="453"/>
        <v>70</v>
      </c>
      <c r="M622" s="13">
        <v>7.0</v>
      </c>
      <c r="N622" s="13">
        <v>8.0</v>
      </c>
      <c r="O622" s="1"/>
      <c r="P622" s="36"/>
      <c r="Q622" s="1"/>
      <c r="Y622" s="1"/>
    </row>
    <row r="623" ht="15.75" customHeight="1">
      <c r="A623" s="1">
        <f t="shared" si="30"/>
        <v>620</v>
      </c>
      <c r="B623" s="27" t="str">
        <f t="shared" si="452"/>
        <v>52</v>
      </c>
      <c r="C623" s="8" t="str">
        <f t="shared" si="3"/>
        <v>52-Fall-03</v>
      </c>
      <c r="D623" s="1">
        <v>27.0</v>
      </c>
      <c r="E623" s="1" t="s">
        <v>19</v>
      </c>
      <c r="F623" s="25" t="s">
        <v>22</v>
      </c>
      <c r="G623" s="1" t="s">
        <v>546</v>
      </c>
      <c r="H623" s="13">
        <v>1.0</v>
      </c>
      <c r="I623" s="1">
        <v>40.0</v>
      </c>
      <c r="J623" s="1">
        <v>110.0</v>
      </c>
      <c r="K623" s="8">
        <f t="shared" ref="K623:L623" si="454">I623-H623</f>
        <v>39</v>
      </c>
      <c r="L623" s="8">
        <f t="shared" si="454"/>
        <v>70</v>
      </c>
      <c r="M623" s="13">
        <v>7.0</v>
      </c>
      <c r="N623" s="13">
        <v>8.0</v>
      </c>
      <c r="O623" s="1"/>
      <c r="P623" s="36"/>
      <c r="Q623" s="1"/>
      <c r="Y623" s="1"/>
    </row>
    <row r="624" ht="15.75" customHeight="1">
      <c r="A624" s="1">
        <f t="shared" si="30"/>
        <v>621</v>
      </c>
      <c r="B624" s="27" t="str">
        <f t="shared" si="452"/>
        <v>52</v>
      </c>
      <c r="C624" s="8" t="str">
        <f t="shared" si="3"/>
        <v>52-Fall-04</v>
      </c>
      <c r="D624" s="1">
        <v>27.0</v>
      </c>
      <c r="E624" s="1" t="s">
        <v>19</v>
      </c>
      <c r="F624" s="25" t="s">
        <v>24</v>
      </c>
      <c r="G624" s="1" t="s">
        <v>547</v>
      </c>
      <c r="H624" s="13">
        <v>1.0</v>
      </c>
      <c r="I624" s="1">
        <v>40.0</v>
      </c>
      <c r="J624" s="1">
        <v>110.0</v>
      </c>
      <c r="K624" s="8">
        <f t="shared" ref="K624:L624" si="455">I624-H624</f>
        <v>39</v>
      </c>
      <c r="L624" s="8">
        <f t="shared" si="455"/>
        <v>70</v>
      </c>
      <c r="M624" s="13">
        <v>7.0</v>
      </c>
      <c r="N624" s="13">
        <v>8.0</v>
      </c>
      <c r="O624" s="1"/>
      <c r="P624" s="36"/>
      <c r="Q624" s="1"/>
      <c r="Y624" s="1"/>
    </row>
    <row r="625" ht="15.75" customHeight="1">
      <c r="A625" s="21">
        <f t="shared" si="30"/>
        <v>622</v>
      </c>
      <c r="B625" s="28" t="str">
        <f t="shared" si="452"/>
        <v>52</v>
      </c>
      <c r="C625" s="17" t="str">
        <f t="shared" si="3"/>
        <v>52-Fall-05</v>
      </c>
      <c r="D625" s="21">
        <v>27.0</v>
      </c>
      <c r="E625" s="21" t="s">
        <v>19</v>
      </c>
      <c r="F625" s="26" t="s">
        <v>26</v>
      </c>
      <c r="G625" s="21" t="s">
        <v>547</v>
      </c>
      <c r="H625" s="19">
        <v>1.0</v>
      </c>
      <c r="I625" s="21">
        <v>40.0</v>
      </c>
      <c r="J625" s="21">
        <v>110.0</v>
      </c>
      <c r="K625" s="17">
        <f t="shared" ref="K625:L625" si="456">I625-H625</f>
        <v>39</v>
      </c>
      <c r="L625" s="17">
        <f t="shared" si="456"/>
        <v>70</v>
      </c>
      <c r="M625" s="19">
        <v>7.0</v>
      </c>
      <c r="N625" s="19">
        <v>8.0</v>
      </c>
      <c r="O625" s="21"/>
      <c r="P625" s="37"/>
      <c r="Q625" s="21"/>
      <c r="R625" s="22"/>
      <c r="S625" s="22"/>
      <c r="T625" s="22"/>
      <c r="U625" s="22"/>
      <c r="V625" s="22"/>
      <c r="W625" s="22"/>
      <c r="X625" s="22"/>
      <c r="Y625" s="21"/>
      <c r="Z625" s="22"/>
      <c r="AA625" s="22"/>
      <c r="AB625" s="22"/>
      <c r="AC625" s="22"/>
      <c r="AD625" s="22"/>
      <c r="AE625" s="22"/>
      <c r="AF625" s="22"/>
    </row>
    <row r="626" ht="15.75" customHeight="1">
      <c r="A626" s="1">
        <f t="shared" si="30"/>
        <v>623</v>
      </c>
      <c r="B626" s="27" t="str">
        <f t="shared" si="452"/>
        <v>52</v>
      </c>
      <c r="C626" s="8" t="str">
        <f t="shared" si="3"/>
        <v>52-Fall-06</v>
      </c>
      <c r="D626" s="1">
        <v>27.0</v>
      </c>
      <c r="E626" s="1" t="s">
        <v>19</v>
      </c>
      <c r="F626" s="25" t="s">
        <v>28</v>
      </c>
      <c r="G626" s="1" t="s">
        <v>548</v>
      </c>
      <c r="H626" s="13">
        <v>1.0</v>
      </c>
      <c r="I626" s="1">
        <v>40.0</v>
      </c>
      <c r="J626" s="1">
        <v>110.0</v>
      </c>
      <c r="K626" s="8">
        <f t="shared" ref="K626:L626" si="457">I626-H626</f>
        <v>39</v>
      </c>
      <c r="L626" s="8">
        <f t="shared" si="457"/>
        <v>70</v>
      </c>
      <c r="M626" s="13">
        <v>7.0</v>
      </c>
      <c r="N626" s="13">
        <v>8.0</v>
      </c>
      <c r="O626" s="1"/>
      <c r="P626" s="36"/>
      <c r="Q626" s="1"/>
      <c r="Y626" s="1"/>
    </row>
    <row r="627" ht="15.75" customHeight="1">
      <c r="A627" s="1">
        <f t="shared" si="30"/>
        <v>624</v>
      </c>
      <c r="B627" s="27" t="str">
        <f t="shared" si="452"/>
        <v>52</v>
      </c>
      <c r="C627" s="8" t="str">
        <f t="shared" si="3"/>
        <v>52-Fall-07</v>
      </c>
      <c r="D627" s="1">
        <v>27.0</v>
      </c>
      <c r="E627" s="1" t="s">
        <v>19</v>
      </c>
      <c r="F627" s="25" t="s">
        <v>30</v>
      </c>
      <c r="G627" s="1" t="s">
        <v>528</v>
      </c>
      <c r="H627" s="13">
        <v>1.0</v>
      </c>
      <c r="I627" s="1">
        <v>40.0</v>
      </c>
      <c r="J627" s="1">
        <v>110.0</v>
      </c>
      <c r="K627" s="8">
        <f t="shared" ref="K627:L627" si="458">I627-H627</f>
        <v>39</v>
      </c>
      <c r="L627" s="8">
        <f t="shared" si="458"/>
        <v>70</v>
      </c>
      <c r="M627" s="13">
        <v>7.0</v>
      </c>
      <c r="N627" s="13">
        <v>8.0</v>
      </c>
      <c r="O627" s="1"/>
      <c r="P627" s="36"/>
      <c r="Q627" s="1"/>
      <c r="Y627" s="1"/>
    </row>
    <row r="628" ht="15.75" customHeight="1">
      <c r="A628" s="1">
        <f t="shared" si="30"/>
        <v>625</v>
      </c>
      <c r="B628" s="27" t="str">
        <f t="shared" si="452"/>
        <v>52</v>
      </c>
      <c r="C628" s="8" t="str">
        <f t="shared" si="3"/>
        <v>52-Fall-08</v>
      </c>
      <c r="D628" s="1">
        <v>27.0</v>
      </c>
      <c r="E628" s="1" t="s">
        <v>19</v>
      </c>
      <c r="F628" s="25" t="s">
        <v>73</v>
      </c>
      <c r="G628" s="1" t="s">
        <v>529</v>
      </c>
      <c r="H628" s="13">
        <v>1.0</v>
      </c>
      <c r="I628" s="1">
        <v>40.0</v>
      </c>
      <c r="J628" s="1">
        <v>110.0</v>
      </c>
      <c r="K628" s="8">
        <f t="shared" ref="K628:L628" si="459">I628-H628</f>
        <v>39</v>
      </c>
      <c r="L628" s="8">
        <f t="shared" si="459"/>
        <v>70</v>
      </c>
      <c r="M628" s="13">
        <v>7.0</v>
      </c>
      <c r="N628" s="13">
        <v>8.0</v>
      </c>
      <c r="O628" s="1"/>
      <c r="P628" s="36"/>
      <c r="Q628" s="1"/>
      <c r="Y628" s="1"/>
    </row>
    <row r="629" ht="15.75" customHeight="1">
      <c r="A629" s="1">
        <f t="shared" si="30"/>
        <v>626</v>
      </c>
      <c r="B629" s="27" t="str">
        <f t="shared" si="452"/>
        <v>52</v>
      </c>
      <c r="C629" s="8" t="str">
        <f t="shared" si="3"/>
        <v>52-Fall-09</v>
      </c>
      <c r="D629" s="1">
        <v>27.0</v>
      </c>
      <c r="E629" s="1" t="s">
        <v>19</v>
      </c>
      <c r="F629" s="25" t="s">
        <v>81</v>
      </c>
      <c r="G629" s="1" t="s">
        <v>529</v>
      </c>
      <c r="H629" s="13">
        <v>1.0</v>
      </c>
      <c r="I629" s="1">
        <v>40.0</v>
      </c>
      <c r="J629" s="1">
        <v>110.0</v>
      </c>
      <c r="K629" s="8">
        <f t="shared" ref="K629:L629" si="460">I629-H629</f>
        <v>39</v>
      </c>
      <c r="L629" s="8">
        <f t="shared" si="460"/>
        <v>70</v>
      </c>
      <c r="M629" s="13">
        <v>7.0</v>
      </c>
      <c r="N629" s="13">
        <v>8.0</v>
      </c>
      <c r="O629" s="1"/>
      <c r="P629" s="36"/>
      <c r="Q629" s="1"/>
      <c r="Y629" s="1"/>
    </row>
    <row r="630" ht="15.75" customHeight="1">
      <c r="A630" s="1">
        <f t="shared" si="30"/>
        <v>627</v>
      </c>
      <c r="B630" s="27" t="s">
        <v>549</v>
      </c>
      <c r="C630" s="8" t="str">
        <f t="shared" si="3"/>
        <v>53-NonFall-01</v>
      </c>
      <c r="D630" s="1">
        <v>310.0</v>
      </c>
      <c r="E630" s="1" t="s">
        <v>15</v>
      </c>
      <c r="F630" s="25" t="s">
        <v>14</v>
      </c>
      <c r="G630" s="1" t="s">
        <v>550</v>
      </c>
      <c r="H630" s="13">
        <v>1.0</v>
      </c>
      <c r="I630" s="1"/>
      <c r="J630" s="1">
        <v>1240.0</v>
      </c>
      <c r="K630" s="8"/>
      <c r="L630" s="8"/>
      <c r="M630" s="13">
        <v>7.0</v>
      </c>
      <c r="N630" s="13">
        <v>8.0</v>
      </c>
      <c r="O630" s="1"/>
      <c r="P630" s="36"/>
      <c r="Q630" s="1"/>
      <c r="Y630" s="1"/>
    </row>
    <row r="631" ht="15.75" customHeight="1">
      <c r="A631" s="21">
        <f t="shared" si="30"/>
        <v>628</v>
      </c>
      <c r="B631" s="28" t="str">
        <f t="shared" ref="B631:B639" si="461">B630</f>
        <v>53</v>
      </c>
      <c r="C631" s="17" t="str">
        <f t="shared" si="3"/>
        <v>53-NonFall-02</v>
      </c>
      <c r="D631" s="21">
        <v>327.0</v>
      </c>
      <c r="E631" s="21" t="s">
        <v>15</v>
      </c>
      <c r="F631" s="26" t="s">
        <v>17</v>
      </c>
      <c r="G631" s="21" t="s">
        <v>551</v>
      </c>
      <c r="H631" s="19">
        <v>1.0</v>
      </c>
      <c r="I631" s="21"/>
      <c r="J631" s="21">
        <v>1309.0</v>
      </c>
      <c r="K631" s="17"/>
      <c r="L631" s="17"/>
      <c r="M631" s="19">
        <v>7.0</v>
      </c>
      <c r="N631" s="19">
        <v>8.0</v>
      </c>
      <c r="O631" s="21"/>
      <c r="P631" s="37"/>
      <c r="Q631" s="21"/>
      <c r="R631" s="22"/>
      <c r="S631" s="22"/>
      <c r="T631" s="22"/>
      <c r="U631" s="22"/>
      <c r="V631" s="22"/>
      <c r="W631" s="22"/>
      <c r="X631" s="22"/>
      <c r="Y631" s="21"/>
      <c r="Z631" s="22"/>
      <c r="AA631" s="22"/>
      <c r="AB631" s="22"/>
      <c r="AC631" s="22"/>
      <c r="AD631" s="22"/>
      <c r="AE631" s="22"/>
      <c r="AF631" s="22"/>
    </row>
    <row r="632" ht="15.75" customHeight="1">
      <c r="A632" s="1">
        <f t="shared" si="30"/>
        <v>629</v>
      </c>
      <c r="B632" s="27" t="str">
        <f t="shared" si="461"/>
        <v>53</v>
      </c>
      <c r="C632" s="8" t="str">
        <f t="shared" si="3"/>
        <v>53-Fall-01</v>
      </c>
      <c r="D632" s="1">
        <v>27.0</v>
      </c>
      <c r="E632" s="1" t="s">
        <v>19</v>
      </c>
      <c r="F632" s="25" t="s">
        <v>14</v>
      </c>
      <c r="G632" s="1" t="s">
        <v>546</v>
      </c>
      <c r="H632" s="13">
        <v>1.0</v>
      </c>
      <c r="I632" s="1">
        <v>40.0</v>
      </c>
      <c r="J632" s="1">
        <v>110.0</v>
      </c>
      <c r="K632" s="8">
        <f t="shared" ref="K632:L632" si="462">I632-H632</f>
        <v>39</v>
      </c>
      <c r="L632" s="8">
        <f t="shared" si="462"/>
        <v>70</v>
      </c>
      <c r="M632" s="13">
        <v>7.0</v>
      </c>
      <c r="N632" s="13">
        <v>8.0</v>
      </c>
      <c r="O632" s="1"/>
      <c r="P632" s="36"/>
      <c r="Q632" s="1"/>
      <c r="Y632" s="1"/>
    </row>
    <row r="633" ht="15.75" customHeight="1">
      <c r="A633" s="1">
        <f t="shared" si="30"/>
        <v>630</v>
      </c>
      <c r="B633" s="27" t="str">
        <f t="shared" si="461"/>
        <v>53</v>
      </c>
      <c r="C633" s="8" t="str">
        <f t="shared" si="3"/>
        <v>53-Fall-02</v>
      </c>
      <c r="D633" s="1">
        <v>27.0</v>
      </c>
      <c r="E633" s="1" t="s">
        <v>19</v>
      </c>
      <c r="F633" s="25" t="s">
        <v>17</v>
      </c>
      <c r="G633" s="1" t="s">
        <v>546</v>
      </c>
      <c r="H633" s="13">
        <v>1.0</v>
      </c>
      <c r="I633" s="1">
        <v>40.0</v>
      </c>
      <c r="J633" s="1">
        <v>110.0</v>
      </c>
      <c r="K633" s="8">
        <f t="shared" ref="K633:L633" si="463">I633-H633</f>
        <v>39</v>
      </c>
      <c r="L633" s="8">
        <f t="shared" si="463"/>
        <v>70</v>
      </c>
      <c r="M633" s="13">
        <v>7.0</v>
      </c>
      <c r="N633" s="13">
        <v>8.0</v>
      </c>
      <c r="O633" s="1"/>
      <c r="P633" s="36"/>
      <c r="Q633" s="1"/>
      <c r="Y633" s="1"/>
    </row>
    <row r="634" ht="15.75" customHeight="1">
      <c r="A634" s="1">
        <f t="shared" si="30"/>
        <v>631</v>
      </c>
      <c r="B634" s="27" t="str">
        <f t="shared" si="461"/>
        <v>53</v>
      </c>
      <c r="C634" s="8" t="str">
        <f t="shared" si="3"/>
        <v>53-Fall-03</v>
      </c>
      <c r="D634" s="1">
        <v>27.0</v>
      </c>
      <c r="E634" s="1" t="s">
        <v>19</v>
      </c>
      <c r="F634" s="25" t="s">
        <v>22</v>
      </c>
      <c r="G634" s="1" t="s">
        <v>552</v>
      </c>
      <c r="H634" s="13">
        <v>1.0</v>
      </c>
      <c r="I634" s="1">
        <v>40.0</v>
      </c>
      <c r="J634" s="1">
        <v>110.0</v>
      </c>
      <c r="K634" s="8">
        <f t="shared" ref="K634:L634" si="464">I634-H634</f>
        <v>39</v>
      </c>
      <c r="L634" s="8">
        <f t="shared" si="464"/>
        <v>70</v>
      </c>
      <c r="M634" s="13">
        <v>7.0</v>
      </c>
      <c r="N634" s="13">
        <v>8.0</v>
      </c>
      <c r="O634" s="1"/>
      <c r="P634" s="36"/>
      <c r="Q634" s="1"/>
      <c r="Y634" s="1"/>
    </row>
    <row r="635" ht="15.75" customHeight="1">
      <c r="A635" s="1">
        <f t="shared" si="30"/>
        <v>632</v>
      </c>
      <c r="B635" s="27" t="str">
        <f t="shared" si="461"/>
        <v>53</v>
      </c>
      <c r="C635" s="8" t="str">
        <f t="shared" si="3"/>
        <v>53-Fall-04</v>
      </c>
      <c r="D635" s="1">
        <v>27.0</v>
      </c>
      <c r="E635" s="1" t="s">
        <v>19</v>
      </c>
      <c r="F635" s="25" t="s">
        <v>24</v>
      </c>
      <c r="G635" s="1" t="s">
        <v>553</v>
      </c>
      <c r="H635" s="13">
        <v>1.0</v>
      </c>
      <c r="I635" s="1">
        <v>40.0</v>
      </c>
      <c r="J635" s="1">
        <v>110.0</v>
      </c>
      <c r="K635" s="8">
        <f t="shared" ref="K635:L635" si="465">I635-H635</f>
        <v>39</v>
      </c>
      <c r="L635" s="8">
        <f t="shared" si="465"/>
        <v>70</v>
      </c>
      <c r="M635" s="13">
        <v>7.0</v>
      </c>
      <c r="N635" s="13">
        <v>8.0</v>
      </c>
      <c r="O635" s="1"/>
      <c r="P635" s="36"/>
      <c r="Q635" s="1"/>
      <c r="Y635" s="1"/>
    </row>
    <row r="636" ht="15.75" customHeight="1">
      <c r="A636" s="1">
        <f t="shared" si="30"/>
        <v>633</v>
      </c>
      <c r="B636" s="27" t="str">
        <f t="shared" si="461"/>
        <v>53</v>
      </c>
      <c r="C636" s="8" t="str">
        <f t="shared" si="3"/>
        <v>53-Fall-05</v>
      </c>
      <c r="D636" s="1">
        <v>27.0</v>
      </c>
      <c r="E636" s="1" t="s">
        <v>19</v>
      </c>
      <c r="F636" s="25" t="s">
        <v>26</v>
      </c>
      <c r="G636" s="1" t="s">
        <v>554</v>
      </c>
      <c r="H636" s="13">
        <v>1.0</v>
      </c>
      <c r="I636" s="1">
        <v>40.0</v>
      </c>
      <c r="J636" s="1">
        <v>110.0</v>
      </c>
      <c r="K636" s="8">
        <f t="shared" ref="K636:L636" si="466">I636-H636</f>
        <v>39</v>
      </c>
      <c r="L636" s="8">
        <f t="shared" si="466"/>
        <v>70</v>
      </c>
      <c r="M636" s="13">
        <v>7.0</v>
      </c>
      <c r="N636" s="13">
        <v>8.0</v>
      </c>
      <c r="O636" s="1"/>
      <c r="P636" s="36"/>
      <c r="Q636" s="1"/>
      <c r="Y636" s="1"/>
    </row>
    <row r="637" ht="15.75" customHeight="1">
      <c r="A637" s="21">
        <f t="shared" si="30"/>
        <v>634</v>
      </c>
      <c r="B637" s="28" t="str">
        <f t="shared" si="461"/>
        <v>53</v>
      </c>
      <c r="C637" s="17" t="str">
        <f t="shared" si="3"/>
        <v>53-Fall-06</v>
      </c>
      <c r="D637" s="21">
        <v>27.0</v>
      </c>
      <c r="E637" s="21" t="s">
        <v>19</v>
      </c>
      <c r="F637" s="26" t="s">
        <v>28</v>
      </c>
      <c r="G637" s="21" t="s">
        <v>180</v>
      </c>
      <c r="H637" s="19">
        <v>1.0</v>
      </c>
      <c r="I637" s="21">
        <v>40.0</v>
      </c>
      <c r="J637" s="21">
        <v>110.0</v>
      </c>
      <c r="K637" s="17">
        <f t="shared" ref="K637:L637" si="467">I637-H637</f>
        <v>39</v>
      </c>
      <c r="L637" s="17">
        <f t="shared" si="467"/>
        <v>70</v>
      </c>
      <c r="M637" s="19">
        <v>7.0</v>
      </c>
      <c r="N637" s="19">
        <v>8.0</v>
      </c>
      <c r="O637" s="21"/>
      <c r="P637" s="37"/>
      <c r="Q637" s="21"/>
      <c r="R637" s="22"/>
      <c r="S637" s="22"/>
      <c r="T637" s="22"/>
      <c r="U637" s="22"/>
      <c r="V637" s="22"/>
      <c r="W637" s="22"/>
      <c r="X637" s="22"/>
      <c r="Y637" s="21"/>
      <c r="Z637" s="22"/>
      <c r="AA637" s="22"/>
      <c r="AB637" s="22"/>
      <c r="AC637" s="22"/>
      <c r="AD637" s="22"/>
      <c r="AE637" s="22"/>
      <c r="AF637" s="22"/>
    </row>
    <row r="638" ht="15.75" customHeight="1">
      <c r="A638" s="1">
        <f t="shared" si="30"/>
        <v>635</v>
      </c>
      <c r="B638" s="27" t="str">
        <f t="shared" si="461"/>
        <v>53</v>
      </c>
      <c r="C638" s="8" t="str">
        <f t="shared" si="3"/>
        <v>53-Fall-07</v>
      </c>
      <c r="D638" s="1">
        <v>27.0</v>
      </c>
      <c r="E638" s="1" t="s">
        <v>19</v>
      </c>
      <c r="F638" s="25" t="s">
        <v>30</v>
      </c>
      <c r="G638" s="1" t="s">
        <v>555</v>
      </c>
      <c r="H638" s="13">
        <v>1.0</v>
      </c>
      <c r="I638" s="1">
        <v>40.0</v>
      </c>
      <c r="J638" s="1">
        <v>110.0</v>
      </c>
      <c r="K638" s="8">
        <f t="shared" ref="K638:L638" si="468">I638-H638</f>
        <v>39</v>
      </c>
      <c r="L638" s="8">
        <f t="shared" si="468"/>
        <v>70</v>
      </c>
      <c r="M638" s="13">
        <v>7.0</v>
      </c>
      <c r="N638" s="13">
        <v>8.0</v>
      </c>
      <c r="O638" s="1"/>
      <c r="P638" s="36"/>
      <c r="Q638" s="1"/>
      <c r="Y638" s="1"/>
    </row>
    <row r="639" ht="15.75" customHeight="1">
      <c r="A639" s="1">
        <f t="shared" si="30"/>
        <v>636</v>
      </c>
      <c r="B639" s="27" t="str">
        <f t="shared" si="461"/>
        <v>53</v>
      </c>
      <c r="C639" s="8" t="str">
        <f t="shared" si="3"/>
        <v>53-Fall-08</v>
      </c>
      <c r="D639" s="1">
        <v>27.0</v>
      </c>
      <c r="E639" s="1" t="s">
        <v>19</v>
      </c>
      <c r="F639" s="25" t="s">
        <v>73</v>
      </c>
      <c r="G639" s="1" t="s">
        <v>556</v>
      </c>
      <c r="H639" s="13">
        <v>1.0</v>
      </c>
      <c r="I639" s="1">
        <v>40.0</v>
      </c>
      <c r="J639" s="1">
        <v>110.0</v>
      </c>
      <c r="K639" s="8">
        <f t="shared" ref="K639:L639" si="469">I639-H639</f>
        <v>39</v>
      </c>
      <c r="L639" s="8">
        <f t="shared" si="469"/>
        <v>70</v>
      </c>
      <c r="M639" s="13">
        <v>7.0</v>
      </c>
      <c r="N639" s="13">
        <v>8.0</v>
      </c>
      <c r="O639" s="1"/>
      <c r="P639" s="36"/>
      <c r="Q639" s="1"/>
      <c r="Y639" s="1"/>
    </row>
    <row r="640" ht="15.75" customHeight="1">
      <c r="A640" s="21">
        <f t="shared" si="30"/>
        <v>637</v>
      </c>
      <c r="B640" s="28" t="s">
        <v>557</v>
      </c>
      <c r="C640" s="17" t="str">
        <f t="shared" si="3"/>
        <v>54-NonFall-01</v>
      </c>
      <c r="D640" s="21">
        <v>125.0</v>
      </c>
      <c r="E640" s="21" t="s">
        <v>15</v>
      </c>
      <c r="F640" s="26" t="s">
        <v>14</v>
      </c>
      <c r="G640" s="21" t="s">
        <v>477</v>
      </c>
      <c r="H640" s="19">
        <v>1.0</v>
      </c>
      <c r="I640" s="21"/>
      <c r="J640" s="21">
        <v>500.0</v>
      </c>
      <c r="K640" s="17"/>
      <c r="L640" s="17"/>
      <c r="M640" s="19">
        <v>7.0</v>
      </c>
      <c r="N640" s="19">
        <v>8.0</v>
      </c>
      <c r="O640" s="21"/>
      <c r="P640" s="37"/>
      <c r="Q640" s="21"/>
      <c r="R640" s="22"/>
      <c r="S640" s="22"/>
      <c r="T640" s="22"/>
      <c r="U640" s="22"/>
      <c r="V640" s="22"/>
      <c r="W640" s="22"/>
      <c r="X640" s="22"/>
      <c r="Y640" s="21"/>
      <c r="Z640" s="22"/>
      <c r="AA640" s="22"/>
      <c r="AB640" s="22"/>
      <c r="AC640" s="22"/>
      <c r="AD640" s="22"/>
      <c r="AE640" s="22"/>
      <c r="AF640" s="22"/>
    </row>
    <row r="641" ht="15.75" customHeight="1">
      <c r="A641" s="21">
        <f t="shared" si="30"/>
        <v>638</v>
      </c>
      <c r="B641" s="28" t="str">
        <f t="shared" ref="B641:B649" si="470">B640</f>
        <v>54</v>
      </c>
      <c r="C641" s="17" t="str">
        <f t="shared" si="3"/>
        <v>54-NonFall-02</v>
      </c>
      <c r="D641" s="21">
        <v>125.0</v>
      </c>
      <c r="E641" s="21" t="s">
        <v>15</v>
      </c>
      <c r="F641" s="26" t="s">
        <v>17</v>
      </c>
      <c r="G641" s="21" t="s">
        <v>477</v>
      </c>
      <c r="H641" s="19">
        <v>1.0</v>
      </c>
      <c r="I641" s="21"/>
      <c r="J641" s="21">
        <v>499.0</v>
      </c>
      <c r="K641" s="17"/>
      <c r="L641" s="17"/>
      <c r="M641" s="19">
        <v>7.0</v>
      </c>
      <c r="N641" s="19">
        <v>8.0</v>
      </c>
      <c r="O641" s="21"/>
      <c r="P641" s="37"/>
      <c r="Q641" s="21"/>
      <c r="R641" s="22"/>
      <c r="S641" s="22"/>
      <c r="T641" s="22"/>
      <c r="U641" s="22"/>
      <c r="V641" s="22"/>
      <c r="W641" s="22"/>
      <c r="X641" s="22"/>
      <c r="Y641" s="21"/>
      <c r="Z641" s="22"/>
      <c r="AA641" s="22"/>
      <c r="AB641" s="22"/>
      <c r="AC641" s="22"/>
      <c r="AD641" s="22"/>
      <c r="AE641" s="22"/>
      <c r="AF641" s="22"/>
    </row>
    <row r="642" ht="15.75" customHeight="1">
      <c r="A642" s="1">
        <f t="shared" si="30"/>
        <v>639</v>
      </c>
      <c r="B642" s="27" t="str">
        <f t="shared" si="470"/>
        <v>54</v>
      </c>
      <c r="C642" s="8" t="str">
        <f t="shared" si="3"/>
        <v>54-NonFall-03</v>
      </c>
      <c r="D642" s="1">
        <v>73.0</v>
      </c>
      <c r="E642" s="1" t="s">
        <v>15</v>
      </c>
      <c r="F642" s="25" t="s">
        <v>22</v>
      </c>
      <c r="G642" s="1" t="s">
        <v>477</v>
      </c>
      <c r="H642" s="13">
        <v>1.0</v>
      </c>
      <c r="I642" s="1"/>
      <c r="J642" s="1">
        <v>294.0</v>
      </c>
      <c r="K642" s="8"/>
      <c r="L642" s="8"/>
      <c r="M642" s="13">
        <v>7.0</v>
      </c>
      <c r="N642" s="13">
        <v>8.0</v>
      </c>
      <c r="O642" s="1"/>
      <c r="P642" s="36"/>
      <c r="Q642" s="1"/>
      <c r="Y642" s="1"/>
    </row>
    <row r="643" ht="15.75" customHeight="1">
      <c r="A643" s="21">
        <f t="shared" si="30"/>
        <v>640</v>
      </c>
      <c r="B643" s="28" t="str">
        <f t="shared" si="470"/>
        <v>54</v>
      </c>
      <c r="C643" s="17" t="str">
        <f t="shared" si="3"/>
        <v>54-NonFall-04</v>
      </c>
      <c r="D643" s="21">
        <v>86.0</v>
      </c>
      <c r="E643" s="21" t="s">
        <v>15</v>
      </c>
      <c r="F643" s="26" t="s">
        <v>24</v>
      </c>
      <c r="G643" s="21" t="s">
        <v>74</v>
      </c>
      <c r="H643" s="19">
        <v>1.0</v>
      </c>
      <c r="I643" s="21"/>
      <c r="J643" s="21">
        <v>346.0</v>
      </c>
      <c r="K643" s="17"/>
      <c r="L643" s="17"/>
      <c r="M643" s="19">
        <v>7.0</v>
      </c>
      <c r="N643" s="19">
        <v>8.0</v>
      </c>
      <c r="O643" s="21"/>
      <c r="P643" s="37"/>
      <c r="Q643" s="21"/>
      <c r="R643" s="22"/>
      <c r="S643" s="22"/>
      <c r="T643" s="22"/>
      <c r="U643" s="22"/>
      <c r="V643" s="22"/>
      <c r="W643" s="22"/>
      <c r="X643" s="22"/>
      <c r="Y643" s="21"/>
      <c r="Z643" s="22"/>
      <c r="AA643" s="22"/>
      <c r="AB643" s="22"/>
      <c r="AC643" s="22"/>
      <c r="AD643" s="22"/>
      <c r="AE643" s="22"/>
      <c r="AF643" s="22"/>
    </row>
    <row r="644" ht="15.75" customHeight="1">
      <c r="A644" s="1">
        <f t="shared" si="30"/>
        <v>641</v>
      </c>
      <c r="B644" s="27" t="str">
        <f t="shared" si="470"/>
        <v>54</v>
      </c>
      <c r="C644" s="8" t="str">
        <f t="shared" si="3"/>
        <v>54-NonFall-05</v>
      </c>
      <c r="D644" s="1">
        <v>71.0</v>
      </c>
      <c r="E644" s="1" t="s">
        <v>15</v>
      </c>
      <c r="F644" s="25" t="s">
        <v>26</v>
      </c>
      <c r="G644" s="1" t="s">
        <v>489</v>
      </c>
      <c r="H644" s="13">
        <v>1.0</v>
      </c>
      <c r="I644" s="1"/>
      <c r="J644" s="1">
        <v>286.0</v>
      </c>
      <c r="K644" s="8"/>
      <c r="L644" s="8"/>
      <c r="M644" s="13">
        <v>7.0</v>
      </c>
      <c r="N644" s="13">
        <v>8.0</v>
      </c>
      <c r="O644" s="1"/>
      <c r="P644" s="36"/>
      <c r="Q644" s="1"/>
      <c r="Y644" s="1"/>
    </row>
    <row r="645" ht="15.75" customHeight="1">
      <c r="A645" s="1">
        <f t="shared" si="30"/>
        <v>642</v>
      </c>
      <c r="B645" s="27" t="str">
        <f t="shared" si="470"/>
        <v>54</v>
      </c>
      <c r="C645" s="8" t="str">
        <f t="shared" si="3"/>
        <v>54-NonFall-06</v>
      </c>
      <c r="D645" s="1">
        <v>93.0</v>
      </c>
      <c r="E645" s="1" t="s">
        <v>15</v>
      </c>
      <c r="F645" s="25" t="s">
        <v>28</v>
      </c>
      <c r="G645" s="1" t="s">
        <v>477</v>
      </c>
      <c r="H645" s="13">
        <v>1.0</v>
      </c>
      <c r="I645" s="1"/>
      <c r="J645" s="1">
        <v>372.0</v>
      </c>
      <c r="K645" s="8"/>
      <c r="L645" s="8"/>
      <c r="M645" s="13">
        <v>7.0</v>
      </c>
      <c r="N645" s="13">
        <v>8.0</v>
      </c>
      <c r="O645" s="1"/>
      <c r="P645" s="36"/>
      <c r="Q645" s="1"/>
      <c r="Y645" s="1"/>
    </row>
    <row r="646" ht="15.75" customHeight="1">
      <c r="A646" s="1">
        <f t="shared" si="30"/>
        <v>643</v>
      </c>
      <c r="B646" s="27" t="str">
        <f t="shared" si="470"/>
        <v>54</v>
      </c>
      <c r="C646" s="8" t="str">
        <f t="shared" si="3"/>
        <v>54-Fall-01</v>
      </c>
      <c r="D646" s="1">
        <v>27.0</v>
      </c>
      <c r="E646" s="1" t="s">
        <v>19</v>
      </c>
      <c r="F646" s="25" t="s">
        <v>14</v>
      </c>
      <c r="G646" s="1" t="s">
        <v>558</v>
      </c>
      <c r="H646" s="13">
        <v>1.0</v>
      </c>
      <c r="I646" s="1">
        <v>40.0</v>
      </c>
      <c r="J646" s="1">
        <v>110.0</v>
      </c>
      <c r="K646" s="8">
        <f t="shared" ref="K646:L646" si="471">I646-H646</f>
        <v>39</v>
      </c>
      <c r="L646" s="8">
        <f t="shared" si="471"/>
        <v>70</v>
      </c>
      <c r="M646" s="13">
        <v>7.0</v>
      </c>
      <c r="N646" s="13">
        <v>8.0</v>
      </c>
      <c r="O646" s="1"/>
      <c r="P646" s="36"/>
      <c r="Q646" s="1"/>
      <c r="Y646" s="1"/>
    </row>
    <row r="647" ht="15.75" customHeight="1">
      <c r="A647" s="1">
        <f t="shared" si="30"/>
        <v>644</v>
      </c>
      <c r="B647" s="27" t="str">
        <f t="shared" si="470"/>
        <v>54</v>
      </c>
      <c r="C647" s="8" t="str">
        <f t="shared" si="3"/>
        <v>54-Fall-02</v>
      </c>
      <c r="D647" s="1">
        <v>27.0</v>
      </c>
      <c r="E647" s="1" t="s">
        <v>19</v>
      </c>
      <c r="F647" s="25" t="s">
        <v>17</v>
      </c>
      <c r="G647" s="1" t="s">
        <v>558</v>
      </c>
      <c r="H647" s="13">
        <v>1.0</v>
      </c>
      <c r="I647" s="1">
        <v>40.0</v>
      </c>
      <c r="J647" s="1">
        <v>110.0</v>
      </c>
      <c r="K647" s="8">
        <f t="shared" ref="K647:L647" si="472">I647-H647</f>
        <v>39</v>
      </c>
      <c r="L647" s="8">
        <f t="shared" si="472"/>
        <v>70</v>
      </c>
      <c r="M647" s="13">
        <v>7.0</v>
      </c>
      <c r="N647" s="13">
        <v>8.0</v>
      </c>
      <c r="O647" s="1"/>
      <c r="P647" s="36"/>
      <c r="Q647" s="1"/>
      <c r="Y647" s="1"/>
    </row>
    <row r="648" ht="15.75" customHeight="1">
      <c r="A648" s="1">
        <f t="shared" si="30"/>
        <v>645</v>
      </c>
      <c r="B648" s="27" t="str">
        <f t="shared" si="470"/>
        <v>54</v>
      </c>
      <c r="C648" s="8" t="str">
        <f t="shared" si="3"/>
        <v>54-Fall-03</v>
      </c>
      <c r="D648" s="1">
        <v>27.0</v>
      </c>
      <c r="E648" s="1" t="s">
        <v>19</v>
      </c>
      <c r="F648" s="25" t="s">
        <v>22</v>
      </c>
      <c r="G648" s="1" t="s">
        <v>559</v>
      </c>
      <c r="H648" s="13">
        <v>1.0</v>
      </c>
      <c r="I648" s="1">
        <v>40.0</v>
      </c>
      <c r="J648" s="1">
        <v>110.0</v>
      </c>
      <c r="K648" s="8">
        <f t="shared" ref="K648:L648" si="473">I648-H648</f>
        <v>39</v>
      </c>
      <c r="L648" s="8">
        <f t="shared" si="473"/>
        <v>70</v>
      </c>
      <c r="M648" s="13">
        <v>7.0</v>
      </c>
      <c r="N648" s="13">
        <v>8.0</v>
      </c>
      <c r="O648" s="1"/>
      <c r="P648" s="36"/>
      <c r="Q648" s="1"/>
      <c r="Y648" s="1"/>
    </row>
    <row r="649" ht="15.75" customHeight="1">
      <c r="A649" s="1">
        <f t="shared" si="30"/>
        <v>646</v>
      </c>
      <c r="B649" s="27" t="str">
        <f t="shared" si="470"/>
        <v>54</v>
      </c>
      <c r="C649" s="8" t="str">
        <f t="shared" si="3"/>
        <v>54-Fall-04</v>
      </c>
      <c r="D649" s="1">
        <v>27.0</v>
      </c>
      <c r="E649" s="1" t="s">
        <v>19</v>
      </c>
      <c r="F649" s="25" t="s">
        <v>24</v>
      </c>
      <c r="G649" s="1" t="s">
        <v>560</v>
      </c>
      <c r="H649" s="13">
        <v>1.0</v>
      </c>
      <c r="I649" s="1">
        <v>40.0</v>
      </c>
      <c r="J649" s="1">
        <v>110.0</v>
      </c>
      <c r="K649" s="8">
        <f t="shared" ref="K649:L649" si="474">I649-H649</f>
        <v>39</v>
      </c>
      <c r="L649" s="8">
        <f t="shared" si="474"/>
        <v>70</v>
      </c>
      <c r="M649" s="13">
        <v>7.0</v>
      </c>
      <c r="N649" s="13">
        <v>8.0</v>
      </c>
      <c r="O649" s="1"/>
      <c r="P649" s="36"/>
      <c r="Q649" s="1"/>
      <c r="Y649" s="1"/>
    </row>
    <row r="650" ht="15.75" customHeight="1">
      <c r="A650" s="1">
        <f t="shared" si="30"/>
        <v>647</v>
      </c>
      <c r="B650" s="27" t="s">
        <v>561</v>
      </c>
      <c r="C650" s="8" t="str">
        <f t="shared" si="3"/>
        <v>55-NonFall-01</v>
      </c>
      <c r="D650" s="1">
        <v>125.0</v>
      </c>
      <c r="E650" s="1" t="s">
        <v>15</v>
      </c>
      <c r="F650" s="25" t="s">
        <v>14</v>
      </c>
      <c r="G650" s="1" t="s">
        <v>477</v>
      </c>
      <c r="H650" s="13">
        <v>1.0</v>
      </c>
      <c r="I650" s="1"/>
      <c r="J650" s="1">
        <v>500.0</v>
      </c>
      <c r="K650" s="8"/>
      <c r="L650" s="8"/>
      <c r="M650" s="13">
        <v>9.0</v>
      </c>
      <c r="N650" s="13">
        <v>8.0</v>
      </c>
      <c r="O650" s="1"/>
      <c r="P650" s="36"/>
      <c r="Q650" s="1"/>
      <c r="Y650" s="1"/>
    </row>
    <row r="651" ht="15.75" customHeight="1">
      <c r="A651" s="1">
        <f t="shared" si="30"/>
        <v>648</v>
      </c>
      <c r="B651" s="27" t="s">
        <v>561</v>
      </c>
      <c r="C651" s="8" t="str">
        <f t="shared" si="3"/>
        <v>55-NonFall-02</v>
      </c>
      <c r="D651" s="1">
        <v>125.0</v>
      </c>
      <c r="E651" s="1" t="s">
        <v>15</v>
      </c>
      <c r="F651" s="25" t="s">
        <v>17</v>
      </c>
      <c r="G651" s="1" t="s">
        <v>477</v>
      </c>
      <c r="H651" s="13">
        <v>1.0</v>
      </c>
      <c r="I651" s="1"/>
      <c r="J651" s="1">
        <v>500.0</v>
      </c>
      <c r="K651" s="8"/>
      <c r="L651" s="8"/>
      <c r="M651" s="13">
        <v>9.0</v>
      </c>
      <c r="N651" s="13">
        <v>8.0</v>
      </c>
      <c r="O651" s="1"/>
      <c r="P651" s="36"/>
      <c r="Q651" s="1"/>
      <c r="Y651" s="1"/>
    </row>
    <row r="652" ht="15.75" customHeight="1">
      <c r="A652" s="1">
        <f t="shared" si="30"/>
        <v>649</v>
      </c>
      <c r="B652" s="27" t="s">
        <v>561</v>
      </c>
      <c r="C652" s="8" t="str">
        <f t="shared" si="3"/>
        <v>55-NonFall-03</v>
      </c>
      <c r="D652" s="1">
        <v>62.0</v>
      </c>
      <c r="E652" s="1" t="s">
        <v>15</v>
      </c>
      <c r="F652" s="25" t="s">
        <v>22</v>
      </c>
      <c r="G652" s="1" t="s">
        <v>477</v>
      </c>
      <c r="H652" s="13">
        <v>1.0</v>
      </c>
      <c r="I652" s="1"/>
      <c r="J652" s="1">
        <v>249.0</v>
      </c>
      <c r="K652" s="8"/>
      <c r="L652" s="8"/>
      <c r="M652" s="13">
        <v>9.0</v>
      </c>
      <c r="N652" s="13">
        <v>8.0</v>
      </c>
      <c r="O652" s="1"/>
      <c r="P652" s="36"/>
      <c r="Q652" s="1"/>
      <c r="Y652" s="1"/>
    </row>
    <row r="653" ht="15.75" customHeight="1">
      <c r="A653" s="1">
        <f t="shared" si="30"/>
        <v>650</v>
      </c>
      <c r="B653" s="27" t="s">
        <v>561</v>
      </c>
      <c r="C653" s="8" t="str">
        <f t="shared" si="3"/>
        <v>55-NonFall-04</v>
      </c>
      <c r="D653" s="1">
        <v>62.0</v>
      </c>
      <c r="E653" s="1" t="s">
        <v>15</v>
      </c>
      <c r="F653" s="25" t="s">
        <v>24</v>
      </c>
      <c r="G653" s="1" t="s">
        <v>74</v>
      </c>
      <c r="H653" s="13">
        <v>1.0</v>
      </c>
      <c r="I653" s="1"/>
      <c r="J653" s="1">
        <v>249.0</v>
      </c>
      <c r="K653" s="8"/>
      <c r="L653" s="8"/>
      <c r="M653" s="13">
        <v>9.0</v>
      </c>
      <c r="N653" s="13">
        <v>8.0</v>
      </c>
      <c r="O653" s="1"/>
      <c r="P653" s="36"/>
      <c r="Q653" s="1"/>
      <c r="Y653" s="1"/>
    </row>
    <row r="654" ht="15.75" customHeight="1">
      <c r="A654" s="1">
        <f t="shared" si="30"/>
        <v>651</v>
      </c>
      <c r="B654" s="27" t="str">
        <f t="shared" ref="B654:B664" si="475">B653</f>
        <v>55</v>
      </c>
      <c r="C654" s="8" t="str">
        <f t="shared" si="3"/>
        <v>55-NonFall-05</v>
      </c>
      <c r="D654" s="1">
        <v>125.0</v>
      </c>
      <c r="E654" s="1" t="s">
        <v>15</v>
      </c>
      <c r="F654" s="25" t="s">
        <v>26</v>
      </c>
      <c r="G654" s="1" t="s">
        <v>74</v>
      </c>
      <c r="H654" s="13">
        <v>1.0</v>
      </c>
      <c r="I654" s="1"/>
      <c r="J654" s="1">
        <v>500.0</v>
      </c>
      <c r="K654" s="8"/>
      <c r="L654" s="8"/>
      <c r="M654" s="13">
        <v>9.0</v>
      </c>
      <c r="N654" s="13">
        <v>8.0</v>
      </c>
      <c r="O654" s="1"/>
      <c r="P654" s="36"/>
      <c r="Q654" s="1"/>
      <c r="Y654" s="1"/>
    </row>
    <row r="655" ht="15.75" customHeight="1">
      <c r="A655" s="1">
        <f t="shared" si="30"/>
        <v>652</v>
      </c>
      <c r="B655" s="27" t="str">
        <f t="shared" si="475"/>
        <v>55</v>
      </c>
      <c r="C655" s="8" t="str">
        <f t="shared" si="3"/>
        <v>55-NonFall-06</v>
      </c>
      <c r="D655" s="1">
        <v>119.0</v>
      </c>
      <c r="E655" s="1" t="s">
        <v>15</v>
      </c>
      <c r="F655" s="25" t="s">
        <v>28</v>
      </c>
      <c r="G655" s="1" t="s">
        <v>74</v>
      </c>
      <c r="H655" s="13">
        <v>1.0</v>
      </c>
      <c r="I655" s="1"/>
      <c r="J655" s="1">
        <v>477.0</v>
      </c>
      <c r="K655" s="8"/>
      <c r="L655" s="8"/>
      <c r="M655" s="13">
        <v>9.0</v>
      </c>
      <c r="N655" s="13">
        <v>8.0</v>
      </c>
      <c r="O655" s="1"/>
      <c r="P655" s="36"/>
      <c r="Q655" s="1"/>
      <c r="Y655" s="1"/>
    </row>
    <row r="656" ht="15.75" customHeight="1">
      <c r="A656" s="1">
        <f t="shared" si="30"/>
        <v>653</v>
      </c>
      <c r="B656" s="27" t="str">
        <f t="shared" si="475"/>
        <v>55</v>
      </c>
      <c r="C656" s="8" t="str">
        <f t="shared" si="3"/>
        <v>55-Fall-01</v>
      </c>
      <c r="D656" s="1">
        <v>27.0</v>
      </c>
      <c r="E656" s="1" t="s">
        <v>19</v>
      </c>
      <c r="F656" s="25" t="s">
        <v>14</v>
      </c>
      <c r="G656" s="1" t="s">
        <v>562</v>
      </c>
      <c r="H656" s="13">
        <v>1.0</v>
      </c>
      <c r="I656" s="1">
        <v>40.0</v>
      </c>
      <c r="J656" s="1">
        <v>110.0</v>
      </c>
      <c r="K656" s="8">
        <f t="shared" ref="K656:L656" si="476">I656-H656</f>
        <v>39</v>
      </c>
      <c r="L656" s="8">
        <f t="shared" si="476"/>
        <v>70</v>
      </c>
      <c r="M656" s="13">
        <v>9.0</v>
      </c>
      <c r="N656" s="13">
        <v>8.0</v>
      </c>
      <c r="O656" s="1"/>
      <c r="P656" s="36"/>
      <c r="Q656" s="1"/>
      <c r="Y656" s="1"/>
    </row>
    <row r="657" ht="15.75" customHeight="1">
      <c r="A657" s="1">
        <f t="shared" si="30"/>
        <v>654</v>
      </c>
      <c r="B657" s="27" t="str">
        <f t="shared" si="475"/>
        <v>55</v>
      </c>
      <c r="C657" s="8" t="str">
        <f t="shared" si="3"/>
        <v>55-Fall-02</v>
      </c>
      <c r="D657" s="1">
        <v>27.0</v>
      </c>
      <c r="E657" s="1" t="s">
        <v>19</v>
      </c>
      <c r="F657" s="25" t="s">
        <v>17</v>
      </c>
      <c r="G657" s="1" t="s">
        <v>563</v>
      </c>
      <c r="H657" s="13">
        <v>1.0</v>
      </c>
      <c r="I657" s="1">
        <v>40.0</v>
      </c>
      <c r="J657" s="1">
        <v>110.0</v>
      </c>
      <c r="K657" s="8">
        <f t="shared" ref="K657:L657" si="477">I657-H657</f>
        <v>39</v>
      </c>
      <c r="L657" s="8">
        <f t="shared" si="477"/>
        <v>70</v>
      </c>
      <c r="M657" s="13">
        <v>9.0</v>
      </c>
      <c r="N657" s="13">
        <v>8.0</v>
      </c>
      <c r="O657" s="1"/>
      <c r="P657" s="36"/>
      <c r="Q657" s="1"/>
      <c r="Y657" s="1"/>
    </row>
    <row r="658" ht="15.75" customHeight="1">
      <c r="A658" s="21">
        <f t="shared" si="30"/>
        <v>655</v>
      </c>
      <c r="B658" s="28" t="str">
        <f t="shared" si="475"/>
        <v>55</v>
      </c>
      <c r="C658" s="17" t="str">
        <f t="shared" si="3"/>
        <v>55-Fall-03</v>
      </c>
      <c r="D658" s="21">
        <v>27.0</v>
      </c>
      <c r="E658" s="21" t="s">
        <v>19</v>
      </c>
      <c r="F658" s="26" t="s">
        <v>22</v>
      </c>
      <c r="G658" s="21" t="s">
        <v>564</v>
      </c>
      <c r="H658" s="19">
        <v>1.0</v>
      </c>
      <c r="I658" s="21">
        <v>40.0</v>
      </c>
      <c r="J658" s="21">
        <v>110.0</v>
      </c>
      <c r="K658" s="17">
        <f t="shared" ref="K658:L658" si="478">I658-H658</f>
        <v>39</v>
      </c>
      <c r="L658" s="17">
        <f t="shared" si="478"/>
        <v>70</v>
      </c>
      <c r="M658" s="19">
        <v>9.0</v>
      </c>
      <c r="N658" s="19">
        <v>8.0</v>
      </c>
      <c r="O658" s="21"/>
      <c r="P658" s="37"/>
      <c r="Q658" s="21"/>
      <c r="R658" s="22"/>
      <c r="S658" s="22"/>
      <c r="T658" s="22"/>
      <c r="U658" s="22"/>
      <c r="V658" s="22"/>
      <c r="W658" s="22"/>
      <c r="X658" s="22"/>
      <c r="Y658" s="21"/>
      <c r="Z658" s="22"/>
      <c r="AA658" s="22"/>
      <c r="AB658" s="22"/>
      <c r="AC658" s="22"/>
      <c r="AD658" s="22"/>
      <c r="AE658" s="22"/>
      <c r="AF658" s="22"/>
    </row>
    <row r="659" ht="15.75" customHeight="1">
      <c r="A659" s="21">
        <f t="shared" si="30"/>
        <v>656</v>
      </c>
      <c r="B659" s="28" t="str">
        <f t="shared" si="475"/>
        <v>55</v>
      </c>
      <c r="C659" s="17" t="str">
        <f t="shared" si="3"/>
        <v>55-Fall-04</v>
      </c>
      <c r="D659" s="21">
        <v>27.0</v>
      </c>
      <c r="E659" s="21" t="s">
        <v>19</v>
      </c>
      <c r="F659" s="26" t="s">
        <v>24</v>
      </c>
      <c r="G659" s="21" t="s">
        <v>565</v>
      </c>
      <c r="H659" s="19">
        <v>1.0</v>
      </c>
      <c r="I659" s="21">
        <v>40.0</v>
      </c>
      <c r="J659" s="21">
        <v>110.0</v>
      </c>
      <c r="K659" s="17">
        <f t="shared" ref="K659:L659" si="479">I659-H659</f>
        <v>39</v>
      </c>
      <c r="L659" s="17">
        <f t="shared" si="479"/>
        <v>70</v>
      </c>
      <c r="M659" s="19">
        <v>9.0</v>
      </c>
      <c r="N659" s="19">
        <v>8.0</v>
      </c>
      <c r="O659" s="21"/>
      <c r="P659" s="37"/>
      <c r="Q659" s="21"/>
      <c r="R659" s="22"/>
      <c r="S659" s="22"/>
      <c r="T659" s="22"/>
      <c r="U659" s="22"/>
      <c r="V659" s="22"/>
      <c r="W659" s="22"/>
      <c r="X659" s="22"/>
      <c r="Y659" s="21"/>
      <c r="Z659" s="22"/>
      <c r="AA659" s="22"/>
      <c r="AB659" s="22"/>
      <c r="AC659" s="22"/>
      <c r="AD659" s="22"/>
      <c r="AE659" s="22"/>
      <c r="AF659" s="22"/>
    </row>
    <row r="660" ht="15.75" customHeight="1">
      <c r="A660" s="1">
        <f t="shared" si="30"/>
        <v>657</v>
      </c>
      <c r="B660" s="27" t="str">
        <f t="shared" si="475"/>
        <v>55</v>
      </c>
      <c r="C660" s="8" t="str">
        <f t="shared" si="3"/>
        <v>55-Fall-05</v>
      </c>
      <c r="D660" s="1">
        <v>27.0</v>
      </c>
      <c r="E660" s="1" t="s">
        <v>19</v>
      </c>
      <c r="F660" s="25" t="s">
        <v>26</v>
      </c>
      <c r="G660" s="1" t="s">
        <v>566</v>
      </c>
      <c r="H660" s="13">
        <v>1.0</v>
      </c>
      <c r="I660" s="1">
        <v>40.0</v>
      </c>
      <c r="J660" s="1">
        <v>110.0</v>
      </c>
      <c r="K660" s="8">
        <f t="shared" ref="K660:L660" si="480">I660-H660</f>
        <v>39</v>
      </c>
      <c r="L660" s="8">
        <f t="shared" si="480"/>
        <v>70</v>
      </c>
      <c r="M660" s="13">
        <v>9.0</v>
      </c>
      <c r="N660" s="13">
        <v>8.0</v>
      </c>
      <c r="O660" s="1"/>
      <c r="P660" s="36"/>
      <c r="Q660" s="1"/>
      <c r="Y660" s="1"/>
    </row>
    <row r="661" ht="15.75" customHeight="1">
      <c r="A661" s="1">
        <f t="shared" si="30"/>
        <v>658</v>
      </c>
      <c r="B661" s="27" t="str">
        <f t="shared" si="475"/>
        <v>55</v>
      </c>
      <c r="C661" s="8" t="str">
        <f t="shared" si="3"/>
        <v>55-Fall-06</v>
      </c>
      <c r="D661" s="1">
        <v>27.0</v>
      </c>
      <c r="E661" s="1" t="s">
        <v>19</v>
      </c>
      <c r="F661" s="25" t="s">
        <v>28</v>
      </c>
      <c r="G661" s="1" t="s">
        <v>567</v>
      </c>
      <c r="H661" s="13">
        <v>1.0</v>
      </c>
      <c r="I661" s="1">
        <v>40.0</v>
      </c>
      <c r="J661" s="1">
        <v>110.0</v>
      </c>
      <c r="K661" s="8">
        <f t="shared" ref="K661:L661" si="481">I661-H661</f>
        <v>39</v>
      </c>
      <c r="L661" s="8">
        <f t="shared" si="481"/>
        <v>70</v>
      </c>
      <c r="M661" s="13">
        <v>9.0</v>
      </c>
      <c r="N661" s="13">
        <v>8.0</v>
      </c>
      <c r="O661" s="1"/>
      <c r="P661" s="36"/>
      <c r="Q661" s="1"/>
      <c r="Y661" s="1"/>
    </row>
    <row r="662" ht="15.75" customHeight="1">
      <c r="A662" s="21">
        <f t="shared" si="30"/>
        <v>659</v>
      </c>
      <c r="B662" s="28" t="str">
        <f t="shared" si="475"/>
        <v>55</v>
      </c>
      <c r="C662" s="17" t="str">
        <f t="shared" si="3"/>
        <v>55-Fall-07</v>
      </c>
      <c r="D662" s="21">
        <v>27.0</v>
      </c>
      <c r="E662" s="21" t="s">
        <v>19</v>
      </c>
      <c r="F662" s="26" t="s">
        <v>30</v>
      </c>
      <c r="G662" s="21" t="s">
        <v>568</v>
      </c>
      <c r="H662" s="19">
        <v>1.0</v>
      </c>
      <c r="I662" s="21">
        <v>40.0</v>
      </c>
      <c r="J662" s="21">
        <v>110.0</v>
      </c>
      <c r="K662" s="17">
        <f t="shared" ref="K662:L662" si="482">I662-H662</f>
        <v>39</v>
      </c>
      <c r="L662" s="17">
        <f t="shared" si="482"/>
        <v>70</v>
      </c>
      <c r="M662" s="19">
        <v>9.0</v>
      </c>
      <c r="N662" s="19">
        <v>8.0</v>
      </c>
      <c r="O662" s="21"/>
      <c r="P662" s="37"/>
      <c r="Q662" s="21"/>
      <c r="R662" s="22"/>
      <c r="S662" s="22"/>
      <c r="T662" s="22"/>
      <c r="U662" s="22"/>
      <c r="V662" s="22"/>
      <c r="W662" s="22"/>
      <c r="X662" s="22"/>
      <c r="Y662" s="21"/>
      <c r="Z662" s="22"/>
      <c r="AA662" s="22"/>
      <c r="AB662" s="22"/>
      <c r="AC662" s="22"/>
      <c r="AD662" s="22"/>
      <c r="AE662" s="22"/>
      <c r="AF662" s="22"/>
    </row>
    <row r="663" ht="15.75" customHeight="1">
      <c r="A663" s="21">
        <f t="shared" si="30"/>
        <v>660</v>
      </c>
      <c r="B663" s="28" t="str">
        <f t="shared" si="475"/>
        <v>55</v>
      </c>
      <c r="C663" s="17" t="str">
        <f t="shared" si="3"/>
        <v>55-Fall-08</v>
      </c>
      <c r="D663" s="21">
        <v>27.0</v>
      </c>
      <c r="E663" s="21" t="s">
        <v>19</v>
      </c>
      <c r="F663" s="26" t="s">
        <v>73</v>
      </c>
      <c r="G663" s="21" t="s">
        <v>568</v>
      </c>
      <c r="H663" s="19">
        <v>1.0</v>
      </c>
      <c r="I663" s="21">
        <v>40.0</v>
      </c>
      <c r="J663" s="21">
        <v>110.0</v>
      </c>
      <c r="K663" s="17">
        <f t="shared" ref="K663:L663" si="483">I663-H663</f>
        <v>39</v>
      </c>
      <c r="L663" s="17">
        <f t="shared" si="483"/>
        <v>70</v>
      </c>
      <c r="M663" s="19">
        <v>9.0</v>
      </c>
      <c r="N663" s="19">
        <v>8.0</v>
      </c>
      <c r="O663" s="21"/>
      <c r="P663" s="37"/>
      <c r="Q663" s="21"/>
      <c r="R663" s="22"/>
      <c r="S663" s="22"/>
      <c r="T663" s="22"/>
      <c r="U663" s="22"/>
      <c r="V663" s="22"/>
      <c r="W663" s="22"/>
      <c r="X663" s="22"/>
      <c r="Y663" s="21"/>
      <c r="Z663" s="22"/>
      <c r="AA663" s="22"/>
      <c r="AB663" s="22"/>
      <c r="AC663" s="22"/>
      <c r="AD663" s="22"/>
      <c r="AE663" s="22"/>
      <c r="AF663" s="22"/>
    </row>
    <row r="664" ht="15.75" customHeight="1">
      <c r="A664" s="1">
        <f t="shared" si="30"/>
        <v>661</v>
      </c>
      <c r="B664" s="27" t="str">
        <f t="shared" si="475"/>
        <v>55</v>
      </c>
      <c r="C664" s="8" t="str">
        <f t="shared" si="3"/>
        <v>55-Fall-09</v>
      </c>
      <c r="D664" s="1">
        <v>27.0</v>
      </c>
      <c r="E664" s="1" t="s">
        <v>19</v>
      </c>
      <c r="F664" s="25" t="s">
        <v>81</v>
      </c>
      <c r="G664" s="1" t="s">
        <v>569</v>
      </c>
      <c r="H664" s="13">
        <v>1.0</v>
      </c>
      <c r="I664" s="1">
        <v>40.0</v>
      </c>
      <c r="J664" s="1">
        <v>110.0</v>
      </c>
      <c r="K664" s="8">
        <f t="shared" ref="K664:L664" si="484">I664-H664</f>
        <v>39</v>
      </c>
      <c r="L664" s="8">
        <f t="shared" si="484"/>
        <v>70</v>
      </c>
      <c r="M664" s="13">
        <v>9.0</v>
      </c>
      <c r="N664" s="13">
        <v>8.0</v>
      </c>
      <c r="O664" s="1"/>
      <c r="P664" s="36"/>
      <c r="Q664" s="1"/>
      <c r="Y664" s="1"/>
    </row>
    <row r="665" ht="15.75" customHeight="1">
      <c r="A665" s="1">
        <f t="shared" si="30"/>
        <v>662</v>
      </c>
      <c r="B665" s="27" t="s">
        <v>570</v>
      </c>
      <c r="C665" s="8" t="str">
        <f t="shared" si="3"/>
        <v>56-NonFall-01</v>
      </c>
      <c r="D665" s="1">
        <v>125.0</v>
      </c>
      <c r="E665" s="1" t="s">
        <v>15</v>
      </c>
      <c r="F665" s="25" t="s">
        <v>14</v>
      </c>
      <c r="G665" s="1" t="s">
        <v>571</v>
      </c>
      <c r="H665" s="13">
        <v>1.0</v>
      </c>
      <c r="I665" s="1"/>
      <c r="J665" s="1">
        <v>500.0</v>
      </c>
      <c r="K665" s="8"/>
      <c r="L665" s="8"/>
      <c r="M665" s="13">
        <v>9.0</v>
      </c>
      <c r="N665" s="13">
        <v>8.0</v>
      </c>
      <c r="O665" s="1"/>
      <c r="P665" s="36"/>
      <c r="Q665" s="1"/>
      <c r="Y665" s="1"/>
    </row>
    <row r="666" ht="15.75" customHeight="1">
      <c r="A666" s="1">
        <f t="shared" si="30"/>
        <v>663</v>
      </c>
      <c r="B666" s="27" t="s">
        <v>570</v>
      </c>
      <c r="C666" s="8" t="str">
        <f t="shared" si="3"/>
        <v>56-NonFall-02</v>
      </c>
      <c r="D666" s="1">
        <v>124.0</v>
      </c>
      <c r="E666" s="1" t="s">
        <v>15</v>
      </c>
      <c r="F666" s="25" t="s">
        <v>17</v>
      </c>
      <c r="G666" s="1" t="s">
        <v>572</v>
      </c>
      <c r="H666" s="13">
        <v>1.0</v>
      </c>
      <c r="I666" s="1"/>
      <c r="J666" s="1">
        <v>497.0</v>
      </c>
      <c r="K666" s="8"/>
      <c r="L666" s="8"/>
      <c r="M666" s="13">
        <v>9.0</v>
      </c>
      <c r="N666" s="13">
        <v>8.0</v>
      </c>
      <c r="O666" s="1"/>
      <c r="P666" s="36"/>
      <c r="Q666" s="1"/>
      <c r="Y666" s="1"/>
    </row>
    <row r="667" ht="15.75" customHeight="1">
      <c r="A667" s="21">
        <f t="shared" si="30"/>
        <v>664</v>
      </c>
      <c r="B667" s="28" t="s">
        <v>570</v>
      </c>
      <c r="C667" s="17" t="str">
        <f t="shared" si="3"/>
        <v>56-Fall-01</v>
      </c>
      <c r="D667" s="21">
        <v>27.0</v>
      </c>
      <c r="E667" s="21" t="s">
        <v>19</v>
      </c>
      <c r="F667" s="26" t="s">
        <v>14</v>
      </c>
      <c r="G667" s="21" t="s">
        <v>573</v>
      </c>
      <c r="H667" s="19">
        <v>1.0</v>
      </c>
      <c r="I667" s="21">
        <v>40.0</v>
      </c>
      <c r="J667" s="21">
        <v>110.0</v>
      </c>
      <c r="K667" s="17">
        <f t="shared" ref="K667:L667" si="485">I667-H667</f>
        <v>39</v>
      </c>
      <c r="L667" s="17">
        <f t="shared" si="485"/>
        <v>70</v>
      </c>
      <c r="M667" s="19">
        <v>9.0</v>
      </c>
      <c r="N667" s="19">
        <v>8.0</v>
      </c>
      <c r="O667" s="21"/>
      <c r="P667" s="37"/>
      <c r="Q667" s="21"/>
      <c r="R667" s="22"/>
      <c r="S667" s="22"/>
      <c r="T667" s="22"/>
      <c r="U667" s="22"/>
      <c r="V667" s="22"/>
      <c r="W667" s="22"/>
      <c r="X667" s="22"/>
      <c r="Y667" s="21"/>
      <c r="Z667" s="22"/>
      <c r="AA667" s="22"/>
      <c r="AB667" s="22"/>
      <c r="AC667" s="22"/>
      <c r="AD667" s="22"/>
      <c r="AE667" s="22"/>
      <c r="AF667" s="22"/>
    </row>
    <row r="668" ht="15.75" customHeight="1">
      <c r="A668" s="1">
        <f t="shared" si="30"/>
        <v>665</v>
      </c>
      <c r="B668" s="27" t="str">
        <f t="shared" ref="B668:B677" si="487">B667</f>
        <v>56</v>
      </c>
      <c r="C668" s="8" t="str">
        <f t="shared" si="3"/>
        <v>56-Fall-02</v>
      </c>
      <c r="D668" s="1">
        <v>27.0</v>
      </c>
      <c r="E668" s="1" t="s">
        <v>19</v>
      </c>
      <c r="F668" s="25" t="s">
        <v>17</v>
      </c>
      <c r="G668" s="1" t="s">
        <v>573</v>
      </c>
      <c r="H668" s="13">
        <v>1.0</v>
      </c>
      <c r="I668" s="1">
        <v>40.0</v>
      </c>
      <c r="J668" s="1">
        <v>110.0</v>
      </c>
      <c r="K668" s="8">
        <f t="shared" ref="K668:L668" si="486">I668-H668</f>
        <v>39</v>
      </c>
      <c r="L668" s="8">
        <f t="shared" si="486"/>
        <v>70</v>
      </c>
      <c r="M668" s="13">
        <v>9.0</v>
      </c>
      <c r="N668" s="13">
        <v>8.0</v>
      </c>
      <c r="O668" s="1"/>
      <c r="P668" s="36"/>
      <c r="Q668" s="1"/>
      <c r="Y668" s="1"/>
    </row>
    <row r="669" ht="15.75" customHeight="1">
      <c r="A669" s="1">
        <f t="shared" si="30"/>
        <v>666</v>
      </c>
      <c r="B669" s="27" t="str">
        <f t="shared" si="487"/>
        <v>56</v>
      </c>
      <c r="C669" s="8" t="str">
        <f t="shared" si="3"/>
        <v>56-Fall-03</v>
      </c>
      <c r="D669" s="1">
        <v>21.0</v>
      </c>
      <c r="E669" s="1" t="s">
        <v>19</v>
      </c>
      <c r="F669" s="25" t="s">
        <v>22</v>
      </c>
      <c r="G669" s="1" t="s">
        <v>574</v>
      </c>
      <c r="H669" s="13">
        <v>1.0</v>
      </c>
      <c r="I669" s="1">
        <v>40.0</v>
      </c>
      <c r="J669" s="1">
        <v>86.0</v>
      </c>
      <c r="K669" s="8">
        <f t="shared" ref="K669:L669" si="488">I669-H669</f>
        <v>39</v>
      </c>
      <c r="L669" s="8">
        <f t="shared" si="488"/>
        <v>46</v>
      </c>
      <c r="M669" s="13">
        <v>9.0</v>
      </c>
      <c r="N669" s="13">
        <v>8.0</v>
      </c>
      <c r="O669" s="1"/>
      <c r="P669" s="36"/>
      <c r="Q669" s="1"/>
      <c r="Y669" s="1"/>
    </row>
    <row r="670" ht="15.75" customHeight="1">
      <c r="A670" s="1">
        <f t="shared" si="30"/>
        <v>667</v>
      </c>
      <c r="B670" s="27" t="str">
        <f t="shared" si="487"/>
        <v>56</v>
      </c>
      <c r="C670" s="8" t="str">
        <f t="shared" si="3"/>
        <v>56-Fall-04</v>
      </c>
      <c r="D670" s="1">
        <v>27.0</v>
      </c>
      <c r="E670" s="1" t="s">
        <v>19</v>
      </c>
      <c r="F670" s="25" t="s">
        <v>24</v>
      </c>
      <c r="G670" s="1" t="s">
        <v>574</v>
      </c>
      <c r="H670" s="13">
        <v>1.0</v>
      </c>
      <c r="I670" s="1">
        <v>40.0</v>
      </c>
      <c r="J670" s="1">
        <v>110.0</v>
      </c>
      <c r="K670" s="8">
        <f t="shared" ref="K670:L670" si="489">I670-H670</f>
        <v>39</v>
      </c>
      <c r="L670" s="8">
        <f t="shared" si="489"/>
        <v>70</v>
      </c>
      <c r="M670" s="13">
        <v>9.0</v>
      </c>
      <c r="N670" s="13">
        <v>8.0</v>
      </c>
      <c r="O670" s="1"/>
      <c r="P670" s="36"/>
      <c r="Q670" s="1"/>
      <c r="Y670" s="1"/>
    </row>
    <row r="671" ht="15.75" customHeight="1">
      <c r="A671" s="1">
        <f t="shared" si="30"/>
        <v>668</v>
      </c>
      <c r="B671" s="27" t="str">
        <f t="shared" si="487"/>
        <v>56</v>
      </c>
      <c r="C671" s="8" t="str">
        <f t="shared" si="3"/>
        <v>56-Fall-05</v>
      </c>
      <c r="D671" s="1">
        <v>27.0</v>
      </c>
      <c r="E671" s="1" t="s">
        <v>19</v>
      </c>
      <c r="F671" s="25" t="s">
        <v>26</v>
      </c>
      <c r="G671" s="1" t="s">
        <v>574</v>
      </c>
      <c r="H671" s="13">
        <v>1.0</v>
      </c>
      <c r="I671" s="1">
        <v>40.0</v>
      </c>
      <c r="J671" s="1">
        <v>110.0</v>
      </c>
      <c r="K671" s="8">
        <f t="shared" ref="K671:L671" si="490">I671-H671</f>
        <v>39</v>
      </c>
      <c r="L671" s="8">
        <f t="shared" si="490"/>
        <v>70</v>
      </c>
      <c r="M671" s="13">
        <v>9.0</v>
      </c>
      <c r="N671" s="13">
        <v>8.0</v>
      </c>
      <c r="O671" s="1"/>
      <c r="P671" s="36"/>
      <c r="Q671" s="1"/>
      <c r="Y671" s="1"/>
    </row>
    <row r="672" ht="15.75" customHeight="1">
      <c r="A672" s="21">
        <f t="shared" si="30"/>
        <v>669</v>
      </c>
      <c r="B672" s="28" t="str">
        <f t="shared" si="487"/>
        <v>56</v>
      </c>
      <c r="C672" s="17" t="str">
        <f t="shared" si="3"/>
        <v>56-Fall-06</v>
      </c>
      <c r="D672" s="21">
        <v>25.0</v>
      </c>
      <c r="E672" s="21" t="s">
        <v>19</v>
      </c>
      <c r="F672" s="26" t="s">
        <v>28</v>
      </c>
      <c r="G672" s="21" t="s">
        <v>575</v>
      </c>
      <c r="H672" s="19">
        <v>1.0</v>
      </c>
      <c r="I672" s="21">
        <v>40.0</v>
      </c>
      <c r="J672" s="21">
        <v>100.0</v>
      </c>
      <c r="K672" s="17">
        <f t="shared" ref="K672:L672" si="491">I672-H672</f>
        <v>39</v>
      </c>
      <c r="L672" s="17">
        <f t="shared" si="491"/>
        <v>60</v>
      </c>
      <c r="M672" s="19">
        <v>9.0</v>
      </c>
      <c r="N672" s="19">
        <v>8.0</v>
      </c>
      <c r="O672" s="21"/>
      <c r="P672" s="37"/>
      <c r="Q672" s="21"/>
      <c r="R672" s="22"/>
      <c r="S672" s="22"/>
      <c r="T672" s="22"/>
      <c r="U672" s="22"/>
      <c r="V672" s="22"/>
      <c r="W672" s="22"/>
      <c r="X672" s="22"/>
      <c r="Y672" s="21"/>
      <c r="Z672" s="22"/>
      <c r="AA672" s="22"/>
      <c r="AB672" s="22"/>
      <c r="AC672" s="22"/>
      <c r="AD672" s="22"/>
      <c r="AE672" s="22"/>
      <c r="AF672" s="22"/>
    </row>
    <row r="673" ht="15.75" customHeight="1">
      <c r="A673" s="1">
        <f t="shared" si="30"/>
        <v>670</v>
      </c>
      <c r="B673" s="27" t="str">
        <f t="shared" si="487"/>
        <v>56</v>
      </c>
      <c r="C673" s="8" t="str">
        <f t="shared" si="3"/>
        <v>56-Fall-07</v>
      </c>
      <c r="D673" s="1">
        <v>27.0</v>
      </c>
      <c r="E673" s="1" t="s">
        <v>19</v>
      </c>
      <c r="F673" s="25" t="s">
        <v>30</v>
      </c>
      <c r="G673" s="1" t="s">
        <v>576</v>
      </c>
      <c r="H673" s="13">
        <v>1.0</v>
      </c>
      <c r="I673" s="1">
        <v>40.0</v>
      </c>
      <c r="J673" s="1">
        <v>110.0</v>
      </c>
      <c r="K673" s="8">
        <f t="shared" ref="K673:L673" si="492">I673-H673</f>
        <v>39</v>
      </c>
      <c r="L673" s="8">
        <f t="shared" si="492"/>
        <v>70</v>
      </c>
      <c r="M673" s="13">
        <v>9.0</v>
      </c>
      <c r="N673" s="13">
        <v>8.0</v>
      </c>
      <c r="O673" s="1"/>
      <c r="P673" s="36"/>
      <c r="Q673" s="1"/>
      <c r="Y673" s="1"/>
    </row>
    <row r="674" ht="15.75" customHeight="1">
      <c r="A674" s="1">
        <f t="shared" si="30"/>
        <v>671</v>
      </c>
      <c r="B674" s="27" t="str">
        <f t="shared" si="487"/>
        <v>56</v>
      </c>
      <c r="C674" s="8" t="str">
        <f t="shared" si="3"/>
        <v>56-Fall-08</v>
      </c>
      <c r="D674" s="1">
        <v>27.0</v>
      </c>
      <c r="E674" s="1" t="s">
        <v>19</v>
      </c>
      <c r="F674" s="25" t="s">
        <v>73</v>
      </c>
      <c r="G674" s="1" t="s">
        <v>180</v>
      </c>
      <c r="H674" s="13">
        <v>1.0</v>
      </c>
      <c r="I674" s="1">
        <v>40.0</v>
      </c>
      <c r="J674" s="1">
        <v>110.0</v>
      </c>
      <c r="K674" s="8">
        <f t="shared" ref="K674:L674" si="493">I674-H674</f>
        <v>39</v>
      </c>
      <c r="L674" s="8">
        <f t="shared" si="493"/>
        <v>70</v>
      </c>
      <c r="M674" s="13">
        <v>9.0</v>
      </c>
      <c r="N674" s="13">
        <v>8.0</v>
      </c>
      <c r="O674" s="1"/>
      <c r="P674" s="36"/>
      <c r="Q674" s="1"/>
      <c r="Y674" s="1"/>
    </row>
    <row r="675" ht="15.75" customHeight="1">
      <c r="A675" s="1">
        <f t="shared" si="30"/>
        <v>672</v>
      </c>
      <c r="B675" s="27" t="str">
        <f t="shared" si="487"/>
        <v>56</v>
      </c>
      <c r="C675" s="8" t="str">
        <f t="shared" si="3"/>
        <v>56-Fall-09</v>
      </c>
      <c r="D675" s="1">
        <v>27.0</v>
      </c>
      <c r="E675" s="1" t="s">
        <v>19</v>
      </c>
      <c r="F675" s="25" t="s">
        <v>81</v>
      </c>
      <c r="G675" s="1" t="s">
        <v>577</v>
      </c>
      <c r="H675" s="13">
        <v>1.0</v>
      </c>
      <c r="I675" s="1">
        <v>40.0</v>
      </c>
      <c r="J675" s="1">
        <v>110.0</v>
      </c>
      <c r="K675" s="8">
        <f t="shared" ref="K675:L675" si="494">I675-H675</f>
        <v>39</v>
      </c>
      <c r="L675" s="8">
        <f t="shared" si="494"/>
        <v>70</v>
      </c>
      <c r="M675" s="13">
        <v>9.0</v>
      </c>
      <c r="N675" s="13">
        <v>8.0</v>
      </c>
      <c r="O675" s="1"/>
      <c r="P675" s="36"/>
      <c r="Q675" s="1"/>
      <c r="Y675" s="1"/>
    </row>
    <row r="676" ht="15.75" customHeight="1">
      <c r="A676" s="1">
        <f t="shared" si="30"/>
        <v>673</v>
      </c>
      <c r="B676" s="27" t="str">
        <f t="shared" si="487"/>
        <v>56</v>
      </c>
      <c r="C676" s="8" t="str">
        <f t="shared" si="3"/>
        <v>56-Fall-10</v>
      </c>
      <c r="D676" s="1">
        <v>27.0</v>
      </c>
      <c r="E676" s="1" t="s">
        <v>19</v>
      </c>
      <c r="F676" s="25" t="s">
        <v>91</v>
      </c>
      <c r="G676" s="1" t="s">
        <v>578</v>
      </c>
      <c r="H676" s="13">
        <v>1.0</v>
      </c>
      <c r="I676" s="1">
        <v>40.0</v>
      </c>
      <c r="J676" s="1">
        <v>110.0</v>
      </c>
      <c r="K676" s="8">
        <f t="shared" ref="K676:L676" si="495">I676-H676</f>
        <v>39</v>
      </c>
      <c r="L676" s="8">
        <f t="shared" si="495"/>
        <v>70</v>
      </c>
      <c r="M676" s="13">
        <v>9.0</v>
      </c>
      <c r="N676" s="13">
        <v>8.0</v>
      </c>
      <c r="O676" s="1"/>
      <c r="P676" s="36"/>
      <c r="Q676" s="1"/>
      <c r="Y676" s="1"/>
    </row>
    <row r="677" ht="15.75" customHeight="1">
      <c r="A677" s="1">
        <f t="shared" si="30"/>
        <v>674</v>
      </c>
      <c r="B677" s="27" t="str">
        <f t="shared" si="487"/>
        <v>56</v>
      </c>
      <c r="C677" s="8" t="str">
        <f t="shared" si="3"/>
        <v>56-Fall-11</v>
      </c>
      <c r="D677" s="1">
        <v>25.0</v>
      </c>
      <c r="E677" s="1" t="s">
        <v>19</v>
      </c>
      <c r="F677" s="25" t="s">
        <v>100</v>
      </c>
      <c r="G677" s="1" t="s">
        <v>579</v>
      </c>
      <c r="H677" s="13">
        <v>1.0</v>
      </c>
      <c r="I677" s="1">
        <v>40.0</v>
      </c>
      <c r="J677" s="1">
        <v>100.0</v>
      </c>
      <c r="K677" s="8">
        <f t="shared" ref="K677:L677" si="496">I677-H677</f>
        <v>39</v>
      </c>
      <c r="L677" s="8">
        <f t="shared" si="496"/>
        <v>60</v>
      </c>
      <c r="M677" s="13">
        <v>9.0</v>
      </c>
      <c r="N677" s="13">
        <v>8.0</v>
      </c>
      <c r="O677" s="1"/>
      <c r="P677" s="36"/>
      <c r="Q677" s="1"/>
      <c r="Y677" s="1"/>
    </row>
    <row r="678" ht="15.75" customHeight="1">
      <c r="A678" s="1">
        <f t="shared" si="30"/>
        <v>675</v>
      </c>
      <c r="B678" s="27" t="s">
        <v>570</v>
      </c>
      <c r="C678" s="8" t="str">
        <f t="shared" si="3"/>
        <v>56-Fall-12</v>
      </c>
      <c r="D678" s="1">
        <v>27.0</v>
      </c>
      <c r="E678" s="1" t="s">
        <v>19</v>
      </c>
      <c r="F678" s="25" t="s">
        <v>110</v>
      </c>
      <c r="G678" s="1" t="s">
        <v>580</v>
      </c>
      <c r="H678" s="13">
        <v>1.0</v>
      </c>
      <c r="I678" s="1">
        <v>40.0</v>
      </c>
      <c r="J678" s="1">
        <v>110.0</v>
      </c>
      <c r="K678" s="8">
        <f t="shared" ref="K678:L678" si="497">I678-H678</f>
        <v>39</v>
      </c>
      <c r="L678" s="8">
        <f t="shared" si="497"/>
        <v>70</v>
      </c>
      <c r="M678" s="13">
        <v>9.0</v>
      </c>
      <c r="N678" s="13">
        <v>8.0</v>
      </c>
      <c r="O678" s="1"/>
      <c r="P678" s="36"/>
      <c r="Q678" s="1"/>
      <c r="Y678" s="1"/>
    </row>
    <row r="679" ht="15.75" customHeight="1">
      <c r="A679" s="1">
        <f t="shared" si="30"/>
        <v>676</v>
      </c>
      <c r="B679" s="27" t="str">
        <f>B677</f>
        <v>56</v>
      </c>
      <c r="C679" s="8" t="str">
        <f t="shared" si="3"/>
        <v>56-Fall-13</v>
      </c>
      <c r="D679" s="1">
        <v>22.0</v>
      </c>
      <c r="E679" s="1" t="s">
        <v>19</v>
      </c>
      <c r="F679" s="25" t="s">
        <v>117</v>
      </c>
      <c r="G679" s="1" t="s">
        <v>581</v>
      </c>
      <c r="H679" s="13">
        <v>1.0</v>
      </c>
      <c r="I679" s="1">
        <v>40.0</v>
      </c>
      <c r="J679" s="1">
        <v>88.0</v>
      </c>
      <c r="K679" s="8">
        <f t="shared" ref="K679:L679" si="498">I679-H679</f>
        <v>39</v>
      </c>
      <c r="L679" s="8">
        <f t="shared" si="498"/>
        <v>48</v>
      </c>
      <c r="M679" s="13">
        <v>9.0</v>
      </c>
      <c r="N679" s="13">
        <v>8.0</v>
      </c>
      <c r="O679" s="1"/>
      <c r="P679" s="36"/>
      <c r="Q679" s="1"/>
      <c r="Y679" s="1"/>
    </row>
    <row r="680" ht="15.75" customHeight="1">
      <c r="A680" s="21">
        <f t="shared" si="30"/>
        <v>677</v>
      </c>
      <c r="B680" s="28" t="s">
        <v>582</v>
      </c>
      <c r="C680" s="17" t="str">
        <f t="shared" si="3"/>
        <v>57-NonFall-01</v>
      </c>
      <c r="D680" s="21">
        <v>270.0</v>
      </c>
      <c r="E680" s="21" t="s">
        <v>15</v>
      </c>
      <c r="F680" s="26" t="s">
        <v>14</v>
      </c>
      <c r="G680" s="21" t="s">
        <v>583</v>
      </c>
      <c r="H680" s="19">
        <v>1.0</v>
      </c>
      <c r="I680" s="21"/>
      <c r="J680" s="21">
        <v>1080.0</v>
      </c>
      <c r="K680" s="17"/>
      <c r="L680" s="17"/>
      <c r="M680" s="19">
        <v>9.0</v>
      </c>
      <c r="N680" s="19">
        <v>8.0</v>
      </c>
      <c r="O680" s="21"/>
      <c r="P680" s="37"/>
      <c r="Q680" s="21"/>
      <c r="R680" s="22"/>
      <c r="S680" s="22"/>
      <c r="T680" s="22"/>
      <c r="U680" s="22"/>
      <c r="V680" s="22"/>
      <c r="W680" s="22"/>
      <c r="X680" s="22"/>
      <c r="Y680" s="21"/>
      <c r="Z680" s="22"/>
      <c r="AA680" s="22"/>
      <c r="AB680" s="22"/>
      <c r="AC680" s="22"/>
      <c r="AD680" s="22"/>
      <c r="AE680" s="22"/>
      <c r="AF680" s="22"/>
    </row>
    <row r="681" ht="15.75" customHeight="1">
      <c r="A681" s="21">
        <f t="shared" si="30"/>
        <v>678</v>
      </c>
      <c r="B681" s="28" t="str">
        <f t="shared" ref="B681:B691" si="499">B680</f>
        <v>57</v>
      </c>
      <c r="C681" s="17" t="str">
        <f t="shared" si="3"/>
        <v>57-NonFall-02</v>
      </c>
      <c r="D681" s="21">
        <v>105.0</v>
      </c>
      <c r="E681" s="21" t="s">
        <v>15</v>
      </c>
      <c r="F681" s="26" t="s">
        <v>17</v>
      </c>
      <c r="G681" s="21" t="s">
        <v>119</v>
      </c>
      <c r="H681" s="19">
        <v>1.0</v>
      </c>
      <c r="I681" s="21"/>
      <c r="J681" s="21">
        <v>419.0</v>
      </c>
      <c r="K681" s="17"/>
      <c r="L681" s="17"/>
      <c r="M681" s="19">
        <v>9.0</v>
      </c>
      <c r="N681" s="19">
        <v>8.0</v>
      </c>
      <c r="O681" s="21"/>
      <c r="P681" s="37"/>
      <c r="Q681" s="21"/>
      <c r="R681" s="22"/>
      <c r="S681" s="22"/>
      <c r="T681" s="22"/>
      <c r="U681" s="22"/>
      <c r="V681" s="22"/>
      <c r="W681" s="22"/>
      <c r="X681" s="22"/>
      <c r="Y681" s="21"/>
      <c r="Z681" s="22"/>
      <c r="AA681" s="22"/>
      <c r="AB681" s="22"/>
      <c r="AC681" s="22"/>
      <c r="AD681" s="22"/>
      <c r="AE681" s="22"/>
      <c r="AF681" s="22"/>
    </row>
    <row r="682" ht="15.75" customHeight="1">
      <c r="A682" s="1">
        <f t="shared" si="30"/>
        <v>679</v>
      </c>
      <c r="B682" s="27" t="str">
        <f t="shared" si="499"/>
        <v>57</v>
      </c>
      <c r="C682" s="8" t="str">
        <f t="shared" si="3"/>
        <v>57-NonFall-03</v>
      </c>
      <c r="D682" s="1">
        <v>84.0</v>
      </c>
      <c r="E682" s="1" t="s">
        <v>15</v>
      </c>
      <c r="F682" s="25" t="s">
        <v>22</v>
      </c>
      <c r="G682" s="1" t="s">
        <v>119</v>
      </c>
      <c r="H682" s="13">
        <v>1.0</v>
      </c>
      <c r="I682" s="1"/>
      <c r="J682" s="1">
        <v>337.0</v>
      </c>
      <c r="K682" s="8"/>
      <c r="L682" s="8"/>
      <c r="M682" s="13">
        <v>9.0</v>
      </c>
      <c r="N682" s="13">
        <v>8.0</v>
      </c>
      <c r="O682" s="1"/>
      <c r="P682" s="36"/>
      <c r="Q682" s="1"/>
      <c r="Y682" s="1"/>
    </row>
    <row r="683" ht="15.75" customHeight="1">
      <c r="A683" s="21">
        <f t="shared" si="30"/>
        <v>680</v>
      </c>
      <c r="B683" s="28" t="str">
        <f t="shared" si="499"/>
        <v>57</v>
      </c>
      <c r="C683" s="17" t="str">
        <f t="shared" si="3"/>
        <v>57-Fall-01</v>
      </c>
      <c r="D683" s="21">
        <v>27.0</v>
      </c>
      <c r="E683" s="21" t="s">
        <v>19</v>
      </c>
      <c r="F683" s="26" t="s">
        <v>14</v>
      </c>
      <c r="G683" s="21" t="s">
        <v>560</v>
      </c>
      <c r="H683" s="19">
        <v>1.0</v>
      </c>
      <c r="I683" s="21">
        <v>40.0</v>
      </c>
      <c r="J683" s="21">
        <v>110.0</v>
      </c>
      <c r="K683" s="17">
        <f t="shared" ref="K683:L683" si="500">I683-H683</f>
        <v>39</v>
      </c>
      <c r="L683" s="17">
        <f t="shared" si="500"/>
        <v>70</v>
      </c>
      <c r="M683" s="19">
        <v>9.0</v>
      </c>
      <c r="N683" s="19">
        <v>8.0</v>
      </c>
      <c r="O683" s="21"/>
      <c r="P683" s="37"/>
      <c r="Q683" s="21"/>
      <c r="R683" s="22"/>
      <c r="S683" s="22"/>
      <c r="T683" s="22"/>
      <c r="U683" s="22"/>
      <c r="V683" s="22"/>
      <c r="W683" s="22"/>
      <c r="X683" s="22"/>
      <c r="Y683" s="21"/>
      <c r="Z683" s="22"/>
      <c r="AA683" s="22"/>
      <c r="AB683" s="22"/>
      <c r="AC683" s="22"/>
      <c r="AD683" s="22"/>
      <c r="AE683" s="22"/>
      <c r="AF683" s="22"/>
    </row>
    <row r="684" ht="15.75" customHeight="1">
      <c r="A684" s="21">
        <f t="shared" si="30"/>
        <v>681</v>
      </c>
      <c r="B684" s="28" t="str">
        <f t="shared" si="499"/>
        <v>57</v>
      </c>
      <c r="C684" s="17" t="str">
        <f t="shared" si="3"/>
        <v>57-Fall-02</v>
      </c>
      <c r="D684" s="21">
        <v>27.0</v>
      </c>
      <c r="E684" s="21" t="s">
        <v>19</v>
      </c>
      <c r="F684" s="26" t="s">
        <v>17</v>
      </c>
      <c r="G684" s="21" t="s">
        <v>560</v>
      </c>
      <c r="H684" s="19">
        <v>1.0</v>
      </c>
      <c r="I684" s="21">
        <v>40.0</v>
      </c>
      <c r="J684" s="21">
        <v>110.0</v>
      </c>
      <c r="K684" s="17">
        <f t="shared" ref="K684:L684" si="501">I684-H684</f>
        <v>39</v>
      </c>
      <c r="L684" s="17">
        <f t="shared" si="501"/>
        <v>70</v>
      </c>
      <c r="M684" s="19">
        <v>9.0</v>
      </c>
      <c r="N684" s="19">
        <v>8.0</v>
      </c>
      <c r="O684" s="21"/>
      <c r="P684" s="37"/>
      <c r="Q684" s="21"/>
      <c r="R684" s="22"/>
      <c r="S684" s="22"/>
      <c r="T684" s="22"/>
      <c r="U684" s="22"/>
      <c r="V684" s="22"/>
      <c r="W684" s="22"/>
      <c r="X684" s="22"/>
      <c r="Y684" s="21"/>
      <c r="Z684" s="22"/>
      <c r="AA684" s="22"/>
      <c r="AB684" s="22"/>
      <c r="AC684" s="22"/>
      <c r="AD684" s="22"/>
      <c r="AE684" s="22"/>
      <c r="AF684" s="22"/>
    </row>
    <row r="685" ht="15.75" customHeight="1">
      <c r="A685" s="21">
        <f t="shared" si="30"/>
        <v>682</v>
      </c>
      <c r="B685" s="28" t="str">
        <f t="shared" si="499"/>
        <v>57</v>
      </c>
      <c r="C685" s="17" t="str">
        <f t="shared" si="3"/>
        <v>57-Fall-03</v>
      </c>
      <c r="D685" s="21">
        <v>27.0</v>
      </c>
      <c r="E685" s="21" t="s">
        <v>19</v>
      </c>
      <c r="F685" s="26" t="s">
        <v>22</v>
      </c>
      <c r="G685" s="21" t="s">
        <v>584</v>
      </c>
      <c r="H685" s="19">
        <v>1.0</v>
      </c>
      <c r="I685" s="21">
        <v>40.0</v>
      </c>
      <c r="J685" s="21">
        <v>110.0</v>
      </c>
      <c r="K685" s="17">
        <f t="shared" ref="K685:L685" si="502">I685-H685</f>
        <v>39</v>
      </c>
      <c r="L685" s="17">
        <f t="shared" si="502"/>
        <v>70</v>
      </c>
      <c r="M685" s="19">
        <v>9.0</v>
      </c>
      <c r="N685" s="19">
        <v>8.0</v>
      </c>
      <c r="O685" s="21"/>
      <c r="P685" s="37"/>
      <c r="Q685" s="21"/>
      <c r="R685" s="22"/>
      <c r="S685" s="22"/>
      <c r="T685" s="22"/>
      <c r="U685" s="22"/>
      <c r="V685" s="22"/>
      <c r="W685" s="22"/>
      <c r="X685" s="22"/>
      <c r="Y685" s="21"/>
      <c r="Z685" s="22"/>
      <c r="AA685" s="22"/>
      <c r="AB685" s="22"/>
      <c r="AC685" s="22"/>
      <c r="AD685" s="22"/>
      <c r="AE685" s="22"/>
      <c r="AF685" s="22"/>
    </row>
    <row r="686" ht="15.75" customHeight="1">
      <c r="A686" s="1">
        <f t="shared" si="30"/>
        <v>683</v>
      </c>
      <c r="B686" s="27" t="str">
        <f t="shared" si="499"/>
        <v>57</v>
      </c>
      <c r="C686" s="8" t="str">
        <f t="shared" si="3"/>
        <v>57-Fall-04</v>
      </c>
      <c r="D686" s="1">
        <v>27.0</v>
      </c>
      <c r="E686" s="1" t="s">
        <v>19</v>
      </c>
      <c r="F686" s="25" t="s">
        <v>24</v>
      </c>
      <c r="G686" s="1" t="s">
        <v>585</v>
      </c>
      <c r="H686" s="13">
        <v>1.0</v>
      </c>
      <c r="I686" s="1">
        <v>40.0</v>
      </c>
      <c r="J686" s="1">
        <v>110.0</v>
      </c>
      <c r="K686" s="8">
        <f t="shared" ref="K686:L686" si="503">I686-H686</f>
        <v>39</v>
      </c>
      <c r="L686" s="8">
        <f t="shared" si="503"/>
        <v>70</v>
      </c>
      <c r="M686" s="13">
        <v>9.0</v>
      </c>
      <c r="N686" s="13">
        <v>8.0</v>
      </c>
      <c r="O686" s="1"/>
      <c r="P686" s="36"/>
      <c r="Q686" s="1"/>
      <c r="Y686" s="1"/>
    </row>
    <row r="687" ht="15.75" customHeight="1">
      <c r="A687" s="1">
        <f t="shared" si="30"/>
        <v>684</v>
      </c>
      <c r="B687" s="27" t="str">
        <f t="shared" si="499"/>
        <v>57</v>
      </c>
      <c r="C687" s="8" t="str">
        <f t="shared" si="3"/>
        <v>57-Fall-05</v>
      </c>
      <c r="D687" s="1">
        <v>27.0</v>
      </c>
      <c r="E687" s="1" t="s">
        <v>19</v>
      </c>
      <c r="F687" s="25" t="s">
        <v>26</v>
      </c>
      <c r="G687" s="1" t="s">
        <v>586</v>
      </c>
      <c r="H687" s="13">
        <v>1.0</v>
      </c>
      <c r="I687" s="1">
        <v>40.0</v>
      </c>
      <c r="J687" s="1">
        <v>110.0</v>
      </c>
      <c r="K687" s="8">
        <f t="shared" ref="K687:L687" si="504">I687-H687</f>
        <v>39</v>
      </c>
      <c r="L687" s="8">
        <f t="shared" si="504"/>
        <v>70</v>
      </c>
      <c r="M687" s="13">
        <v>9.0</v>
      </c>
      <c r="N687" s="13">
        <v>8.0</v>
      </c>
      <c r="O687" s="1"/>
      <c r="P687" s="36"/>
      <c r="Q687" s="1"/>
      <c r="Y687" s="1"/>
    </row>
    <row r="688" ht="15.75" customHeight="1">
      <c r="A688" s="1">
        <f t="shared" si="30"/>
        <v>685</v>
      </c>
      <c r="B688" s="27" t="str">
        <f t="shared" si="499"/>
        <v>57</v>
      </c>
      <c r="C688" s="8" t="str">
        <f t="shared" si="3"/>
        <v>57-Fall-06</v>
      </c>
      <c r="D688" s="1">
        <v>27.0</v>
      </c>
      <c r="E688" s="1" t="s">
        <v>19</v>
      </c>
      <c r="F688" s="25" t="s">
        <v>28</v>
      </c>
      <c r="G688" s="1" t="s">
        <v>586</v>
      </c>
      <c r="H688" s="13">
        <v>1.0</v>
      </c>
      <c r="I688" s="1">
        <v>40.0</v>
      </c>
      <c r="J688" s="1">
        <v>110.0</v>
      </c>
      <c r="K688" s="8">
        <f t="shared" ref="K688:L688" si="505">I688-H688</f>
        <v>39</v>
      </c>
      <c r="L688" s="8">
        <f t="shared" si="505"/>
        <v>70</v>
      </c>
      <c r="M688" s="13">
        <v>9.0</v>
      </c>
      <c r="N688" s="13">
        <v>8.0</v>
      </c>
      <c r="O688" s="1"/>
      <c r="P688" s="36"/>
      <c r="Q688" s="1"/>
      <c r="Y688" s="1"/>
    </row>
    <row r="689" ht="15.75" customHeight="1">
      <c r="A689" s="21">
        <f t="shared" si="30"/>
        <v>686</v>
      </c>
      <c r="B689" s="28" t="str">
        <f t="shared" si="499"/>
        <v>57</v>
      </c>
      <c r="C689" s="17" t="str">
        <f t="shared" si="3"/>
        <v>57-Fall-07</v>
      </c>
      <c r="D689" s="21">
        <v>27.0</v>
      </c>
      <c r="E689" s="21" t="s">
        <v>19</v>
      </c>
      <c r="F689" s="26" t="s">
        <v>30</v>
      </c>
      <c r="G689" s="21" t="s">
        <v>560</v>
      </c>
      <c r="H689" s="19">
        <v>1.0</v>
      </c>
      <c r="I689" s="21">
        <v>40.0</v>
      </c>
      <c r="J689" s="21">
        <v>110.0</v>
      </c>
      <c r="K689" s="17">
        <f t="shared" ref="K689:L689" si="506">I689-H689</f>
        <v>39</v>
      </c>
      <c r="L689" s="17">
        <f t="shared" si="506"/>
        <v>70</v>
      </c>
      <c r="M689" s="19">
        <v>9.0</v>
      </c>
      <c r="N689" s="19">
        <v>8.0</v>
      </c>
      <c r="O689" s="21"/>
      <c r="P689" s="37"/>
      <c r="Q689" s="21"/>
      <c r="R689" s="22"/>
      <c r="S689" s="22"/>
      <c r="T689" s="22"/>
      <c r="U689" s="22"/>
      <c r="V689" s="22"/>
      <c r="W689" s="22"/>
      <c r="X689" s="22"/>
      <c r="Y689" s="21"/>
      <c r="Z689" s="22"/>
      <c r="AA689" s="22"/>
      <c r="AB689" s="22"/>
      <c r="AC689" s="22"/>
      <c r="AD689" s="22"/>
      <c r="AE689" s="22"/>
      <c r="AF689" s="22"/>
    </row>
    <row r="690" ht="15.75" customHeight="1">
      <c r="A690" s="1">
        <f t="shared" si="30"/>
        <v>687</v>
      </c>
      <c r="B690" s="27" t="str">
        <f t="shared" si="499"/>
        <v>57</v>
      </c>
      <c r="C690" s="8" t="str">
        <f t="shared" si="3"/>
        <v>57-Fall-08</v>
      </c>
      <c r="D690" s="1">
        <v>27.0</v>
      </c>
      <c r="E690" s="1" t="s">
        <v>19</v>
      </c>
      <c r="F690" s="25" t="s">
        <v>73</v>
      </c>
      <c r="G690" s="1" t="s">
        <v>538</v>
      </c>
      <c r="H690" s="13">
        <v>1.0</v>
      </c>
      <c r="I690" s="1">
        <v>40.0</v>
      </c>
      <c r="J690" s="1">
        <v>110.0</v>
      </c>
      <c r="K690" s="8">
        <f t="shared" ref="K690:L690" si="507">I690-H690</f>
        <v>39</v>
      </c>
      <c r="L690" s="8">
        <f t="shared" si="507"/>
        <v>70</v>
      </c>
      <c r="M690" s="13">
        <v>9.0</v>
      </c>
      <c r="N690" s="13">
        <v>8.0</v>
      </c>
      <c r="O690" s="1"/>
      <c r="P690" s="36"/>
      <c r="Q690" s="1"/>
      <c r="Y690" s="1"/>
    </row>
    <row r="691" ht="15.75" customHeight="1">
      <c r="A691" s="1">
        <f t="shared" si="30"/>
        <v>688</v>
      </c>
      <c r="B691" s="27" t="str">
        <f t="shared" si="499"/>
        <v>57</v>
      </c>
      <c r="C691" s="8" t="str">
        <f t="shared" si="3"/>
        <v>57-Fall-09</v>
      </c>
      <c r="D691" s="1">
        <v>27.0</v>
      </c>
      <c r="E691" s="1" t="s">
        <v>19</v>
      </c>
      <c r="F691" s="25" t="s">
        <v>81</v>
      </c>
      <c r="G691" s="1" t="s">
        <v>587</v>
      </c>
      <c r="H691" s="13">
        <v>1.0</v>
      </c>
      <c r="I691" s="1">
        <v>40.0</v>
      </c>
      <c r="J691" s="1">
        <v>110.0</v>
      </c>
      <c r="K691" s="8">
        <f t="shared" ref="K691:L691" si="508">I691-H691</f>
        <v>39</v>
      </c>
      <c r="L691" s="8">
        <f t="shared" si="508"/>
        <v>70</v>
      </c>
      <c r="M691" s="13">
        <v>9.0</v>
      </c>
      <c r="N691" s="13">
        <v>8.0</v>
      </c>
      <c r="O691" s="1"/>
      <c r="P691" s="36"/>
      <c r="Q691" s="1"/>
      <c r="Y691" s="1"/>
    </row>
    <row r="692" ht="15.75" customHeight="1">
      <c r="A692" s="1">
        <f t="shared" si="30"/>
        <v>689</v>
      </c>
      <c r="B692" s="27" t="s">
        <v>588</v>
      </c>
      <c r="C692" s="8" t="str">
        <f t="shared" si="3"/>
        <v>58-NonFall-01</v>
      </c>
      <c r="D692" s="1">
        <v>20.0</v>
      </c>
      <c r="E692" s="1" t="s">
        <v>15</v>
      </c>
      <c r="F692" s="25" t="s">
        <v>14</v>
      </c>
      <c r="G692" s="1" t="s">
        <v>74</v>
      </c>
      <c r="H692" s="13">
        <v>1.0</v>
      </c>
      <c r="I692" s="1"/>
      <c r="J692" s="1">
        <v>80.0</v>
      </c>
      <c r="K692" s="8"/>
      <c r="L692" s="8"/>
      <c r="M692" s="13">
        <v>8.0</v>
      </c>
      <c r="N692" s="13">
        <v>8.0</v>
      </c>
      <c r="O692" s="1"/>
      <c r="P692" s="36"/>
      <c r="Q692" s="1"/>
      <c r="Y692" s="1"/>
    </row>
    <row r="693" ht="15.75" customHeight="1">
      <c r="A693" s="1">
        <f t="shared" si="30"/>
        <v>690</v>
      </c>
      <c r="B693" s="27" t="str">
        <f t="shared" ref="B693:B706" si="509">B692</f>
        <v>58</v>
      </c>
      <c r="C693" s="8" t="str">
        <f t="shared" si="3"/>
        <v>58-NonFall-02</v>
      </c>
      <c r="D693" s="1">
        <v>76.0</v>
      </c>
      <c r="E693" s="1" t="s">
        <v>15</v>
      </c>
      <c r="F693" s="25" t="s">
        <v>17</v>
      </c>
      <c r="G693" s="1" t="s">
        <v>589</v>
      </c>
      <c r="H693" s="13">
        <v>1.0</v>
      </c>
      <c r="I693" s="1"/>
      <c r="J693" s="1">
        <v>305.0</v>
      </c>
      <c r="K693" s="8"/>
      <c r="L693" s="8"/>
      <c r="M693" s="13">
        <v>8.0</v>
      </c>
      <c r="N693" s="13">
        <v>8.0</v>
      </c>
      <c r="O693" s="1"/>
      <c r="P693" s="36"/>
      <c r="Q693" s="1"/>
      <c r="Y693" s="1"/>
    </row>
    <row r="694" ht="15.75" customHeight="1">
      <c r="A694" s="21">
        <f t="shared" si="30"/>
        <v>691</v>
      </c>
      <c r="B694" s="28" t="str">
        <f t="shared" si="509"/>
        <v>58</v>
      </c>
      <c r="C694" s="17" t="str">
        <f t="shared" si="3"/>
        <v>58-NonFall-03</v>
      </c>
      <c r="D694" s="21">
        <v>33.0</v>
      </c>
      <c r="E694" s="21" t="s">
        <v>15</v>
      </c>
      <c r="F694" s="26" t="s">
        <v>22</v>
      </c>
      <c r="G694" s="21" t="s">
        <v>74</v>
      </c>
      <c r="H694" s="19">
        <v>1.0</v>
      </c>
      <c r="I694" s="21"/>
      <c r="J694" s="21">
        <v>134.0</v>
      </c>
      <c r="K694" s="17"/>
      <c r="L694" s="17"/>
      <c r="M694" s="19">
        <v>8.0</v>
      </c>
      <c r="N694" s="19">
        <v>8.0</v>
      </c>
      <c r="O694" s="21"/>
      <c r="P694" s="37"/>
      <c r="Q694" s="21"/>
      <c r="R694" s="22"/>
      <c r="S694" s="22"/>
      <c r="T694" s="22"/>
      <c r="U694" s="22"/>
      <c r="V694" s="22"/>
      <c r="W694" s="22"/>
      <c r="X694" s="22"/>
      <c r="Y694" s="21"/>
      <c r="Z694" s="22"/>
      <c r="AA694" s="22"/>
      <c r="AB694" s="22"/>
      <c r="AC694" s="22"/>
      <c r="AD694" s="22"/>
      <c r="AE694" s="22"/>
      <c r="AF694" s="22"/>
    </row>
    <row r="695" ht="15.75" customHeight="1">
      <c r="A695" s="21">
        <f t="shared" si="30"/>
        <v>692</v>
      </c>
      <c r="B695" s="28" t="str">
        <f t="shared" si="509"/>
        <v>58</v>
      </c>
      <c r="C695" s="17" t="str">
        <f t="shared" si="3"/>
        <v>58-NonFall-04</v>
      </c>
      <c r="D695" s="21">
        <v>57.0</v>
      </c>
      <c r="E695" s="21" t="s">
        <v>15</v>
      </c>
      <c r="F695" s="26" t="s">
        <v>24</v>
      </c>
      <c r="G695" s="21" t="s">
        <v>589</v>
      </c>
      <c r="H695" s="19">
        <v>1.0</v>
      </c>
      <c r="I695" s="21"/>
      <c r="J695" s="21">
        <v>229.0</v>
      </c>
      <c r="K695" s="17"/>
      <c r="L695" s="17"/>
      <c r="M695" s="19">
        <v>8.0</v>
      </c>
      <c r="N695" s="19">
        <v>8.0</v>
      </c>
      <c r="O695" s="21"/>
      <c r="P695" s="37"/>
      <c r="Q695" s="21"/>
      <c r="R695" s="22"/>
      <c r="S695" s="22"/>
      <c r="T695" s="22"/>
      <c r="U695" s="22"/>
      <c r="V695" s="22"/>
      <c r="W695" s="22"/>
      <c r="X695" s="22"/>
      <c r="Y695" s="21"/>
      <c r="Z695" s="22"/>
      <c r="AA695" s="22"/>
      <c r="AB695" s="22"/>
      <c r="AC695" s="22"/>
      <c r="AD695" s="22"/>
      <c r="AE695" s="22"/>
      <c r="AF695" s="22"/>
    </row>
    <row r="696" ht="15.75" customHeight="1">
      <c r="A696" s="1">
        <f t="shared" si="30"/>
        <v>693</v>
      </c>
      <c r="B696" s="27" t="str">
        <f t="shared" si="509"/>
        <v>58</v>
      </c>
      <c r="C696" s="8" t="str">
        <f t="shared" si="3"/>
        <v>58-NonFall-05</v>
      </c>
      <c r="D696" s="1">
        <v>17.0</v>
      </c>
      <c r="E696" s="1" t="s">
        <v>15</v>
      </c>
      <c r="F696" s="25" t="s">
        <v>26</v>
      </c>
      <c r="G696" s="1" t="s">
        <v>74</v>
      </c>
      <c r="H696" s="13">
        <v>1.0</v>
      </c>
      <c r="I696" s="1"/>
      <c r="J696" s="1">
        <v>68.0</v>
      </c>
      <c r="K696" s="8"/>
      <c r="L696" s="8"/>
      <c r="M696" s="13">
        <v>8.0</v>
      </c>
      <c r="N696" s="13">
        <v>8.0</v>
      </c>
      <c r="O696" s="1"/>
      <c r="P696" s="36"/>
      <c r="Q696" s="1"/>
      <c r="Y696" s="1"/>
    </row>
    <row r="697" ht="15.75" customHeight="1">
      <c r="A697" s="21">
        <f t="shared" si="30"/>
        <v>694</v>
      </c>
      <c r="B697" s="28" t="str">
        <f t="shared" si="509"/>
        <v>58</v>
      </c>
      <c r="C697" s="17" t="str">
        <f t="shared" si="3"/>
        <v>58-NonFall-06</v>
      </c>
      <c r="D697" s="21">
        <v>89.0</v>
      </c>
      <c r="E697" s="21" t="s">
        <v>15</v>
      </c>
      <c r="F697" s="26" t="s">
        <v>28</v>
      </c>
      <c r="G697" s="21" t="s">
        <v>589</v>
      </c>
      <c r="H697" s="19">
        <v>1.0</v>
      </c>
      <c r="I697" s="21"/>
      <c r="J697" s="21">
        <v>355.0</v>
      </c>
      <c r="K697" s="17"/>
      <c r="L697" s="17"/>
      <c r="M697" s="19">
        <v>8.0</v>
      </c>
      <c r="N697" s="19">
        <v>8.0</v>
      </c>
      <c r="O697" s="21"/>
      <c r="P697" s="37"/>
      <c r="Q697" s="21"/>
      <c r="R697" s="22"/>
      <c r="S697" s="22"/>
      <c r="T697" s="22"/>
      <c r="U697" s="22"/>
      <c r="V697" s="22"/>
      <c r="W697" s="22"/>
      <c r="X697" s="22"/>
      <c r="Y697" s="21"/>
      <c r="Z697" s="22"/>
      <c r="AA697" s="22"/>
      <c r="AB697" s="22"/>
      <c r="AC697" s="22"/>
      <c r="AD697" s="22"/>
      <c r="AE697" s="22"/>
      <c r="AF697" s="22"/>
    </row>
    <row r="698" ht="15.75" customHeight="1">
      <c r="A698" s="1">
        <f t="shared" si="30"/>
        <v>695</v>
      </c>
      <c r="B698" s="27" t="str">
        <f t="shared" si="509"/>
        <v>58</v>
      </c>
      <c r="C698" s="8" t="str">
        <f t="shared" si="3"/>
        <v>58-NonFall-07</v>
      </c>
      <c r="D698" s="1">
        <v>38.0</v>
      </c>
      <c r="E698" s="1" t="s">
        <v>15</v>
      </c>
      <c r="F698" s="25" t="s">
        <v>30</v>
      </c>
      <c r="G698" s="1" t="s">
        <v>74</v>
      </c>
      <c r="H698" s="13">
        <v>1.0</v>
      </c>
      <c r="I698" s="1"/>
      <c r="J698" s="1">
        <v>153.0</v>
      </c>
      <c r="K698" s="8"/>
      <c r="L698" s="8"/>
      <c r="M698" s="13">
        <v>8.0</v>
      </c>
      <c r="N698" s="13">
        <v>8.0</v>
      </c>
      <c r="O698" s="1"/>
      <c r="P698" s="36"/>
      <c r="Q698" s="1"/>
      <c r="Y698" s="1"/>
    </row>
    <row r="699" ht="15.75" customHeight="1">
      <c r="A699" s="1">
        <f t="shared" si="30"/>
        <v>696</v>
      </c>
      <c r="B699" s="27" t="str">
        <f t="shared" si="509"/>
        <v>58</v>
      </c>
      <c r="C699" s="8" t="str">
        <f t="shared" si="3"/>
        <v>58-NonFall-08</v>
      </c>
      <c r="D699" s="1">
        <v>157.0</v>
      </c>
      <c r="E699" s="1" t="s">
        <v>15</v>
      </c>
      <c r="F699" s="25" t="s">
        <v>73</v>
      </c>
      <c r="G699" s="1" t="s">
        <v>589</v>
      </c>
      <c r="H699" s="13">
        <v>1.0</v>
      </c>
      <c r="I699" s="1"/>
      <c r="J699" s="1">
        <v>630.0</v>
      </c>
      <c r="K699" s="8"/>
      <c r="L699" s="8"/>
      <c r="M699" s="13">
        <v>8.0</v>
      </c>
      <c r="N699" s="13">
        <v>8.0</v>
      </c>
      <c r="O699" s="1"/>
      <c r="P699" s="36"/>
      <c r="Q699" s="1"/>
      <c r="Y699" s="1"/>
    </row>
    <row r="700" ht="15.75" customHeight="1">
      <c r="A700" s="1">
        <f t="shared" si="30"/>
        <v>697</v>
      </c>
      <c r="B700" s="27" t="str">
        <f t="shared" si="509"/>
        <v>58</v>
      </c>
      <c r="C700" s="8" t="str">
        <f t="shared" si="3"/>
        <v>58-NonFall-09</v>
      </c>
      <c r="D700" s="1">
        <v>25.0</v>
      </c>
      <c r="E700" s="1" t="s">
        <v>15</v>
      </c>
      <c r="F700" s="25" t="s">
        <v>81</v>
      </c>
      <c r="G700" s="1" t="s">
        <v>74</v>
      </c>
      <c r="H700" s="13">
        <v>1.0</v>
      </c>
      <c r="I700" s="1"/>
      <c r="J700" s="1">
        <v>100.0</v>
      </c>
      <c r="K700" s="8"/>
      <c r="L700" s="8"/>
      <c r="M700" s="13">
        <v>8.0</v>
      </c>
      <c r="N700" s="13">
        <v>8.0</v>
      </c>
      <c r="O700" s="1"/>
      <c r="P700" s="36"/>
      <c r="Q700" s="1"/>
      <c r="Y700" s="1"/>
    </row>
    <row r="701" ht="15.75" customHeight="1">
      <c r="A701" s="21">
        <f t="shared" si="30"/>
        <v>698</v>
      </c>
      <c r="B701" s="28" t="str">
        <f t="shared" si="509"/>
        <v>58</v>
      </c>
      <c r="C701" s="17" t="str">
        <f t="shared" si="3"/>
        <v>58-NonFall-10</v>
      </c>
      <c r="D701" s="21">
        <v>12.0</v>
      </c>
      <c r="E701" s="21" t="s">
        <v>15</v>
      </c>
      <c r="F701" s="26" t="s">
        <v>91</v>
      </c>
      <c r="G701" s="21" t="s">
        <v>590</v>
      </c>
      <c r="H701" s="19">
        <v>1.0</v>
      </c>
      <c r="I701" s="21"/>
      <c r="J701" s="21">
        <v>48.0</v>
      </c>
      <c r="K701" s="17"/>
      <c r="L701" s="17"/>
      <c r="M701" s="19">
        <v>8.0</v>
      </c>
      <c r="N701" s="19">
        <v>8.0</v>
      </c>
      <c r="O701" s="21"/>
      <c r="P701" s="37"/>
      <c r="Q701" s="21"/>
      <c r="R701" s="22"/>
      <c r="S701" s="22"/>
      <c r="T701" s="22"/>
      <c r="U701" s="22"/>
      <c r="V701" s="22"/>
      <c r="W701" s="22"/>
      <c r="X701" s="22"/>
      <c r="Y701" s="21"/>
      <c r="Z701" s="22"/>
      <c r="AA701" s="22"/>
      <c r="AB701" s="22"/>
      <c r="AC701" s="22"/>
      <c r="AD701" s="22"/>
      <c r="AE701" s="22"/>
      <c r="AF701" s="22"/>
    </row>
    <row r="702" ht="15.75" customHeight="1">
      <c r="A702" s="1">
        <f t="shared" si="30"/>
        <v>699</v>
      </c>
      <c r="B702" s="27" t="str">
        <f t="shared" si="509"/>
        <v>58</v>
      </c>
      <c r="C702" s="8" t="str">
        <f t="shared" si="3"/>
        <v>58-NonFall-11</v>
      </c>
      <c r="D702" s="1">
        <v>72.0</v>
      </c>
      <c r="E702" s="1" t="s">
        <v>15</v>
      </c>
      <c r="F702" s="25" t="s">
        <v>100</v>
      </c>
      <c r="G702" s="1" t="s">
        <v>74</v>
      </c>
      <c r="H702" s="13">
        <v>1.0</v>
      </c>
      <c r="I702" s="1"/>
      <c r="J702" s="1">
        <v>287.0</v>
      </c>
      <c r="K702" s="8"/>
      <c r="L702" s="8"/>
      <c r="M702" s="13">
        <v>8.0</v>
      </c>
      <c r="N702" s="13">
        <v>8.0</v>
      </c>
      <c r="O702" s="1"/>
      <c r="P702" s="36"/>
      <c r="Q702" s="1"/>
      <c r="Y702" s="1"/>
    </row>
    <row r="703" ht="15.75" customHeight="1">
      <c r="A703" s="21">
        <f t="shared" si="30"/>
        <v>700</v>
      </c>
      <c r="B703" s="28" t="str">
        <f t="shared" si="509"/>
        <v>58</v>
      </c>
      <c r="C703" s="17" t="str">
        <f t="shared" si="3"/>
        <v>58-Fall-01</v>
      </c>
      <c r="D703" s="21">
        <v>27.0</v>
      </c>
      <c r="E703" s="21" t="s">
        <v>19</v>
      </c>
      <c r="F703" s="26" t="s">
        <v>14</v>
      </c>
      <c r="G703" s="21" t="s">
        <v>591</v>
      </c>
      <c r="H703" s="19">
        <v>1.0</v>
      </c>
      <c r="I703" s="21">
        <v>40.0</v>
      </c>
      <c r="J703" s="21">
        <v>110.0</v>
      </c>
      <c r="K703" s="17">
        <f t="shared" ref="K703:L703" si="510">I703-H703</f>
        <v>39</v>
      </c>
      <c r="L703" s="17">
        <f t="shared" si="510"/>
        <v>70</v>
      </c>
      <c r="M703" s="19">
        <v>8.0</v>
      </c>
      <c r="N703" s="19">
        <v>8.0</v>
      </c>
      <c r="O703" s="21"/>
      <c r="P703" s="37"/>
      <c r="Q703" s="21"/>
      <c r="R703" s="22"/>
      <c r="S703" s="22"/>
      <c r="T703" s="22"/>
      <c r="U703" s="22"/>
      <c r="V703" s="22"/>
      <c r="W703" s="22"/>
      <c r="X703" s="22"/>
      <c r="Y703" s="21"/>
      <c r="Z703" s="22"/>
      <c r="AA703" s="22"/>
      <c r="AB703" s="22"/>
      <c r="AC703" s="22"/>
      <c r="AD703" s="22"/>
      <c r="AE703" s="22"/>
      <c r="AF703" s="22"/>
    </row>
    <row r="704" ht="15.75" customHeight="1">
      <c r="A704" s="21">
        <f t="shared" si="30"/>
        <v>701</v>
      </c>
      <c r="B704" s="28" t="str">
        <f t="shared" si="509"/>
        <v>58</v>
      </c>
      <c r="C704" s="17" t="str">
        <f t="shared" si="3"/>
        <v>58-Fall-02</v>
      </c>
      <c r="D704" s="21">
        <v>27.0</v>
      </c>
      <c r="E704" s="21" t="s">
        <v>19</v>
      </c>
      <c r="F704" s="26" t="s">
        <v>17</v>
      </c>
      <c r="G704" s="21" t="s">
        <v>591</v>
      </c>
      <c r="H704" s="19">
        <v>1.0</v>
      </c>
      <c r="I704" s="21">
        <v>40.0</v>
      </c>
      <c r="J704" s="21">
        <v>110.0</v>
      </c>
      <c r="K704" s="17">
        <f t="shared" ref="K704:L704" si="511">I704-H704</f>
        <v>39</v>
      </c>
      <c r="L704" s="17">
        <f t="shared" si="511"/>
        <v>70</v>
      </c>
      <c r="M704" s="19">
        <v>8.0</v>
      </c>
      <c r="N704" s="19">
        <v>8.0</v>
      </c>
      <c r="O704" s="21"/>
      <c r="P704" s="37"/>
      <c r="Q704" s="21"/>
      <c r="R704" s="22"/>
      <c r="S704" s="22"/>
      <c r="T704" s="22"/>
      <c r="U704" s="22"/>
      <c r="V704" s="22"/>
      <c r="W704" s="22"/>
      <c r="X704" s="22"/>
      <c r="Y704" s="21"/>
      <c r="Z704" s="22"/>
      <c r="AA704" s="22"/>
      <c r="AB704" s="22"/>
      <c r="AC704" s="22"/>
      <c r="AD704" s="22"/>
      <c r="AE704" s="22"/>
      <c r="AF704" s="22"/>
    </row>
    <row r="705" ht="15.75" customHeight="1">
      <c r="A705" s="1">
        <f t="shared" si="30"/>
        <v>702</v>
      </c>
      <c r="B705" s="27" t="str">
        <f t="shared" si="509"/>
        <v>58</v>
      </c>
      <c r="C705" s="8" t="str">
        <f t="shared" si="3"/>
        <v>58-Fall-03</v>
      </c>
      <c r="D705" s="1">
        <v>24.0</v>
      </c>
      <c r="E705" s="1" t="s">
        <v>19</v>
      </c>
      <c r="F705" s="25" t="s">
        <v>22</v>
      </c>
      <c r="G705" s="1" t="s">
        <v>591</v>
      </c>
      <c r="H705" s="13">
        <v>1.0</v>
      </c>
      <c r="I705" s="1">
        <v>28.0</v>
      </c>
      <c r="J705" s="1">
        <v>98.0</v>
      </c>
      <c r="K705" s="8">
        <f t="shared" ref="K705:L705" si="512">I705-H705</f>
        <v>27</v>
      </c>
      <c r="L705" s="8">
        <f t="shared" si="512"/>
        <v>70</v>
      </c>
      <c r="M705" s="13">
        <v>8.0</v>
      </c>
      <c r="N705" s="13">
        <v>8.0</v>
      </c>
      <c r="O705" s="1"/>
      <c r="P705" s="36"/>
      <c r="Q705" s="1"/>
      <c r="Y705" s="1"/>
    </row>
    <row r="706" ht="15.75" customHeight="1">
      <c r="A706" s="1">
        <f t="shared" si="30"/>
        <v>703</v>
      </c>
      <c r="B706" s="27" t="str">
        <f t="shared" si="509"/>
        <v>58</v>
      </c>
      <c r="C706" s="8" t="str">
        <f t="shared" si="3"/>
        <v>58-Fall-04</v>
      </c>
      <c r="D706" s="1">
        <v>24.0</v>
      </c>
      <c r="E706" s="1" t="s">
        <v>19</v>
      </c>
      <c r="F706" s="25" t="s">
        <v>24</v>
      </c>
      <c r="G706" s="1" t="s">
        <v>591</v>
      </c>
      <c r="H706" s="13">
        <v>1.0</v>
      </c>
      <c r="I706" s="1">
        <v>27.0</v>
      </c>
      <c r="J706" s="1">
        <v>97.0</v>
      </c>
      <c r="K706" s="8">
        <f t="shared" ref="K706:L706" si="513">I706-H706</f>
        <v>26</v>
      </c>
      <c r="L706" s="8">
        <f t="shared" si="513"/>
        <v>70</v>
      </c>
      <c r="M706" s="13">
        <v>8.0</v>
      </c>
      <c r="N706" s="13">
        <v>8.0</v>
      </c>
      <c r="O706" s="1"/>
      <c r="P706" s="36"/>
      <c r="Q706" s="1"/>
      <c r="Y706" s="1"/>
    </row>
    <row r="707" ht="15.75" customHeight="1">
      <c r="A707" s="1">
        <f t="shared" si="30"/>
        <v>704</v>
      </c>
      <c r="B707" s="27" t="s">
        <v>592</v>
      </c>
      <c r="C707" s="8" t="str">
        <f t="shared" si="3"/>
        <v>59-NonFall-01</v>
      </c>
      <c r="D707" s="1">
        <v>599.0</v>
      </c>
      <c r="E707" s="1" t="s">
        <v>15</v>
      </c>
      <c r="F707" s="25" t="s">
        <v>14</v>
      </c>
      <c r="G707" s="1" t="s">
        <v>593</v>
      </c>
      <c r="H707" s="13">
        <v>1.0</v>
      </c>
      <c r="I707" s="1"/>
      <c r="J707" s="1">
        <v>2396.0</v>
      </c>
      <c r="K707" s="8"/>
      <c r="L707" s="8"/>
      <c r="M707" s="13">
        <v>8.0</v>
      </c>
      <c r="N707" s="13">
        <v>8.0</v>
      </c>
      <c r="O707" s="1"/>
      <c r="P707" s="36"/>
      <c r="Q707" s="1"/>
      <c r="Y707" s="1"/>
    </row>
    <row r="708" ht="15.75" customHeight="1">
      <c r="A708" s="1">
        <f t="shared" si="30"/>
        <v>705</v>
      </c>
      <c r="B708" s="27" t="str">
        <f t="shared" ref="B708:B712" si="515">B707</f>
        <v>59</v>
      </c>
      <c r="C708" s="8" t="str">
        <f t="shared" si="3"/>
        <v>59-Fall-01</v>
      </c>
      <c r="D708" s="1">
        <v>27.0</v>
      </c>
      <c r="E708" s="1" t="s">
        <v>19</v>
      </c>
      <c r="F708" s="25" t="s">
        <v>14</v>
      </c>
      <c r="G708" s="1" t="s">
        <v>594</v>
      </c>
      <c r="H708" s="13">
        <v>1.0</v>
      </c>
      <c r="I708" s="1">
        <v>40.0</v>
      </c>
      <c r="J708" s="1">
        <v>110.0</v>
      </c>
      <c r="K708" s="8">
        <f t="shared" ref="K708:L708" si="514">I708-H708</f>
        <v>39</v>
      </c>
      <c r="L708" s="8">
        <f t="shared" si="514"/>
        <v>70</v>
      </c>
      <c r="M708" s="13">
        <v>8.0</v>
      </c>
      <c r="N708" s="13">
        <v>8.0</v>
      </c>
      <c r="O708" s="1"/>
      <c r="P708" s="36"/>
      <c r="Q708" s="1"/>
      <c r="Y708" s="1"/>
    </row>
    <row r="709" ht="15.75" customHeight="1">
      <c r="A709" s="1">
        <f t="shared" si="30"/>
        <v>706</v>
      </c>
      <c r="B709" s="27" t="str">
        <f t="shared" si="515"/>
        <v>59</v>
      </c>
      <c r="C709" s="8" t="str">
        <f t="shared" si="3"/>
        <v>59-Fall-02</v>
      </c>
      <c r="D709" s="1">
        <v>27.0</v>
      </c>
      <c r="E709" s="1" t="s">
        <v>19</v>
      </c>
      <c r="F709" s="25" t="s">
        <v>17</v>
      </c>
      <c r="G709" s="1" t="s">
        <v>595</v>
      </c>
      <c r="H709" s="13">
        <v>1.0</v>
      </c>
      <c r="I709" s="1">
        <v>40.0</v>
      </c>
      <c r="J709" s="1">
        <v>110.0</v>
      </c>
      <c r="K709" s="8">
        <f t="shared" ref="K709:L709" si="516">I709-H709</f>
        <v>39</v>
      </c>
      <c r="L709" s="8">
        <f t="shared" si="516"/>
        <v>70</v>
      </c>
      <c r="M709" s="13">
        <v>8.0</v>
      </c>
      <c r="N709" s="13">
        <v>8.0</v>
      </c>
      <c r="O709" s="1"/>
      <c r="P709" s="36"/>
      <c r="Q709" s="1"/>
      <c r="Y709" s="1"/>
    </row>
    <row r="710" ht="15.75" customHeight="1">
      <c r="A710" s="1">
        <f t="shared" si="30"/>
        <v>707</v>
      </c>
      <c r="B710" s="27" t="str">
        <f t="shared" si="515"/>
        <v>59</v>
      </c>
      <c r="C710" s="8" t="str">
        <f t="shared" si="3"/>
        <v>59-Fall-03</v>
      </c>
      <c r="D710" s="1">
        <v>27.0</v>
      </c>
      <c r="E710" s="1" t="s">
        <v>19</v>
      </c>
      <c r="F710" s="25" t="s">
        <v>22</v>
      </c>
      <c r="G710" s="1" t="s">
        <v>596</v>
      </c>
      <c r="H710" s="13">
        <v>1.0</v>
      </c>
      <c r="I710" s="1">
        <v>40.0</v>
      </c>
      <c r="J710" s="1">
        <v>110.0</v>
      </c>
      <c r="K710" s="8">
        <f t="shared" ref="K710:L710" si="517">I710-H710</f>
        <v>39</v>
      </c>
      <c r="L710" s="8">
        <f t="shared" si="517"/>
        <v>70</v>
      </c>
      <c r="M710" s="13">
        <v>8.0</v>
      </c>
      <c r="N710" s="13">
        <v>8.0</v>
      </c>
      <c r="O710" s="1"/>
      <c r="P710" s="36"/>
      <c r="Q710" s="1"/>
      <c r="Y710" s="1"/>
    </row>
    <row r="711" ht="15.75" customHeight="1">
      <c r="A711" s="1">
        <f t="shared" si="30"/>
        <v>708</v>
      </c>
      <c r="B711" s="27" t="str">
        <f t="shared" si="515"/>
        <v>59</v>
      </c>
      <c r="C711" s="8" t="str">
        <f t="shared" si="3"/>
        <v>59-Fall-04</v>
      </c>
      <c r="D711" s="1">
        <v>27.0</v>
      </c>
      <c r="E711" s="1" t="s">
        <v>19</v>
      </c>
      <c r="F711" s="25" t="s">
        <v>24</v>
      </c>
      <c r="G711" s="1" t="s">
        <v>597</v>
      </c>
      <c r="H711" s="13">
        <v>1.0</v>
      </c>
      <c r="I711" s="1">
        <v>40.0</v>
      </c>
      <c r="J711" s="1">
        <v>110.0</v>
      </c>
      <c r="K711" s="8">
        <f t="shared" ref="K711:L711" si="518">I711-H711</f>
        <v>39</v>
      </c>
      <c r="L711" s="8">
        <f t="shared" si="518"/>
        <v>70</v>
      </c>
      <c r="M711" s="13">
        <v>8.0</v>
      </c>
      <c r="N711" s="13">
        <v>8.0</v>
      </c>
      <c r="O711" s="1"/>
      <c r="P711" s="36"/>
      <c r="Q711" s="1"/>
      <c r="Y711" s="1"/>
    </row>
    <row r="712" ht="15.75" customHeight="1">
      <c r="A712" s="21">
        <f t="shared" si="30"/>
        <v>709</v>
      </c>
      <c r="B712" s="28" t="str">
        <f t="shared" si="515"/>
        <v>59</v>
      </c>
      <c r="C712" s="17" t="str">
        <f t="shared" si="3"/>
        <v>59-Fall-05</v>
      </c>
      <c r="D712" s="21">
        <v>27.0</v>
      </c>
      <c r="E712" s="21" t="s">
        <v>19</v>
      </c>
      <c r="F712" s="26" t="s">
        <v>26</v>
      </c>
      <c r="G712" s="21" t="s">
        <v>598</v>
      </c>
      <c r="H712" s="19">
        <v>1.0</v>
      </c>
      <c r="I712" s="21">
        <v>40.0</v>
      </c>
      <c r="J712" s="21">
        <v>110.0</v>
      </c>
      <c r="K712" s="17">
        <f t="shared" ref="K712:L712" si="519">I712-H712</f>
        <v>39</v>
      </c>
      <c r="L712" s="17">
        <f t="shared" si="519"/>
        <v>70</v>
      </c>
      <c r="M712" s="19">
        <v>8.0</v>
      </c>
      <c r="N712" s="19">
        <v>8.0</v>
      </c>
      <c r="O712" s="21"/>
      <c r="P712" s="37"/>
      <c r="Q712" s="21"/>
      <c r="R712" s="22"/>
      <c r="S712" s="22"/>
      <c r="T712" s="22"/>
      <c r="U712" s="22"/>
      <c r="V712" s="22"/>
      <c r="W712" s="22"/>
      <c r="X712" s="22"/>
      <c r="Y712" s="21"/>
      <c r="Z712" s="22"/>
      <c r="AA712" s="22"/>
      <c r="AB712" s="22"/>
      <c r="AC712" s="22"/>
      <c r="AD712" s="22"/>
      <c r="AE712" s="22"/>
      <c r="AF712" s="22"/>
    </row>
    <row r="713" ht="15.75" customHeight="1">
      <c r="A713" s="1">
        <f t="shared" si="30"/>
        <v>710</v>
      </c>
      <c r="B713" s="27" t="s">
        <v>599</v>
      </c>
      <c r="C713" s="8" t="str">
        <f t="shared" si="3"/>
        <v>60-NonFall-01</v>
      </c>
      <c r="D713" s="1">
        <v>639.0</v>
      </c>
      <c r="E713" s="1" t="s">
        <v>15</v>
      </c>
      <c r="F713" s="25" t="s">
        <v>14</v>
      </c>
      <c r="G713" s="1" t="s">
        <v>593</v>
      </c>
      <c r="H713" s="13">
        <v>1.0</v>
      </c>
      <c r="I713" s="1"/>
      <c r="J713" s="1">
        <v>2556.0</v>
      </c>
      <c r="K713" s="8"/>
      <c r="L713" s="8"/>
      <c r="M713" s="13">
        <v>8.0</v>
      </c>
      <c r="N713" s="13">
        <v>8.0</v>
      </c>
      <c r="O713" s="1"/>
      <c r="P713" s="36"/>
      <c r="Q713" s="1"/>
      <c r="Y713" s="1"/>
    </row>
    <row r="714" ht="15.75" customHeight="1">
      <c r="A714" s="1">
        <f t="shared" si="30"/>
        <v>711</v>
      </c>
      <c r="B714" s="27" t="str">
        <f t="shared" ref="B714:B718" si="521">B713</f>
        <v>60</v>
      </c>
      <c r="C714" s="8" t="str">
        <f t="shared" si="3"/>
        <v>60-Fall-01</v>
      </c>
      <c r="D714" s="1">
        <v>27.0</v>
      </c>
      <c r="E714" s="1" t="s">
        <v>19</v>
      </c>
      <c r="F714" s="25" t="s">
        <v>14</v>
      </c>
      <c r="G714" s="1" t="s">
        <v>520</v>
      </c>
      <c r="H714" s="13">
        <v>1.0</v>
      </c>
      <c r="I714" s="1">
        <v>40.0</v>
      </c>
      <c r="J714" s="1">
        <v>110.0</v>
      </c>
      <c r="K714" s="8">
        <f t="shared" ref="K714:L714" si="520">I714-H714</f>
        <v>39</v>
      </c>
      <c r="L714" s="8">
        <f t="shared" si="520"/>
        <v>70</v>
      </c>
      <c r="M714" s="13">
        <v>8.0</v>
      </c>
      <c r="N714" s="13">
        <v>8.0</v>
      </c>
      <c r="O714" s="1"/>
      <c r="P714" s="36"/>
      <c r="Q714" s="1"/>
      <c r="Y714" s="1"/>
    </row>
    <row r="715" ht="15.75" customHeight="1">
      <c r="A715" s="1">
        <f t="shared" si="30"/>
        <v>712</v>
      </c>
      <c r="B715" s="27" t="str">
        <f t="shared" si="521"/>
        <v>60</v>
      </c>
      <c r="C715" s="8" t="str">
        <f t="shared" si="3"/>
        <v>60-Fall-02</v>
      </c>
      <c r="D715" s="1">
        <v>27.0</v>
      </c>
      <c r="E715" s="1" t="s">
        <v>19</v>
      </c>
      <c r="F715" s="25" t="s">
        <v>17</v>
      </c>
      <c r="G715" s="1" t="s">
        <v>600</v>
      </c>
      <c r="H715" s="13">
        <v>1.0</v>
      </c>
      <c r="I715" s="1">
        <v>40.0</v>
      </c>
      <c r="J715" s="1">
        <v>110.0</v>
      </c>
      <c r="K715" s="8">
        <f t="shared" ref="K715:L715" si="522">I715-H715</f>
        <v>39</v>
      </c>
      <c r="L715" s="8">
        <f t="shared" si="522"/>
        <v>70</v>
      </c>
      <c r="M715" s="13">
        <v>8.0</v>
      </c>
      <c r="N715" s="13">
        <v>8.0</v>
      </c>
      <c r="O715" s="1"/>
      <c r="P715" s="36"/>
      <c r="Q715" s="1"/>
      <c r="Y715" s="1"/>
    </row>
    <row r="716" ht="15.75" customHeight="1">
      <c r="A716" s="1">
        <f t="shared" si="30"/>
        <v>713</v>
      </c>
      <c r="B716" s="27" t="str">
        <f t="shared" si="521"/>
        <v>60</v>
      </c>
      <c r="C716" s="8" t="str">
        <f t="shared" si="3"/>
        <v>60-Fall-03</v>
      </c>
      <c r="D716" s="1">
        <v>27.0</v>
      </c>
      <c r="E716" s="1" t="s">
        <v>19</v>
      </c>
      <c r="F716" s="25" t="s">
        <v>22</v>
      </c>
      <c r="G716" s="1" t="s">
        <v>498</v>
      </c>
      <c r="H716" s="13">
        <v>1.0</v>
      </c>
      <c r="I716" s="1">
        <v>40.0</v>
      </c>
      <c r="J716" s="1">
        <v>110.0</v>
      </c>
      <c r="K716" s="8">
        <f t="shared" ref="K716:L716" si="523">I716-H716</f>
        <v>39</v>
      </c>
      <c r="L716" s="8">
        <f t="shared" si="523"/>
        <v>70</v>
      </c>
      <c r="M716" s="13">
        <v>8.0</v>
      </c>
      <c r="N716" s="13">
        <v>8.0</v>
      </c>
      <c r="O716" s="1"/>
      <c r="P716" s="36"/>
      <c r="Q716" s="1"/>
      <c r="Y716" s="1"/>
    </row>
    <row r="717" ht="15.75" customHeight="1">
      <c r="A717" s="1">
        <f t="shared" si="30"/>
        <v>714</v>
      </c>
      <c r="B717" s="27" t="str">
        <f t="shared" si="521"/>
        <v>60</v>
      </c>
      <c r="C717" s="8" t="str">
        <f t="shared" si="3"/>
        <v>60-Fall-04</v>
      </c>
      <c r="D717" s="1">
        <v>27.0</v>
      </c>
      <c r="E717" s="1" t="s">
        <v>19</v>
      </c>
      <c r="F717" s="25" t="s">
        <v>24</v>
      </c>
      <c r="G717" s="1" t="s">
        <v>601</v>
      </c>
      <c r="H717" s="13">
        <v>1.0</v>
      </c>
      <c r="I717" s="1">
        <v>40.0</v>
      </c>
      <c r="J717" s="1">
        <v>110.0</v>
      </c>
      <c r="K717" s="8">
        <f t="shared" ref="K717:L717" si="524">I717-H717</f>
        <v>39</v>
      </c>
      <c r="L717" s="8">
        <f t="shared" si="524"/>
        <v>70</v>
      </c>
      <c r="M717" s="13">
        <v>8.0</v>
      </c>
      <c r="N717" s="13">
        <v>8.0</v>
      </c>
      <c r="O717" s="1"/>
      <c r="P717" s="36"/>
      <c r="Q717" s="1"/>
      <c r="Y717" s="1"/>
    </row>
    <row r="718" ht="15.75" customHeight="1">
      <c r="A718" s="1">
        <f t="shared" si="30"/>
        <v>715</v>
      </c>
      <c r="B718" s="27" t="str">
        <f t="shared" si="521"/>
        <v>60</v>
      </c>
      <c r="C718" s="8" t="str">
        <f t="shared" si="3"/>
        <v>60-Fall-05</v>
      </c>
      <c r="D718" s="1">
        <v>27.0</v>
      </c>
      <c r="E718" s="1" t="s">
        <v>19</v>
      </c>
      <c r="F718" s="25" t="s">
        <v>26</v>
      </c>
      <c r="G718" s="1" t="s">
        <v>602</v>
      </c>
      <c r="H718" s="13">
        <v>1.0</v>
      </c>
      <c r="I718" s="1">
        <v>40.0</v>
      </c>
      <c r="J718" s="1">
        <v>110.0</v>
      </c>
      <c r="K718" s="8">
        <f t="shared" ref="K718:L718" si="525">I718-H718</f>
        <v>39</v>
      </c>
      <c r="L718" s="8">
        <f t="shared" si="525"/>
        <v>70</v>
      </c>
      <c r="M718" s="13">
        <v>8.0</v>
      </c>
      <c r="N718" s="13">
        <v>8.0</v>
      </c>
      <c r="O718" s="1"/>
      <c r="P718" s="36"/>
      <c r="Q718" s="1"/>
      <c r="Y718" s="1"/>
    </row>
    <row r="719" ht="15.75" customHeight="1">
      <c r="A719" s="1">
        <f t="shared" si="30"/>
        <v>716</v>
      </c>
      <c r="B719" s="27" t="s">
        <v>603</v>
      </c>
      <c r="C719" s="8" t="str">
        <f t="shared" si="3"/>
        <v>61-NonFall-01</v>
      </c>
      <c r="D719" s="1">
        <v>81.0</v>
      </c>
      <c r="E719" s="1" t="s">
        <v>15</v>
      </c>
      <c r="F719" s="25" t="s">
        <v>14</v>
      </c>
      <c r="G719" s="1" t="s">
        <v>489</v>
      </c>
      <c r="H719" s="13">
        <v>1.0</v>
      </c>
      <c r="I719" s="1"/>
      <c r="J719" s="1">
        <v>325.0</v>
      </c>
      <c r="K719" s="8"/>
      <c r="L719" s="8"/>
      <c r="M719" s="13">
        <v>7.0</v>
      </c>
      <c r="N719" s="13">
        <v>8.0</v>
      </c>
      <c r="O719" s="1"/>
      <c r="P719" s="36"/>
      <c r="Q719" s="1"/>
      <c r="Y719" s="1"/>
    </row>
    <row r="720" ht="15.75" customHeight="1">
      <c r="A720" s="1">
        <f t="shared" si="30"/>
        <v>717</v>
      </c>
      <c r="B720" s="27" t="str">
        <f t="shared" ref="B720:B724" si="526">B719</f>
        <v>61</v>
      </c>
      <c r="C720" s="8" t="str">
        <f t="shared" si="3"/>
        <v>61-NonFall-02</v>
      </c>
      <c r="D720" s="1">
        <v>40.0</v>
      </c>
      <c r="E720" s="1" t="s">
        <v>15</v>
      </c>
      <c r="F720" s="25" t="s">
        <v>17</v>
      </c>
      <c r="G720" s="1" t="s">
        <v>74</v>
      </c>
      <c r="H720" s="13">
        <v>1.0</v>
      </c>
      <c r="I720" s="1"/>
      <c r="J720" s="1">
        <v>160.0</v>
      </c>
      <c r="K720" s="8"/>
      <c r="L720" s="8"/>
      <c r="M720" s="13">
        <v>7.0</v>
      </c>
      <c r="N720" s="13">
        <v>8.0</v>
      </c>
      <c r="O720" s="1"/>
      <c r="P720" s="36"/>
      <c r="Q720" s="1"/>
      <c r="Y720" s="1"/>
    </row>
    <row r="721" ht="15.75" customHeight="1">
      <c r="A721" s="1">
        <f t="shared" si="30"/>
        <v>718</v>
      </c>
      <c r="B721" s="27" t="str">
        <f t="shared" si="526"/>
        <v>61</v>
      </c>
      <c r="C721" s="8" t="str">
        <f t="shared" si="3"/>
        <v>61-NonFall-03</v>
      </c>
      <c r="D721" s="1">
        <v>85.0</v>
      </c>
      <c r="E721" s="1" t="s">
        <v>15</v>
      </c>
      <c r="F721" s="25" t="s">
        <v>22</v>
      </c>
      <c r="G721" s="1" t="s">
        <v>489</v>
      </c>
      <c r="H721" s="13">
        <v>1.0</v>
      </c>
      <c r="I721" s="1"/>
      <c r="J721" s="1">
        <v>340.0</v>
      </c>
      <c r="K721" s="8"/>
      <c r="L721" s="8"/>
      <c r="M721" s="13">
        <v>7.0</v>
      </c>
      <c r="N721" s="13">
        <v>8.0</v>
      </c>
      <c r="O721" s="1"/>
      <c r="P721" s="36"/>
      <c r="Q721" s="1"/>
      <c r="Y721" s="1"/>
    </row>
    <row r="722" ht="15.75" customHeight="1">
      <c r="A722" s="1">
        <f t="shared" si="30"/>
        <v>719</v>
      </c>
      <c r="B722" s="27" t="str">
        <f t="shared" si="526"/>
        <v>61</v>
      </c>
      <c r="C722" s="8" t="str">
        <f t="shared" si="3"/>
        <v>61-Fall-01</v>
      </c>
      <c r="D722" s="1">
        <v>27.0</v>
      </c>
      <c r="E722" s="1" t="s">
        <v>19</v>
      </c>
      <c r="F722" s="25" t="s">
        <v>14</v>
      </c>
      <c r="G722" s="1" t="s">
        <v>604</v>
      </c>
      <c r="H722" s="13">
        <v>1.0</v>
      </c>
      <c r="I722" s="1">
        <v>40.0</v>
      </c>
      <c r="J722" s="1">
        <v>110.0</v>
      </c>
      <c r="K722" s="8">
        <f t="shared" ref="K722:L722" si="527">I722-H722</f>
        <v>39</v>
      </c>
      <c r="L722" s="8">
        <f t="shared" si="527"/>
        <v>70</v>
      </c>
      <c r="M722" s="13">
        <v>7.0</v>
      </c>
      <c r="N722" s="13">
        <v>8.0</v>
      </c>
      <c r="O722" s="1"/>
      <c r="P722" s="36"/>
      <c r="Q722" s="1"/>
      <c r="Y722" s="1"/>
    </row>
    <row r="723" ht="15.75" customHeight="1">
      <c r="A723" s="1">
        <f t="shared" si="30"/>
        <v>720</v>
      </c>
      <c r="B723" s="27" t="str">
        <f t="shared" si="526"/>
        <v>61</v>
      </c>
      <c r="C723" s="8" t="str">
        <f t="shared" si="3"/>
        <v>61-Fall-02</v>
      </c>
      <c r="D723" s="1">
        <v>27.0</v>
      </c>
      <c r="E723" s="1" t="s">
        <v>19</v>
      </c>
      <c r="F723" s="25" t="s">
        <v>17</v>
      </c>
      <c r="G723" s="1" t="s">
        <v>605</v>
      </c>
      <c r="H723" s="13">
        <v>1.0</v>
      </c>
      <c r="I723" s="1">
        <v>40.0</v>
      </c>
      <c r="J723" s="1">
        <v>110.0</v>
      </c>
      <c r="K723" s="8">
        <f t="shared" ref="K723:L723" si="528">I723-H723</f>
        <v>39</v>
      </c>
      <c r="L723" s="8">
        <f t="shared" si="528"/>
        <v>70</v>
      </c>
      <c r="M723" s="13">
        <v>7.0</v>
      </c>
      <c r="N723" s="13">
        <v>8.0</v>
      </c>
      <c r="O723" s="1"/>
      <c r="P723" s="36"/>
      <c r="Q723" s="1"/>
      <c r="Y723" s="1"/>
    </row>
    <row r="724" ht="15.75" customHeight="1">
      <c r="A724" s="1">
        <f t="shared" si="30"/>
        <v>721</v>
      </c>
      <c r="B724" s="27" t="str">
        <f t="shared" si="526"/>
        <v>61</v>
      </c>
      <c r="C724" s="8" t="str">
        <f t="shared" si="3"/>
        <v>61-Fall-03</v>
      </c>
      <c r="D724" s="1">
        <v>27.0</v>
      </c>
      <c r="E724" s="1" t="s">
        <v>19</v>
      </c>
      <c r="F724" s="25" t="s">
        <v>22</v>
      </c>
      <c r="G724" s="1" t="s">
        <v>606</v>
      </c>
      <c r="H724" s="13">
        <v>1.0</v>
      </c>
      <c r="I724" s="1">
        <v>40.0</v>
      </c>
      <c r="J724" s="1">
        <v>110.0</v>
      </c>
      <c r="K724" s="8">
        <f t="shared" ref="K724:L724" si="529">I724-H724</f>
        <v>39</v>
      </c>
      <c r="L724" s="8">
        <f t="shared" si="529"/>
        <v>70</v>
      </c>
      <c r="M724" s="13">
        <v>7.0</v>
      </c>
      <c r="N724" s="13">
        <v>8.0</v>
      </c>
      <c r="O724" s="1"/>
      <c r="P724" s="36"/>
      <c r="Q724" s="1"/>
      <c r="Y724" s="1"/>
    </row>
    <row r="725" ht="15.75" customHeight="1">
      <c r="A725" s="21">
        <f t="shared" si="30"/>
        <v>722</v>
      </c>
      <c r="B725" s="28" t="s">
        <v>607</v>
      </c>
      <c r="C725" s="17" t="str">
        <f t="shared" si="3"/>
        <v>62-NonFall-01</v>
      </c>
      <c r="D725" s="21">
        <v>599.0</v>
      </c>
      <c r="E725" s="21" t="s">
        <v>15</v>
      </c>
      <c r="F725" s="26" t="s">
        <v>14</v>
      </c>
      <c r="G725" s="21" t="s">
        <v>608</v>
      </c>
      <c r="H725" s="19">
        <v>1.0</v>
      </c>
      <c r="I725" s="21"/>
      <c r="J725" s="21">
        <v>2390.0</v>
      </c>
      <c r="K725" s="17"/>
      <c r="L725" s="17"/>
      <c r="M725" s="19">
        <v>7.0</v>
      </c>
      <c r="N725" s="19">
        <v>8.0</v>
      </c>
      <c r="O725" s="21"/>
      <c r="P725" s="37"/>
      <c r="Q725" s="21"/>
      <c r="R725" s="22"/>
      <c r="S725" s="22"/>
      <c r="T725" s="22"/>
      <c r="U725" s="22"/>
      <c r="V725" s="22"/>
      <c r="W725" s="22"/>
      <c r="X725" s="22"/>
      <c r="Y725" s="21"/>
      <c r="Z725" s="22"/>
      <c r="AA725" s="22"/>
      <c r="AB725" s="22"/>
      <c r="AC725" s="22"/>
      <c r="AD725" s="22"/>
      <c r="AE725" s="22"/>
      <c r="AF725" s="22"/>
    </row>
    <row r="726" ht="15.75" customHeight="1">
      <c r="A726" s="1">
        <f t="shared" si="30"/>
        <v>723</v>
      </c>
      <c r="B726" s="27" t="str">
        <f t="shared" ref="B726:B737" si="531">B725</f>
        <v>62</v>
      </c>
      <c r="C726" s="8" t="str">
        <f t="shared" si="3"/>
        <v>62-Fall-01</v>
      </c>
      <c r="D726" s="1">
        <v>27.0</v>
      </c>
      <c r="E726" s="1" t="s">
        <v>19</v>
      </c>
      <c r="F726" s="25" t="s">
        <v>14</v>
      </c>
      <c r="G726" s="1" t="s">
        <v>536</v>
      </c>
      <c r="H726" s="13">
        <v>1.0</v>
      </c>
      <c r="I726" s="1">
        <v>40.0</v>
      </c>
      <c r="J726" s="1">
        <v>110.0</v>
      </c>
      <c r="K726" s="8">
        <f t="shared" ref="K726:L726" si="530">I726-H726</f>
        <v>39</v>
      </c>
      <c r="L726" s="8">
        <f t="shared" si="530"/>
        <v>70</v>
      </c>
      <c r="M726" s="13">
        <v>7.0</v>
      </c>
      <c r="N726" s="13">
        <v>8.0</v>
      </c>
      <c r="O726" s="1"/>
      <c r="P726" s="36"/>
      <c r="Q726" s="1"/>
      <c r="Y726" s="1"/>
    </row>
    <row r="727" ht="15.75" customHeight="1">
      <c r="A727" s="1">
        <f t="shared" si="30"/>
        <v>724</v>
      </c>
      <c r="B727" s="27" t="str">
        <f t="shared" si="531"/>
        <v>62</v>
      </c>
      <c r="C727" s="8" t="str">
        <f t="shared" si="3"/>
        <v>62-Fall-02</v>
      </c>
      <c r="D727" s="1">
        <v>27.0</v>
      </c>
      <c r="E727" s="1" t="s">
        <v>19</v>
      </c>
      <c r="F727" s="25" t="s">
        <v>17</v>
      </c>
      <c r="G727" s="1" t="s">
        <v>536</v>
      </c>
      <c r="H727" s="13">
        <v>1.0</v>
      </c>
      <c r="I727" s="1">
        <v>40.0</v>
      </c>
      <c r="J727" s="1">
        <v>110.0</v>
      </c>
      <c r="K727" s="8">
        <f t="shared" ref="K727:L727" si="532">I727-H727</f>
        <v>39</v>
      </c>
      <c r="L727" s="8">
        <f t="shared" si="532"/>
        <v>70</v>
      </c>
      <c r="M727" s="13">
        <v>7.0</v>
      </c>
      <c r="N727" s="13">
        <v>8.0</v>
      </c>
      <c r="O727" s="1"/>
      <c r="P727" s="36"/>
      <c r="Q727" s="1"/>
      <c r="Y727" s="1"/>
    </row>
    <row r="728" ht="15.75" customHeight="1">
      <c r="A728" s="1">
        <f t="shared" si="30"/>
        <v>725</v>
      </c>
      <c r="B728" s="27" t="str">
        <f t="shared" si="531"/>
        <v>62</v>
      </c>
      <c r="C728" s="8" t="str">
        <f t="shared" si="3"/>
        <v>62-Fall-03</v>
      </c>
      <c r="D728" s="1">
        <v>27.0</v>
      </c>
      <c r="E728" s="1" t="s">
        <v>19</v>
      </c>
      <c r="F728" s="25" t="s">
        <v>22</v>
      </c>
      <c r="G728" s="1" t="s">
        <v>536</v>
      </c>
      <c r="H728" s="13">
        <v>1.0</v>
      </c>
      <c r="I728" s="1">
        <v>40.0</v>
      </c>
      <c r="J728" s="1">
        <v>110.0</v>
      </c>
      <c r="K728" s="8">
        <f t="shared" ref="K728:L728" si="533">I728-H728</f>
        <v>39</v>
      </c>
      <c r="L728" s="8">
        <f t="shared" si="533"/>
        <v>70</v>
      </c>
      <c r="M728" s="13">
        <v>7.0</v>
      </c>
      <c r="N728" s="13">
        <v>8.0</v>
      </c>
      <c r="O728" s="1"/>
      <c r="P728" s="36"/>
      <c r="Q728" s="1"/>
      <c r="Y728" s="1"/>
    </row>
    <row r="729" ht="15.75" customHeight="1">
      <c r="A729" s="1">
        <f t="shared" si="30"/>
        <v>726</v>
      </c>
      <c r="B729" s="27" t="str">
        <f t="shared" si="531"/>
        <v>62</v>
      </c>
      <c r="C729" s="8" t="str">
        <f t="shared" si="3"/>
        <v>62-Fall-04</v>
      </c>
      <c r="D729" s="1">
        <v>27.0</v>
      </c>
      <c r="E729" s="1" t="s">
        <v>19</v>
      </c>
      <c r="F729" s="25" t="s">
        <v>24</v>
      </c>
      <c r="G729" s="1" t="s">
        <v>536</v>
      </c>
      <c r="H729" s="13">
        <v>1.0</v>
      </c>
      <c r="I729" s="1">
        <v>40.0</v>
      </c>
      <c r="J729" s="1">
        <v>110.0</v>
      </c>
      <c r="K729" s="8">
        <f t="shared" ref="K729:L729" si="534">I729-H729</f>
        <v>39</v>
      </c>
      <c r="L729" s="8">
        <f t="shared" si="534"/>
        <v>70</v>
      </c>
      <c r="M729" s="13">
        <v>7.0</v>
      </c>
      <c r="N729" s="13">
        <v>8.0</v>
      </c>
      <c r="O729" s="1"/>
      <c r="P729" s="36"/>
      <c r="Q729" s="1"/>
      <c r="Y729" s="1"/>
    </row>
    <row r="730" ht="15.75" customHeight="1">
      <c r="A730" s="21">
        <f t="shared" si="30"/>
        <v>727</v>
      </c>
      <c r="B730" s="28" t="str">
        <f t="shared" si="531"/>
        <v>62</v>
      </c>
      <c r="C730" s="17" t="str">
        <f t="shared" si="3"/>
        <v>62-Fall-05</v>
      </c>
      <c r="D730" s="21">
        <v>27.0</v>
      </c>
      <c r="E730" s="21" t="s">
        <v>19</v>
      </c>
      <c r="F730" s="26" t="s">
        <v>26</v>
      </c>
      <c r="G730" s="21" t="s">
        <v>609</v>
      </c>
      <c r="H730" s="19">
        <v>1.0</v>
      </c>
      <c r="I730" s="21">
        <v>40.0</v>
      </c>
      <c r="J730" s="21">
        <v>110.0</v>
      </c>
      <c r="K730" s="17">
        <f t="shared" ref="K730:L730" si="535">I730-H730</f>
        <v>39</v>
      </c>
      <c r="L730" s="17">
        <f t="shared" si="535"/>
        <v>70</v>
      </c>
      <c r="M730" s="19">
        <v>7.0</v>
      </c>
      <c r="N730" s="19">
        <v>8.0</v>
      </c>
      <c r="O730" s="21"/>
      <c r="P730" s="37"/>
      <c r="Q730" s="21"/>
      <c r="R730" s="22"/>
      <c r="S730" s="22"/>
      <c r="T730" s="22"/>
      <c r="U730" s="22"/>
      <c r="V730" s="22"/>
      <c r="W730" s="22"/>
      <c r="X730" s="22"/>
      <c r="Y730" s="21"/>
      <c r="Z730" s="22"/>
      <c r="AA730" s="22"/>
      <c r="AB730" s="22"/>
      <c r="AC730" s="22"/>
      <c r="AD730" s="22"/>
      <c r="AE730" s="22"/>
      <c r="AF730" s="22"/>
    </row>
    <row r="731" ht="15.75" customHeight="1">
      <c r="A731" s="1">
        <f t="shared" si="30"/>
        <v>728</v>
      </c>
      <c r="B731" s="27" t="str">
        <f t="shared" si="531"/>
        <v>62</v>
      </c>
      <c r="C731" s="8" t="str">
        <f t="shared" si="3"/>
        <v>62-Fall-06</v>
      </c>
      <c r="D731" s="1">
        <v>27.0</v>
      </c>
      <c r="E731" s="1" t="s">
        <v>19</v>
      </c>
      <c r="F731" s="25" t="s">
        <v>28</v>
      </c>
      <c r="G731" s="1" t="s">
        <v>609</v>
      </c>
      <c r="H731" s="13">
        <v>1.0</v>
      </c>
      <c r="I731" s="1">
        <v>40.0</v>
      </c>
      <c r="J731" s="1">
        <v>110.0</v>
      </c>
      <c r="K731" s="8">
        <f t="shared" ref="K731:L731" si="536">I731-H731</f>
        <v>39</v>
      </c>
      <c r="L731" s="8">
        <f t="shared" si="536"/>
        <v>70</v>
      </c>
      <c r="M731" s="13">
        <v>7.0</v>
      </c>
      <c r="N731" s="13">
        <v>8.0</v>
      </c>
      <c r="O731" s="1"/>
      <c r="P731" s="36"/>
      <c r="Q731" s="1"/>
      <c r="Y731" s="1"/>
    </row>
    <row r="732" ht="15.75" customHeight="1">
      <c r="A732" s="1">
        <f t="shared" si="30"/>
        <v>729</v>
      </c>
      <c r="B732" s="27" t="str">
        <f t="shared" si="531"/>
        <v>62</v>
      </c>
      <c r="C732" s="8" t="str">
        <f t="shared" si="3"/>
        <v>62-Fall-07</v>
      </c>
      <c r="D732" s="1">
        <v>27.0</v>
      </c>
      <c r="E732" s="1" t="s">
        <v>19</v>
      </c>
      <c r="F732" s="25" t="s">
        <v>30</v>
      </c>
      <c r="G732" s="1" t="s">
        <v>610</v>
      </c>
      <c r="H732" s="13">
        <v>1.0</v>
      </c>
      <c r="I732" s="1">
        <v>40.0</v>
      </c>
      <c r="J732" s="1">
        <v>110.0</v>
      </c>
      <c r="K732" s="8">
        <f t="shared" ref="K732:L732" si="537">I732-H732</f>
        <v>39</v>
      </c>
      <c r="L732" s="8">
        <f t="shared" si="537"/>
        <v>70</v>
      </c>
      <c r="M732" s="13">
        <v>7.0</v>
      </c>
      <c r="N732" s="13">
        <v>8.0</v>
      </c>
      <c r="O732" s="1"/>
      <c r="P732" s="36"/>
      <c r="Q732" s="1"/>
      <c r="Y732" s="1"/>
    </row>
    <row r="733" ht="15.75" customHeight="1">
      <c r="A733" s="21">
        <f t="shared" si="30"/>
        <v>730</v>
      </c>
      <c r="B733" s="28" t="str">
        <f t="shared" si="531"/>
        <v>62</v>
      </c>
      <c r="C733" s="17" t="str">
        <f t="shared" si="3"/>
        <v>62-Fall-08</v>
      </c>
      <c r="D733" s="21">
        <v>27.0</v>
      </c>
      <c r="E733" s="21" t="s">
        <v>19</v>
      </c>
      <c r="F733" s="26" t="s">
        <v>73</v>
      </c>
      <c r="G733" s="21" t="s">
        <v>611</v>
      </c>
      <c r="H733" s="19">
        <v>1.0</v>
      </c>
      <c r="I733" s="21">
        <v>40.0</v>
      </c>
      <c r="J733" s="21">
        <v>110.0</v>
      </c>
      <c r="K733" s="17">
        <f t="shared" ref="K733:L733" si="538">I733-H733</f>
        <v>39</v>
      </c>
      <c r="L733" s="17">
        <f t="shared" si="538"/>
        <v>70</v>
      </c>
      <c r="M733" s="19">
        <v>7.0</v>
      </c>
      <c r="N733" s="19">
        <v>8.0</v>
      </c>
      <c r="O733" s="21"/>
      <c r="P733" s="37"/>
      <c r="Q733" s="21"/>
      <c r="R733" s="22"/>
      <c r="S733" s="22"/>
      <c r="T733" s="22"/>
      <c r="U733" s="22"/>
      <c r="V733" s="22"/>
      <c r="W733" s="22"/>
      <c r="X733" s="22"/>
      <c r="Y733" s="21"/>
      <c r="Z733" s="22"/>
      <c r="AA733" s="22"/>
      <c r="AB733" s="22"/>
      <c r="AC733" s="22"/>
      <c r="AD733" s="22"/>
      <c r="AE733" s="22"/>
      <c r="AF733" s="22"/>
    </row>
    <row r="734" ht="15.75" customHeight="1">
      <c r="A734" s="1">
        <f t="shared" si="30"/>
        <v>731</v>
      </c>
      <c r="B734" s="27" t="str">
        <f t="shared" si="531"/>
        <v>62</v>
      </c>
      <c r="C734" s="8" t="str">
        <f t="shared" si="3"/>
        <v>62-Fall-09</v>
      </c>
      <c r="D734" s="1">
        <v>27.0</v>
      </c>
      <c r="E734" s="1" t="s">
        <v>19</v>
      </c>
      <c r="F734" s="25" t="s">
        <v>81</v>
      </c>
      <c r="G734" s="1" t="s">
        <v>612</v>
      </c>
      <c r="H734" s="13">
        <v>1.0</v>
      </c>
      <c r="I734" s="1">
        <v>40.0</v>
      </c>
      <c r="J734" s="1">
        <v>110.0</v>
      </c>
      <c r="K734" s="8">
        <f t="shared" ref="K734:L734" si="539">I734-H734</f>
        <v>39</v>
      </c>
      <c r="L734" s="8">
        <f t="shared" si="539"/>
        <v>70</v>
      </c>
      <c r="M734" s="13">
        <v>7.0</v>
      </c>
      <c r="N734" s="13">
        <v>8.0</v>
      </c>
      <c r="O734" s="1"/>
      <c r="P734" s="36"/>
      <c r="Q734" s="1"/>
      <c r="Y734" s="1"/>
    </row>
    <row r="735" ht="15.75" customHeight="1">
      <c r="A735" s="1">
        <f t="shared" si="30"/>
        <v>732</v>
      </c>
      <c r="B735" s="27" t="str">
        <f t="shared" si="531"/>
        <v>62</v>
      </c>
      <c r="C735" s="8" t="str">
        <f t="shared" si="3"/>
        <v>62-Fall-10</v>
      </c>
      <c r="D735" s="1">
        <v>27.0</v>
      </c>
      <c r="E735" s="1" t="s">
        <v>19</v>
      </c>
      <c r="F735" s="25" t="s">
        <v>91</v>
      </c>
      <c r="G735" s="1" t="s">
        <v>612</v>
      </c>
      <c r="H735" s="13">
        <v>1.0</v>
      </c>
      <c r="I735" s="1">
        <v>40.0</v>
      </c>
      <c r="J735" s="1">
        <v>110.0</v>
      </c>
      <c r="K735" s="8">
        <f t="shared" ref="K735:L735" si="540">I735-H735</f>
        <v>39</v>
      </c>
      <c r="L735" s="8">
        <f t="shared" si="540"/>
        <v>70</v>
      </c>
      <c r="M735" s="13">
        <v>7.0</v>
      </c>
      <c r="N735" s="13">
        <v>8.0</v>
      </c>
      <c r="O735" s="1"/>
      <c r="P735" s="36"/>
      <c r="Q735" s="1"/>
      <c r="Y735" s="1"/>
    </row>
    <row r="736" ht="15.75" customHeight="1">
      <c r="A736" s="21">
        <f t="shared" si="30"/>
        <v>733</v>
      </c>
      <c r="B736" s="28" t="str">
        <f t="shared" si="531"/>
        <v>62</v>
      </c>
      <c r="C736" s="17" t="str">
        <f t="shared" si="3"/>
        <v>62-Fall-11</v>
      </c>
      <c r="D736" s="21">
        <v>27.0</v>
      </c>
      <c r="E736" s="21" t="s">
        <v>19</v>
      </c>
      <c r="F736" s="26" t="s">
        <v>100</v>
      </c>
      <c r="G736" s="21" t="s">
        <v>613</v>
      </c>
      <c r="H736" s="19">
        <v>1.0</v>
      </c>
      <c r="I736" s="21">
        <v>40.0</v>
      </c>
      <c r="J736" s="21">
        <v>110.0</v>
      </c>
      <c r="K736" s="17">
        <f t="shared" ref="K736:L736" si="541">I736-H736</f>
        <v>39</v>
      </c>
      <c r="L736" s="17">
        <f t="shared" si="541"/>
        <v>70</v>
      </c>
      <c r="M736" s="19">
        <v>7.0</v>
      </c>
      <c r="N736" s="19">
        <v>8.0</v>
      </c>
      <c r="O736" s="21"/>
      <c r="P736" s="37"/>
      <c r="Q736" s="21"/>
      <c r="R736" s="22"/>
      <c r="S736" s="22"/>
      <c r="T736" s="22"/>
      <c r="U736" s="22"/>
      <c r="V736" s="22"/>
      <c r="W736" s="22"/>
      <c r="X736" s="22"/>
      <c r="Y736" s="21"/>
      <c r="Z736" s="22"/>
      <c r="AA736" s="22"/>
      <c r="AB736" s="22"/>
      <c r="AC736" s="22"/>
      <c r="AD736" s="22"/>
      <c r="AE736" s="22"/>
      <c r="AF736" s="22"/>
    </row>
    <row r="737" ht="15.75" customHeight="1">
      <c r="A737" s="1">
        <f t="shared" si="30"/>
        <v>734</v>
      </c>
      <c r="B737" s="27" t="str">
        <f t="shared" si="531"/>
        <v>62</v>
      </c>
      <c r="C737" s="8" t="str">
        <f t="shared" si="3"/>
        <v>62-Fall-12</v>
      </c>
      <c r="D737" s="1">
        <v>20.0</v>
      </c>
      <c r="E737" s="1" t="s">
        <v>19</v>
      </c>
      <c r="F737" s="25" t="s">
        <v>110</v>
      </c>
      <c r="G737" s="1" t="s">
        <v>614</v>
      </c>
      <c r="H737" s="13">
        <v>1.0</v>
      </c>
      <c r="I737" s="1">
        <v>40.0</v>
      </c>
      <c r="J737" s="1">
        <v>80.0</v>
      </c>
      <c r="K737" s="8">
        <f t="shared" ref="K737:L737" si="542">I737-H737</f>
        <v>39</v>
      </c>
      <c r="L737" s="8">
        <f t="shared" si="542"/>
        <v>40</v>
      </c>
      <c r="M737" s="13">
        <v>7.0</v>
      </c>
      <c r="N737" s="13">
        <v>8.0</v>
      </c>
      <c r="O737" s="1"/>
      <c r="P737" s="36"/>
      <c r="Q737" s="1"/>
      <c r="Y737" s="1"/>
    </row>
    <row r="738" ht="15.75" customHeight="1">
      <c r="A738" s="1">
        <f t="shared" si="30"/>
        <v>735</v>
      </c>
      <c r="B738" s="27" t="s">
        <v>615</v>
      </c>
      <c r="C738" s="8" t="str">
        <f t="shared" si="3"/>
        <v>63-NonFall-01</v>
      </c>
      <c r="D738" s="1">
        <v>49.0</v>
      </c>
      <c r="E738" s="1" t="s">
        <v>15</v>
      </c>
      <c r="F738" s="25" t="s">
        <v>14</v>
      </c>
      <c r="G738" s="1" t="s">
        <v>616</v>
      </c>
      <c r="H738" s="13">
        <v>1.0</v>
      </c>
      <c r="I738" s="1"/>
      <c r="J738" s="1">
        <v>198.0</v>
      </c>
      <c r="K738" s="8"/>
      <c r="L738" s="8"/>
      <c r="M738" s="13">
        <v>8.0</v>
      </c>
      <c r="N738" s="13">
        <v>8.0</v>
      </c>
      <c r="O738" s="1"/>
      <c r="P738" s="36"/>
      <c r="Q738" s="1"/>
      <c r="Y738" s="1"/>
    </row>
    <row r="739" ht="15.75" customHeight="1">
      <c r="A739" s="1">
        <f t="shared" si="30"/>
        <v>736</v>
      </c>
      <c r="B739" s="27" t="str">
        <f t="shared" ref="B739:B743" si="543">B738</f>
        <v>63</v>
      </c>
      <c r="C739" s="8" t="str">
        <f t="shared" si="3"/>
        <v>63-NonFall-02</v>
      </c>
      <c r="D739" s="1">
        <v>125.0</v>
      </c>
      <c r="E739" s="1" t="s">
        <v>15</v>
      </c>
      <c r="F739" s="25" t="s">
        <v>17</v>
      </c>
      <c r="G739" s="1" t="s">
        <v>617</v>
      </c>
      <c r="H739" s="13">
        <v>1.0</v>
      </c>
      <c r="I739" s="1"/>
      <c r="J739" s="1">
        <v>500.0</v>
      </c>
      <c r="K739" s="8"/>
      <c r="L739" s="8"/>
      <c r="M739" s="13">
        <v>8.0</v>
      </c>
      <c r="N739" s="13">
        <v>8.0</v>
      </c>
      <c r="O739" s="1"/>
      <c r="P739" s="36"/>
      <c r="Q739" s="1"/>
      <c r="Y739" s="1"/>
    </row>
    <row r="740" ht="15.75" customHeight="1">
      <c r="A740" s="1">
        <f t="shared" si="30"/>
        <v>737</v>
      </c>
      <c r="B740" s="27" t="str">
        <f t="shared" si="543"/>
        <v>63</v>
      </c>
      <c r="C740" s="8" t="str">
        <f t="shared" si="3"/>
        <v>63-NonFall-03</v>
      </c>
      <c r="D740" s="1">
        <v>125.0</v>
      </c>
      <c r="E740" s="1" t="s">
        <v>15</v>
      </c>
      <c r="F740" s="25" t="s">
        <v>22</v>
      </c>
      <c r="G740" s="1" t="s">
        <v>617</v>
      </c>
      <c r="H740" s="13">
        <v>1.0</v>
      </c>
      <c r="I740" s="1"/>
      <c r="J740" s="1">
        <v>499.0</v>
      </c>
      <c r="K740" s="8"/>
      <c r="L740" s="8"/>
      <c r="M740" s="13">
        <v>8.0</v>
      </c>
      <c r="N740" s="13">
        <v>8.0</v>
      </c>
      <c r="O740" s="1"/>
      <c r="P740" s="36"/>
      <c r="Q740" s="1"/>
      <c r="Y740" s="1"/>
    </row>
    <row r="741" ht="15.75" customHeight="1">
      <c r="A741" s="1">
        <f t="shared" si="30"/>
        <v>738</v>
      </c>
      <c r="B741" s="27" t="str">
        <f t="shared" si="543"/>
        <v>63</v>
      </c>
      <c r="C741" s="8" t="str">
        <f t="shared" si="3"/>
        <v>63-NonFall-04</v>
      </c>
      <c r="D741" s="1">
        <v>75.0</v>
      </c>
      <c r="E741" s="1" t="s">
        <v>15</v>
      </c>
      <c r="F741" s="25" t="s">
        <v>24</v>
      </c>
      <c r="G741" s="1" t="s">
        <v>617</v>
      </c>
      <c r="H741" s="13">
        <v>1.0</v>
      </c>
      <c r="I741" s="1"/>
      <c r="J741" s="1">
        <v>299.0</v>
      </c>
      <c r="K741" s="8"/>
      <c r="L741" s="8"/>
      <c r="M741" s="13">
        <v>8.0</v>
      </c>
      <c r="N741" s="13">
        <v>8.0</v>
      </c>
      <c r="O741" s="1"/>
      <c r="P741" s="36"/>
      <c r="Q741" s="1"/>
      <c r="Y741" s="1"/>
    </row>
    <row r="742" ht="15.75" customHeight="1">
      <c r="A742" s="1">
        <f t="shared" si="30"/>
        <v>739</v>
      </c>
      <c r="B742" s="27" t="str">
        <f t="shared" si="543"/>
        <v>63</v>
      </c>
      <c r="C742" s="8" t="str">
        <f t="shared" si="3"/>
        <v>63-NonFall-05</v>
      </c>
      <c r="D742" s="1">
        <v>50.0</v>
      </c>
      <c r="E742" s="1" t="s">
        <v>15</v>
      </c>
      <c r="F742" s="25" t="s">
        <v>26</v>
      </c>
      <c r="G742" s="1" t="s">
        <v>74</v>
      </c>
      <c r="H742" s="13">
        <v>1.0</v>
      </c>
      <c r="I742" s="1"/>
      <c r="J742" s="1">
        <v>199.0</v>
      </c>
      <c r="K742" s="8"/>
      <c r="L742" s="8"/>
      <c r="M742" s="13">
        <v>8.0</v>
      </c>
      <c r="N742" s="13">
        <v>8.0</v>
      </c>
      <c r="O742" s="1"/>
      <c r="P742" s="36"/>
      <c r="Q742" s="1"/>
      <c r="Y742" s="1"/>
    </row>
    <row r="743" ht="15.75" customHeight="1">
      <c r="A743" s="1">
        <f t="shared" si="30"/>
        <v>740</v>
      </c>
      <c r="B743" s="27" t="str">
        <f t="shared" si="543"/>
        <v>63</v>
      </c>
      <c r="C743" s="8" t="str">
        <f t="shared" si="3"/>
        <v>63-NonFall-06</v>
      </c>
      <c r="D743" s="1">
        <v>125.0</v>
      </c>
      <c r="E743" s="1" t="s">
        <v>15</v>
      </c>
      <c r="F743" s="25" t="s">
        <v>28</v>
      </c>
      <c r="G743" s="1" t="s">
        <v>74</v>
      </c>
      <c r="H743" s="13">
        <v>1.0</v>
      </c>
      <c r="I743" s="1"/>
      <c r="J743" s="1">
        <v>500.0</v>
      </c>
      <c r="K743" s="8"/>
      <c r="L743" s="8"/>
      <c r="M743" s="13">
        <v>8.0</v>
      </c>
      <c r="N743" s="13">
        <v>8.0</v>
      </c>
      <c r="O743" s="1"/>
      <c r="P743" s="36"/>
      <c r="Q743" s="1"/>
      <c r="Y743" s="1"/>
    </row>
    <row r="744" ht="15.75" customHeight="1">
      <c r="A744" s="1">
        <f t="shared" si="30"/>
        <v>741</v>
      </c>
      <c r="B744" s="27" t="str">
        <f>B742</f>
        <v>63</v>
      </c>
      <c r="C744" s="8" t="str">
        <f t="shared" si="3"/>
        <v>63-NonFall-07</v>
      </c>
      <c r="D744" s="1">
        <v>119.0</v>
      </c>
      <c r="E744" s="1" t="s">
        <v>15</v>
      </c>
      <c r="F744" s="25" t="s">
        <v>30</v>
      </c>
      <c r="G744" s="1" t="s">
        <v>74</v>
      </c>
      <c r="H744" s="13">
        <v>1.0</v>
      </c>
      <c r="I744" s="1"/>
      <c r="J744" s="1">
        <v>477.0</v>
      </c>
      <c r="K744" s="8"/>
      <c r="L744" s="8"/>
      <c r="M744" s="13">
        <v>8.0</v>
      </c>
      <c r="N744" s="13">
        <v>8.0</v>
      </c>
      <c r="O744" s="1"/>
      <c r="P744" s="36"/>
      <c r="Q744" s="1"/>
      <c r="Y744" s="1"/>
    </row>
    <row r="745" ht="15.75" customHeight="1">
      <c r="A745" s="1">
        <f t="shared" si="30"/>
        <v>742</v>
      </c>
      <c r="B745" s="27" t="str">
        <f t="shared" ref="B745:B754" si="545">B744</f>
        <v>63</v>
      </c>
      <c r="C745" s="8" t="str">
        <f t="shared" si="3"/>
        <v>63-Fall-01</v>
      </c>
      <c r="D745" s="1">
        <v>27.0</v>
      </c>
      <c r="E745" s="1" t="s">
        <v>19</v>
      </c>
      <c r="F745" s="25" t="s">
        <v>14</v>
      </c>
      <c r="G745" s="1" t="s">
        <v>98</v>
      </c>
      <c r="H745" s="13">
        <v>1.0</v>
      </c>
      <c r="I745" s="1">
        <v>40.0</v>
      </c>
      <c r="J745" s="1">
        <v>110.0</v>
      </c>
      <c r="K745" s="8">
        <f t="shared" ref="K745:L745" si="544">I745-H745</f>
        <v>39</v>
      </c>
      <c r="L745" s="8">
        <f t="shared" si="544"/>
        <v>70</v>
      </c>
      <c r="M745" s="13">
        <v>8.0</v>
      </c>
      <c r="N745" s="13">
        <v>8.0</v>
      </c>
      <c r="O745" s="1"/>
      <c r="P745" s="36"/>
      <c r="Q745" s="1"/>
      <c r="Y745" s="1"/>
    </row>
    <row r="746" ht="15.75" customHeight="1">
      <c r="A746" s="1">
        <f t="shared" si="30"/>
        <v>743</v>
      </c>
      <c r="B746" s="27" t="str">
        <f t="shared" si="545"/>
        <v>63</v>
      </c>
      <c r="C746" s="8" t="str">
        <f t="shared" si="3"/>
        <v>63-Fall-02</v>
      </c>
      <c r="D746" s="1">
        <v>27.0</v>
      </c>
      <c r="E746" s="1" t="s">
        <v>19</v>
      </c>
      <c r="F746" s="25" t="s">
        <v>17</v>
      </c>
      <c r="G746" s="1" t="s">
        <v>618</v>
      </c>
      <c r="H746" s="13">
        <v>1.0</v>
      </c>
      <c r="I746" s="1">
        <v>40.0</v>
      </c>
      <c r="J746" s="1">
        <v>110.0</v>
      </c>
      <c r="K746" s="8">
        <f t="shared" ref="K746:L746" si="546">I746-H746</f>
        <v>39</v>
      </c>
      <c r="L746" s="8">
        <f t="shared" si="546"/>
        <v>70</v>
      </c>
      <c r="M746" s="13">
        <v>8.0</v>
      </c>
      <c r="N746" s="13">
        <v>8.0</v>
      </c>
      <c r="O746" s="1"/>
      <c r="P746" s="36"/>
      <c r="Q746" s="1"/>
      <c r="Y746" s="1"/>
    </row>
    <row r="747" ht="15.75" customHeight="1">
      <c r="A747" s="1">
        <f t="shared" si="30"/>
        <v>744</v>
      </c>
      <c r="B747" s="27" t="str">
        <f t="shared" si="545"/>
        <v>63</v>
      </c>
      <c r="C747" s="8" t="str">
        <f t="shared" si="3"/>
        <v>63-Fall-03</v>
      </c>
      <c r="D747" s="1">
        <v>27.0</v>
      </c>
      <c r="E747" s="1" t="s">
        <v>19</v>
      </c>
      <c r="F747" s="25" t="s">
        <v>22</v>
      </c>
      <c r="G747" s="1" t="s">
        <v>619</v>
      </c>
      <c r="H747" s="13">
        <v>1.0</v>
      </c>
      <c r="I747" s="1">
        <v>40.0</v>
      </c>
      <c r="J747" s="1">
        <v>110.0</v>
      </c>
      <c r="K747" s="8">
        <f t="shared" ref="K747:L747" si="547">I747-H747</f>
        <v>39</v>
      </c>
      <c r="L747" s="8">
        <f t="shared" si="547"/>
        <v>70</v>
      </c>
      <c r="M747" s="13">
        <v>8.0</v>
      </c>
      <c r="N747" s="13">
        <v>8.0</v>
      </c>
      <c r="O747" s="1"/>
      <c r="P747" s="36"/>
      <c r="Q747" s="1"/>
      <c r="Y747" s="1"/>
    </row>
    <row r="748" ht="15.75" customHeight="1">
      <c r="A748" s="21">
        <f t="shared" si="30"/>
        <v>745</v>
      </c>
      <c r="B748" s="28" t="str">
        <f t="shared" si="545"/>
        <v>63</v>
      </c>
      <c r="C748" s="17" t="str">
        <f t="shared" si="3"/>
        <v>63-Fall-04</v>
      </c>
      <c r="D748" s="21">
        <v>27.0</v>
      </c>
      <c r="E748" s="21" t="s">
        <v>19</v>
      </c>
      <c r="F748" s="26" t="s">
        <v>24</v>
      </c>
      <c r="G748" s="21" t="s">
        <v>620</v>
      </c>
      <c r="H748" s="19">
        <v>1.0</v>
      </c>
      <c r="I748" s="21">
        <v>40.0</v>
      </c>
      <c r="J748" s="21">
        <v>110.0</v>
      </c>
      <c r="K748" s="17">
        <f t="shared" ref="K748:L748" si="548">I748-H748</f>
        <v>39</v>
      </c>
      <c r="L748" s="17">
        <f t="shared" si="548"/>
        <v>70</v>
      </c>
      <c r="M748" s="19">
        <v>8.0</v>
      </c>
      <c r="N748" s="19">
        <v>8.0</v>
      </c>
      <c r="O748" s="21"/>
      <c r="P748" s="37"/>
      <c r="Q748" s="21"/>
      <c r="R748" s="22"/>
      <c r="S748" s="22"/>
      <c r="T748" s="22"/>
      <c r="U748" s="22"/>
      <c r="V748" s="22"/>
      <c r="W748" s="22"/>
      <c r="X748" s="22"/>
      <c r="Y748" s="21"/>
      <c r="Z748" s="22"/>
      <c r="AA748" s="22"/>
      <c r="AB748" s="22"/>
      <c r="AC748" s="22"/>
      <c r="AD748" s="22"/>
      <c r="AE748" s="22"/>
      <c r="AF748" s="22"/>
    </row>
    <row r="749" ht="15.75" customHeight="1">
      <c r="A749" s="1">
        <f t="shared" si="30"/>
        <v>746</v>
      </c>
      <c r="B749" s="27" t="str">
        <f t="shared" si="545"/>
        <v>63</v>
      </c>
      <c r="C749" s="8" t="str">
        <f t="shared" si="3"/>
        <v>63-Fall-05</v>
      </c>
      <c r="D749" s="1">
        <v>27.0</v>
      </c>
      <c r="E749" s="1" t="s">
        <v>19</v>
      </c>
      <c r="F749" s="25" t="s">
        <v>26</v>
      </c>
      <c r="G749" s="1" t="s">
        <v>620</v>
      </c>
      <c r="H749" s="13">
        <v>1.0</v>
      </c>
      <c r="I749" s="1">
        <v>40.0</v>
      </c>
      <c r="J749" s="1">
        <v>110.0</v>
      </c>
      <c r="K749" s="8">
        <f t="shared" ref="K749:L749" si="549">I749-H749</f>
        <v>39</v>
      </c>
      <c r="L749" s="8">
        <f t="shared" si="549"/>
        <v>70</v>
      </c>
      <c r="M749" s="13">
        <v>8.0</v>
      </c>
      <c r="N749" s="13">
        <v>8.0</v>
      </c>
      <c r="O749" s="1"/>
      <c r="P749" s="36"/>
      <c r="Q749" s="1"/>
      <c r="Y749" s="1"/>
    </row>
    <row r="750" ht="15.75" customHeight="1">
      <c r="A750" s="1">
        <f t="shared" si="30"/>
        <v>747</v>
      </c>
      <c r="B750" s="27" t="str">
        <f t="shared" si="545"/>
        <v>63</v>
      </c>
      <c r="C750" s="8" t="str">
        <f t="shared" si="3"/>
        <v>63-Fall-06</v>
      </c>
      <c r="D750" s="1">
        <v>27.0</v>
      </c>
      <c r="E750" s="1" t="s">
        <v>19</v>
      </c>
      <c r="F750" s="25" t="s">
        <v>28</v>
      </c>
      <c r="G750" s="1" t="s">
        <v>98</v>
      </c>
      <c r="H750" s="13">
        <v>1.0</v>
      </c>
      <c r="I750" s="1">
        <v>40.0</v>
      </c>
      <c r="J750" s="1">
        <v>110.0</v>
      </c>
      <c r="K750" s="8">
        <f t="shared" ref="K750:L750" si="550">I750-H750</f>
        <v>39</v>
      </c>
      <c r="L750" s="8">
        <f t="shared" si="550"/>
        <v>70</v>
      </c>
      <c r="M750" s="13">
        <v>8.0</v>
      </c>
      <c r="N750" s="13">
        <v>8.0</v>
      </c>
      <c r="O750" s="1"/>
      <c r="P750" s="36"/>
      <c r="Q750" s="1"/>
      <c r="Y750" s="1"/>
    </row>
    <row r="751" ht="15.75" customHeight="1">
      <c r="A751" s="1">
        <f t="shared" si="30"/>
        <v>748</v>
      </c>
      <c r="B751" s="27" t="str">
        <f t="shared" si="545"/>
        <v>63</v>
      </c>
      <c r="C751" s="8" t="str">
        <f t="shared" si="3"/>
        <v>63-Fall-07</v>
      </c>
      <c r="D751" s="1">
        <v>27.0</v>
      </c>
      <c r="E751" s="1" t="s">
        <v>19</v>
      </c>
      <c r="F751" s="25" t="s">
        <v>30</v>
      </c>
      <c r="G751" s="1" t="s">
        <v>621</v>
      </c>
      <c r="H751" s="13">
        <v>1.0</v>
      </c>
      <c r="I751" s="1">
        <v>40.0</v>
      </c>
      <c r="J751" s="1">
        <v>110.0</v>
      </c>
      <c r="K751" s="8">
        <f t="shared" ref="K751:L751" si="551">I751-H751</f>
        <v>39</v>
      </c>
      <c r="L751" s="8">
        <f t="shared" si="551"/>
        <v>70</v>
      </c>
      <c r="M751" s="13">
        <v>8.0</v>
      </c>
      <c r="N751" s="13">
        <v>8.0</v>
      </c>
      <c r="O751" s="1"/>
      <c r="P751" s="36"/>
      <c r="Q751" s="1"/>
      <c r="Y751" s="1"/>
    </row>
    <row r="752" ht="15.75" customHeight="1">
      <c r="A752" s="1">
        <f t="shared" si="30"/>
        <v>749</v>
      </c>
      <c r="B752" s="27" t="str">
        <f t="shared" si="545"/>
        <v>63</v>
      </c>
      <c r="C752" s="8" t="str">
        <f t="shared" si="3"/>
        <v>63-Fall-08</v>
      </c>
      <c r="D752" s="1">
        <v>27.0</v>
      </c>
      <c r="E752" s="1" t="s">
        <v>19</v>
      </c>
      <c r="F752" s="25" t="s">
        <v>73</v>
      </c>
      <c r="G752" s="1" t="s">
        <v>622</v>
      </c>
      <c r="H752" s="13">
        <v>1.0</v>
      </c>
      <c r="I752" s="1">
        <v>40.0</v>
      </c>
      <c r="J752" s="1">
        <v>110.0</v>
      </c>
      <c r="K752" s="8">
        <f t="shared" ref="K752:L752" si="552">I752-H752</f>
        <v>39</v>
      </c>
      <c r="L752" s="8">
        <f t="shared" si="552"/>
        <v>70</v>
      </c>
      <c r="M752" s="13">
        <v>8.0</v>
      </c>
      <c r="N752" s="13">
        <v>8.0</v>
      </c>
      <c r="O752" s="1"/>
      <c r="P752" s="36"/>
      <c r="Q752" s="1"/>
      <c r="Y752" s="1"/>
    </row>
    <row r="753" ht="15.75" customHeight="1">
      <c r="A753" s="1">
        <f t="shared" si="30"/>
        <v>750</v>
      </c>
      <c r="B753" s="27" t="str">
        <f t="shared" si="545"/>
        <v>63</v>
      </c>
      <c r="C753" s="8" t="str">
        <f t="shared" si="3"/>
        <v>63-Fall-09</v>
      </c>
      <c r="D753" s="1">
        <v>27.0</v>
      </c>
      <c r="E753" s="1" t="s">
        <v>19</v>
      </c>
      <c r="F753" s="25" t="s">
        <v>81</v>
      </c>
      <c r="G753" s="1" t="s">
        <v>620</v>
      </c>
      <c r="H753" s="13">
        <v>1.0</v>
      </c>
      <c r="I753" s="1">
        <v>40.0</v>
      </c>
      <c r="J753" s="1">
        <v>110.0</v>
      </c>
      <c r="K753" s="8">
        <f t="shared" ref="K753:L753" si="553">I753-H753</f>
        <v>39</v>
      </c>
      <c r="L753" s="8">
        <f t="shared" si="553"/>
        <v>70</v>
      </c>
      <c r="M753" s="13">
        <v>8.0</v>
      </c>
      <c r="N753" s="13">
        <v>8.0</v>
      </c>
      <c r="O753" s="1"/>
      <c r="P753" s="36"/>
      <c r="Q753" s="1"/>
      <c r="Y753" s="1"/>
    </row>
    <row r="754" ht="15.75" customHeight="1">
      <c r="A754" s="1">
        <f t="shared" si="30"/>
        <v>751</v>
      </c>
      <c r="B754" s="27" t="str">
        <f t="shared" si="545"/>
        <v>63</v>
      </c>
      <c r="C754" s="8" t="str">
        <f t="shared" si="3"/>
        <v>63-Fall-10</v>
      </c>
      <c r="D754" s="1">
        <v>27.0</v>
      </c>
      <c r="E754" s="1" t="s">
        <v>19</v>
      </c>
      <c r="F754" s="25" t="s">
        <v>91</v>
      </c>
      <c r="G754" s="1" t="s">
        <v>539</v>
      </c>
      <c r="H754" s="13">
        <v>1.0</v>
      </c>
      <c r="I754" s="1">
        <v>40.0</v>
      </c>
      <c r="J754" s="1">
        <v>110.0</v>
      </c>
      <c r="K754" s="8">
        <f t="shared" ref="K754:L754" si="554">I754-H754</f>
        <v>39</v>
      </c>
      <c r="L754" s="8">
        <f t="shared" si="554"/>
        <v>70</v>
      </c>
      <c r="M754" s="13">
        <v>8.0</v>
      </c>
      <c r="N754" s="13">
        <v>8.0</v>
      </c>
      <c r="O754" s="1"/>
      <c r="P754" s="36"/>
      <c r="Q754" s="1"/>
      <c r="Y754" s="1"/>
    </row>
    <row r="755" ht="15.75" customHeight="1">
      <c r="A755" s="21">
        <f t="shared" si="30"/>
        <v>752</v>
      </c>
      <c r="B755" s="28" t="s">
        <v>615</v>
      </c>
      <c r="C755" s="17" t="str">
        <f t="shared" si="3"/>
        <v>63-Fall-11</v>
      </c>
      <c r="D755" s="21">
        <v>27.0</v>
      </c>
      <c r="E755" s="21" t="s">
        <v>19</v>
      </c>
      <c r="F755" s="26" t="s">
        <v>100</v>
      </c>
      <c r="G755" s="21" t="s">
        <v>621</v>
      </c>
      <c r="H755" s="19">
        <v>1.0</v>
      </c>
      <c r="I755" s="21">
        <v>40.0</v>
      </c>
      <c r="J755" s="21">
        <v>110.0</v>
      </c>
      <c r="K755" s="17">
        <f t="shared" ref="K755:L755" si="555">I755-H755</f>
        <v>39</v>
      </c>
      <c r="L755" s="17">
        <f t="shared" si="555"/>
        <v>70</v>
      </c>
      <c r="M755" s="19">
        <v>8.0</v>
      </c>
      <c r="N755" s="19">
        <v>8.0</v>
      </c>
      <c r="O755" s="21"/>
      <c r="P755" s="37"/>
      <c r="Q755" s="21"/>
      <c r="R755" s="22"/>
      <c r="S755" s="22"/>
      <c r="T755" s="22"/>
      <c r="U755" s="22"/>
      <c r="V755" s="22"/>
      <c r="W755" s="22"/>
      <c r="X755" s="22"/>
      <c r="Y755" s="21"/>
      <c r="Z755" s="22"/>
      <c r="AA755" s="22"/>
      <c r="AB755" s="22"/>
      <c r="AC755" s="22"/>
      <c r="AD755" s="22"/>
      <c r="AE755" s="22"/>
      <c r="AF755" s="22"/>
    </row>
    <row r="756" ht="15.75" customHeight="1">
      <c r="A756" s="1">
        <f t="shared" si="30"/>
        <v>753</v>
      </c>
      <c r="B756" s="27" t="s">
        <v>615</v>
      </c>
      <c r="C756" s="8" t="str">
        <f t="shared" si="3"/>
        <v>63-Fall-12</v>
      </c>
      <c r="D756" s="1">
        <v>22.0</v>
      </c>
      <c r="E756" s="1" t="s">
        <v>19</v>
      </c>
      <c r="F756" s="25" t="s">
        <v>110</v>
      </c>
      <c r="G756" s="1" t="s">
        <v>621</v>
      </c>
      <c r="H756" s="13">
        <v>1.0</v>
      </c>
      <c r="I756" s="1">
        <v>40.0</v>
      </c>
      <c r="J756" s="1">
        <v>88.0</v>
      </c>
      <c r="K756" s="8">
        <f t="shared" ref="K756:L756" si="556">I756-H756</f>
        <v>39</v>
      </c>
      <c r="L756" s="8">
        <f t="shared" si="556"/>
        <v>48</v>
      </c>
      <c r="M756" s="13">
        <v>8.0</v>
      </c>
      <c r="N756" s="13">
        <v>8.0</v>
      </c>
      <c r="O756" s="1"/>
      <c r="P756" s="36"/>
      <c r="Q756" s="1"/>
      <c r="Y756" s="1"/>
    </row>
    <row r="757" ht="15.75" customHeight="1">
      <c r="A757" s="1">
        <f t="shared" si="30"/>
        <v>754</v>
      </c>
      <c r="B757" s="27" t="s">
        <v>623</v>
      </c>
      <c r="C757" s="8" t="str">
        <f t="shared" si="3"/>
        <v>64-NonFall-01</v>
      </c>
      <c r="D757" s="1">
        <v>125.0</v>
      </c>
      <c r="E757" s="1" t="s">
        <v>15</v>
      </c>
      <c r="F757" s="25" t="s">
        <v>14</v>
      </c>
      <c r="G757" s="1" t="s">
        <v>624</v>
      </c>
      <c r="H757" s="13">
        <v>1.0</v>
      </c>
      <c r="I757" s="1"/>
      <c r="J757" s="1">
        <v>500.0</v>
      </c>
      <c r="K757" s="8"/>
      <c r="L757" s="8"/>
      <c r="M757" s="13">
        <v>8.0</v>
      </c>
      <c r="N757" s="13">
        <v>8.0</v>
      </c>
      <c r="O757" s="1"/>
      <c r="P757" s="36"/>
      <c r="Q757" s="1"/>
      <c r="Y757" s="1"/>
    </row>
    <row r="758" ht="15.75" customHeight="1">
      <c r="A758" s="21">
        <f t="shared" si="30"/>
        <v>755</v>
      </c>
      <c r="B758" s="28" t="s">
        <v>623</v>
      </c>
      <c r="C758" s="17" t="str">
        <f t="shared" si="3"/>
        <v>64-NonFall-02</v>
      </c>
      <c r="D758" s="21">
        <v>125.0</v>
      </c>
      <c r="E758" s="21" t="s">
        <v>15</v>
      </c>
      <c r="F758" s="26" t="s">
        <v>17</v>
      </c>
      <c r="G758" s="21" t="s">
        <v>624</v>
      </c>
      <c r="H758" s="19">
        <v>1.0</v>
      </c>
      <c r="I758" s="21"/>
      <c r="J758" s="21">
        <v>499.0</v>
      </c>
      <c r="K758" s="17"/>
      <c r="L758" s="17"/>
      <c r="M758" s="19">
        <v>8.0</v>
      </c>
      <c r="N758" s="19">
        <v>8.0</v>
      </c>
      <c r="O758" s="21"/>
      <c r="P758" s="37"/>
      <c r="Q758" s="21"/>
      <c r="R758" s="22"/>
      <c r="S758" s="22"/>
      <c r="T758" s="22"/>
      <c r="U758" s="22"/>
      <c r="V758" s="22"/>
      <c r="W758" s="22"/>
      <c r="X758" s="22"/>
      <c r="Y758" s="21"/>
      <c r="Z758" s="22"/>
      <c r="AA758" s="22"/>
      <c r="AB758" s="22"/>
      <c r="AC758" s="22"/>
      <c r="AD758" s="22"/>
      <c r="AE758" s="22"/>
      <c r="AF758" s="22"/>
    </row>
    <row r="759" ht="15.75" customHeight="1">
      <c r="A759" s="1">
        <f t="shared" si="30"/>
        <v>756</v>
      </c>
      <c r="B759" s="27" t="s">
        <v>623</v>
      </c>
      <c r="C759" s="8" t="str">
        <f t="shared" si="3"/>
        <v>64-NonFall-03</v>
      </c>
      <c r="D759" s="1">
        <v>55.0</v>
      </c>
      <c r="E759" s="1" t="s">
        <v>15</v>
      </c>
      <c r="F759" s="25" t="s">
        <v>22</v>
      </c>
      <c r="G759" s="1" t="s">
        <v>624</v>
      </c>
      <c r="H759" s="13">
        <v>1.0</v>
      </c>
      <c r="I759" s="1"/>
      <c r="J759" s="1">
        <v>219.0</v>
      </c>
      <c r="K759" s="8"/>
      <c r="L759" s="8"/>
      <c r="M759" s="13">
        <v>8.0</v>
      </c>
      <c r="N759" s="13">
        <v>8.0</v>
      </c>
      <c r="O759" s="1"/>
      <c r="P759" s="36"/>
      <c r="Q759" s="1"/>
      <c r="Y759" s="1"/>
    </row>
    <row r="760" ht="15.75" customHeight="1">
      <c r="A760" s="1">
        <f t="shared" si="30"/>
        <v>757</v>
      </c>
      <c r="B760" s="27" t="s">
        <v>623</v>
      </c>
      <c r="C760" s="8" t="str">
        <f t="shared" si="3"/>
        <v>64-NonFall-04</v>
      </c>
      <c r="D760" s="1">
        <v>70.0</v>
      </c>
      <c r="E760" s="1" t="s">
        <v>15</v>
      </c>
      <c r="F760" s="25" t="s">
        <v>24</v>
      </c>
      <c r="G760" s="1" t="s">
        <v>625</v>
      </c>
      <c r="H760" s="13">
        <v>1.0</v>
      </c>
      <c r="I760" s="1"/>
      <c r="J760" s="1">
        <v>280.0</v>
      </c>
      <c r="K760" s="8"/>
      <c r="L760" s="8"/>
      <c r="M760" s="13">
        <v>8.0</v>
      </c>
      <c r="N760" s="13">
        <v>8.0</v>
      </c>
      <c r="O760" s="1"/>
      <c r="P760" s="36"/>
      <c r="Q760" s="1"/>
      <c r="Y760" s="1"/>
    </row>
    <row r="761" ht="15.75" customHeight="1">
      <c r="A761" s="1">
        <f t="shared" si="30"/>
        <v>758</v>
      </c>
      <c r="B761" s="27" t="str">
        <f t="shared" ref="B761:B773" si="557">B760</f>
        <v>64</v>
      </c>
      <c r="C761" s="8" t="str">
        <f t="shared" si="3"/>
        <v>64-NonFall-05</v>
      </c>
      <c r="D761" s="1">
        <v>125.0</v>
      </c>
      <c r="E761" s="1" t="s">
        <v>15</v>
      </c>
      <c r="F761" s="25" t="s">
        <v>26</v>
      </c>
      <c r="G761" s="1" t="s">
        <v>625</v>
      </c>
      <c r="H761" s="13">
        <v>1.0</v>
      </c>
      <c r="I761" s="1"/>
      <c r="J761" s="1">
        <v>499.0</v>
      </c>
      <c r="K761" s="8"/>
      <c r="L761" s="8"/>
      <c r="M761" s="13">
        <v>8.0</v>
      </c>
      <c r="N761" s="13">
        <v>8.0</v>
      </c>
      <c r="O761" s="1"/>
      <c r="P761" s="36"/>
      <c r="Q761" s="1"/>
      <c r="Y761" s="1"/>
    </row>
    <row r="762" ht="15.75" customHeight="1">
      <c r="A762" s="1">
        <f t="shared" si="30"/>
        <v>759</v>
      </c>
      <c r="B762" s="27" t="str">
        <f t="shared" si="557"/>
        <v>64</v>
      </c>
      <c r="C762" s="8" t="str">
        <f t="shared" si="3"/>
        <v>64-NonFall-06</v>
      </c>
      <c r="D762" s="1">
        <v>99.0</v>
      </c>
      <c r="E762" s="1" t="s">
        <v>15</v>
      </c>
      <c r="F762" s="25" t="s">
        <v>28</v>
      </c>
      <c r="G762" s="1" t="s">
        <v>625</v>
      </c>
      <c r="H762" s="13">
        <v>1.0</v>
      </c>
      <c r="I762" s="1"/>
      <c r="J762" s="1">
        <v>387.0</v>
      </c>
      <c r="K762" s="8"/>
      <c r="L762" s="8"/>
      <c r="M762" s="13">
        <v>8.0</v>
      </c>
      <c r="N762" s="13">
        <v>8.0</v>
      </c>
      <c r="O762" s="1"/>
      <c r="P762" s="36"/>
      <c r="Q762" s="1"/>
      <c r="Y762" s="1"/>
    </row>
    <row r="763" ht="15.75" customHeight="1">
      <c r="A763" s="1">
        <f t="shared" si="30"/>
        <v>760</v>
      </c>
      <c r="B763" s="27" t="str">
        <f t="shared" si="557"/>
        <v>64</v>
      </c>
      <c r="C763" s="8" t="str">
        <f t="shared" si="3"/>
        <v>64-Fall-01</v>
      </c>
      <c r="D763" s="1">
        <v>26.0</v>
      </c>
      <c r="E763" s="1" t="s">
        <v>19</v>
      </c>
      <c r="F763" s="25" t="s">
        <v>14</v>
      </c>
      <c r="G763" s="1" t="s">
        <v>626</v>
      </c>
      <c r="H763" s="13">
        <v>1.0</v>
      </c>
      <c r="I763" s="1">
        <v>35.0</v>
      </c>
      <c r="J763" s="1">
        <v>105.0</v>
      </c>
      <c r="K763" s="8">
        <f t="shared" ref="K763:L763" si="558">I763-H763</f>
        <v>34</v>
      </c>
      <c r="L763" s="8">
        <f t="shared" si="558"/>
        <v>70</v>
      </c>
      <c r="M763" s="13">
        <v>8.0</v>
      </c>
      <c r="N763" s="13">
        <v>8.0</v>
      </c>
      <c r="O763" s="1"/>
      <c r="P763" s="36"/>
      <c r="Q763" s="1"/>
      <c r="Y763" s="1"/>
    </row>
    <row r="764" ht="15.75" customHeight="1">
      <c r="A764" s="1">
        <f t="shared" si="30"/>
        <v>761</v>
      </c>
      <c r="B764" s="27" t="str">
        <f t="shared" si="557"/>
        <v>64</v>
      </c>
      <c r="C764" s="8" t="str">
        <f t="shared" si="3"/>
        <v>64-Fall-02</v>
      </c>
      <c r="D764" s="1">
        <v>27.0</v>
      </c>
      <c r="E764" s="1" t="s">
        <v>19</v>
      </c>
      <c r="F764" s="25" t="s">
        <v>17</v>
      </c>
      <c r="G764" s="1" t="s">
        <v>627</v>
      </c>
      <c r="H764" s="13">
        <v>1.0</v>
      </c>
      <c r="I764" s="1">
        <v>40.0</v>
      </c>
      <c r="J764" s="1">
        <v>110.0</v>
      </c>
      <c r="K764" s="8">
        <f t="shared" ref="K764:L764" si="559">I764-H764</f>
        <v>39</v>
      </c>
      <c r="L764" s="8">
        <f t="shared" si="559"/>
        <v>70</v>
      </c>
      <c r="M764" s="13">
        <v>8.0</v>
      </c>
      <c r="N764" s="13">
        <v>8.0</v>
      </c>
      <c r="O764" s="1"/>
      <c r="P764" s="36"/>
      <c r="Q764" s="1"/>
      <c r="Y764" s="1"/>
    </row>
    <row r="765" ht="15.75" customHeight="1">
      <c r="A765" s="1">
        <f t="shared" si="30"/>
        <v>762</v>
      </c>
      <c r="B765" s="27" t="str">
        <f t="shared" si="557"/>
        <v>64</v>
      </c>
      <c r="C765" s="8" t="str">
        <f t="shared" si="3"/>
        <v>64-Fall-03</v>
      </c>
      <c r="D765" s="1">
        <v>27.0</v>
      </c>
      <c r="E765" s="1" t="s">
        <v>19</v>
      </c>
      <c r="F765" s="25" t="s">
        <v>22</v>
      </c>
      <c r="G765" s="1" t="s">
        <v>628</v>
      </c>
      <c r="H765" s="13">
        <v>1.0</v>
      </c>
      <c r="I765" s="1">
        <v>40.0</v>
      </c>
      <c r="J765" s="1">
        <v>110.0</v>
      </c>
      <c r="K765" s="8">
        <f t="shared" ref="K765:L765" si="560">I765-H765</f>
        <v>39</v>
      </c>
      <c r="L765" s="8">
        <f t="shared" si="560"/>
        <v>70</v>
      </c>
      <c r="M765" s="13">
        <v>8.0</v>
      </c>
      <c r="N765" s="13">
        <v>8.0</v>
      </c>
      <c r="O765" s="1"/>
      <c r="P765" s="36"/>
      <c r="Q765" s="1"/>
      <c r="Y765" s="1"/>
    </row>
    <row r="766" ht="15.75" customHeight="1">
      <c r="A766" s="1">
        <f t="shared" si="30"/>
        <v>763</v>
      </c>
      <c r="B766" s="27" t="str">
        <f t="shared" si="557"/>
        <v>64</v>
      </c>
      <c r="C766" s="8" t="str">
        <f t="shared" si="3"/>
        <v>64-Fall-04</v>
      </c>
      <c r="D766" s="1">
        <v>27.0</v>
      </c>
      <c r="E766" s="1" t="s">
        <v>19</v>
      </c>
      <c r="F766" s="25" t="s">
        <v>24</v>
      </c>
      <c r="G766" s="1" t="s">
        <v>180</v>
      </c>
      <c r="H766" s="13">
        <v>1.0</v>
      </c>
      <c r="I766" s="1">
        <v>40.0</v>
      </c>
      <c r="J766" s="1">
        <v>110.0</v>
      </c>
      <c r="K766" s="8">
        <f t="shared" ref="K766:L766" si="561">I766-H766</f>
        <v>39</v>
      </c>
      <c r="L766" s="8">
        <f t="shared" si="561"/>
        <v>70</v>
      </c>
      <c r="M766" s="13">
        <v>8.0</v>
      </c>
      <c r="N766" s="13">
        <v>8.0</v>
      </c>
      <c r="O766" s="1"/>
      <c r="P766" s="36"/>
      <c r="Q766" s="1"/>
      <c r="Y766" s="1"/>
    </row>
    <row r="767" ht="15.75" customHeight="1">
      <c r="A767" s="1">
        <f t="shared" si="30"/>
        <v>764</v>
      </c>
      <c r="B767" s="27" t="str">
        <f t="shared" si="557"/>
        <v>64</v>
      </c>
      <c r="C767" s="8" t="str">
        <f t="shared" si="3"/>
        <v>64-Fall-05</v>
      </c>
      <c r="D767" s="1">
        <v>27.0</v>
      </c>
      <c r="E767" s="1" t="s">
        <v>19</v>
      </c>
      <c r="F767" s="25" t="s">
        <v>26</v>
      </c>
      <c r="G767" s="1" t="s">
        <v>539</v>
      </c>
      <c r="H767" s="13">
        <v>1.0</v>
      </c>
      <c r="I767" s="1">
        <v>40.0</v>
      </c>
      <c r="J767" s="1">
        <v>110.0</v>
      </c>
      <c r="K767" s="8">
        <f t="shared" ref="K767:L767" si="562">I767-H767</f>
        <v>39</v>
      </c>
      <c r="L767" s="8">
        <f t="shared" si="562"/>
        <v>70</v>
      </c>
      <c r="M767" s="13">
        <v>8.0</v>
      </c>
      <c r="N767" s="13">
        <v>8.0</v>
      </c>
      <c r="O767" s="1"/>
      <c r="P767" s="36"/>
      <c r="Q767" s="1"/>
      <c r="Y767" s="1"/>
    </row>
    <row r="768" ht="15.75" customHeight="1">
      <c r="A768" s="1">
        <f t="shared" si="30"/>
        <v>765</v>
      </c>
      <c r="B768" s="27" t="str">
        <f t="shared" si="557"/>
        <v>64</v>
      </c>
      <c r="C768" s="8" t="str">
        <f t="shared" si="3"/>
        <v>64-Fall-06</v>
      </c>
      <c r="D768" s="1">
        <v>27.0</v>
      </c>
      <c r="E768" s="1" t="s">
        <v>19</v>
      </c>
      <c r="F768" s="25" t="s">
        <v>28</v>
      </c>
      <c r="G768" s="1" t="s">
        <v>539</v>
      </c>
      <c r="H768" s="13">
        <v>1.0</v>
      </c>
      <c r="I768" s="1">
        <v>40.0</v>
      </c>
      <c r="J768" s="1">
        <v>110.0</v>
      </c>
      <c r="K768" s="8">
        <f t="shared" ref="K768:L768" si="563">I768-H768</f>
        <v>39</v>
      </c>
      <c r="L768" s="8">
        <f t="shared" si="563"/>
        <v>70</v>
      </c>
      <c r="M768" s="13">
        <v>8.0</v>
      </c>
      <c r="N768" s="13">
        <v>8.0</v>
      </c>
      <c r="O768" s="1"/>
      <c r="P768" s="36"/>
      <c r="Q768" s="1"/>
      <c r="Y768" s="1"/>
    </row>
    <row r="769" ht="15.75" customHeight="1">
      <c r="A769" s="21">
        <f t="shared" si="30"/>
        <v>766</v>
      </c>
      <c r="B769" s="28" t="str">
        <f t="shared" si="557"/>
        <v>64</v>
      </c>
      <c r="C769" s="17" t="str">
        <f t="shared" si="3"/>
        <v>64-Fall-07</v>
      </c>
      <c r="D769" s="21">
        <v>27.0</v>
      </c>
      <c r="E769" s="21" t="s">
        <v>19</v>
      </c>
      <c r="F769" s="26" t="s">
        <v>30</v>
      </c>
      <c r="G769" s="21" t="s">
        <v>629</v>
      </c>
      <c r="H769" s="19">
        <v>1.0</v>
      </c>
      <c r="I769" s="21">
        <v>40.0</v>
      </c>
      <c r="J769" s="21">
        <v>110.0</v>
      </c>
      <c r="K769" s="17">
        <f t="shared" ref="K769:L769" si="564">I769-H769</f>
        <v>39</v>
      </c>
      <c r="L769" s="17">
        <f t="shared" si="564"/>
        <v>70</v>
      </c>
      <c r="M769" s="19">
        <v>8.0</v>
      </c>
      <c r="N769" s="19">
        <v>8.0</v>
      </c>
      <c r="O769" s="21"/>
      <c r="P769" s="37"/>
      <c r="Q769" s="21"/>
      <c r="R769" s="22"/>
      <c r="S769" s="22"/>
      <c r="T769" s="22"/>
      <c r="U769" s="22"/>
      <c r="V769" s="22"/>
      <c r="W769" s="22"/>
      <c r="X769" s="22"/>
      <c r="Y769" s="21"/>
      <c r="Z769" s="22"/>
      <c r="AA769" s="22"/>
      <c r="AB769" s="22"/>
      <c r="AC769" s="22"/>
      <c r="AD769" s="22"/>
      <c r="AE769" s="22"/>
      <c r="AF769" s="22"/>
    </row>
    <row r="770" ht="15.75" customHeight="1">
      <c r="A770" s="1">
        <f t="shared" si="30"/>
        <v>767</v>
      </c>
      <c r="B770" s="27" t="str">
        <f t="shared" si="557"/>
        <v>64</v>
      </c>
      <c r="C770" s="8" t="str">
        <f t="shared" si="3"/>
        <v>64-Fall-08</v>
      </c>
      <c r="D770" s="1">
        <v>27.0</v>
      </c>
      <c r="E770" s="1" t="s">
        <v>19</v>
      </c>
      <c r="F770" s="25" t="s">
        <v>73</v>
      </c>
      <c r="G770" s="1" t="s">
        <v>555</v>
      </c>
      <c r="H770" s="13">
        <v>1.0</v>
      </c>
      <c r="I770" s="1">
        <v>40.0</v>
      </c>
      <c r="J770" s="1">
        <v>110.0</v>
      </c>
      <c r="K770" s="8">
        <f t="shared" ref="K770:L770" si="565">I770-H770</f>
        <v>39</v>
      </c>
      <c r="L770" s="8">
        <f t="shared" si="565"/>
        <v>70</v>
      </c>
      <c r="M770" s="13">
        <v>8.0</v>
      </c>
      <c r="N770" s="13">
        <v>8.0</v>
      </c>
      <c r="O770" s="1"/>
      <c r="P770" s="36"/>
      <c r="Q770" s="1"/>
      <c r="Y770" s="1"/>
    </row>
    <row r="771" ht="15.75" customHeight="1">
      <c r="A771" s="1">
        <f t="shared" si="30"/>
        <v>768</v>
      </c>
      <c r="B771" s="27" t="str">
        <f t="shared" si="557"/>
        <v>64</v>
      </c>
      <c r="C771" s="8" t="str">
        <f t="shared" si="3"/>
        <v>64-Fall-09</v>
      </c>
      <c r="D771" s="1">
        <v>27.0</v>
      </c>
      <c r="E771" s="1" t="s">
        <v>19</v>
      </c>
      <c r="F771" s="25" t="s">
        <v>81</v>
      </c>
      <c r="G771" s="1" t="s">
        <v>555</v>
      </c>
      <c r="H771" s="13">
        <v>1.0</v>
      </c>
      <c r="I771" s="1">
        <v>40.0</v>
      </c>
      <c r="J771" s="1">
        <v>110.0</v>
      </c>
      <c r="K771" s="8">
        <f t="shared" ref="K771:L771" si="566">I771-H771</f>
        <v>39</v>
      </c>
      <c r="L771" s="8">
        <f t="shared" si="566"/>
        <v>70</v>
      </c>
      <c r="M771" s="13">
        <v>8.0</v>
      </c>
      <c r="N771" s="13">
        <v>8.0</v>
      </c>
      <c r="O771" s="1"/>
      <c r="P771" s="36"/>
      <c r="Q771" s="1"/>
      <c r="Y771" s="1"/>
    </row>
    <row r="772" ht="15.75" customHeight="1">
      <c r="A772" s="1">
        <f t="shared" si="30"/>
        <v>769</v>
      </c>
      <c r="B772" s="27" t="str">
        <f t="shared" si="557"/>
        <v>64</v>
      </c>
      <c r="C772" s="8" t="str">
        <f t="shared" si="3"/>
        <v>64-Fall-10</v>
      </c>
      <c r="D772" s="1">
        <v>27.0</v>
      </c>
      <c r="E772" s="1" t="s">
        <v>19</v>
      </c>
      <c r="F772" s="25" t="s">
        <v>91</v>
      </c>
      <c r="G772" s="1" t="s">
        <v>630</v>
      </c>
      <c r="H772" s="13">
        <v>1.0</v>
      </c>
      <c r="I772" s="1">
        <v>40.0</v>
      </c>
      <c r="J772" s="1">
        <v>110.0</v>
      </c>
      <c r="K772" s="8">
        <f t="shared" ref="K772:L772" si="567">I772-H772</f>
        <v>39</v>
      </c>
      <c r="L772" s="8">
        <f t="shared" si="567"/>
        <v>70</v>
      </c>
      <c r="M772" s="13">
        <v>8.0</v>
      </c>
      <c r="N772" s="13">
        <v>8.0</v>
      </c>
      <c r="O772" s="1"/>
      <c r="P772" s="36"/>
      <c r="Q772" s="1"/>
      <c r="Y772" s="1"/>
    </row>
    <row r="773" ht="15.75" customHeight="1">
      <c r="A773" s="1">
        <f t="shared" si="30"/>
        <v>770</v>
      </c>
      <c r="B773" s="27" t="str">
        <f t="shared" si="557"/>
        <v>64</v>
      </c>
      <c r="C773" s="8" t="str">
        <f t="shared" si="3"/>
        <v>64-Fall-11</v>
      </c>
      <c r="D773" s="1">
        <v>27.0</v>
      </c>
      <c r="E773" s="1" t="s">
        <v>19</v>
      </c>
      <c r="F773" s="25" t="s">
        <v>100</v>
      </c>
      <c r="G773" s="1" t="s">
        <v>631</v>
      </c>
      <c r="H773" s="13">
        <v>1.0</v>
      </c>
      <c r="I773" s="1">
        <v>40.0</v>
      </c>
      <c r="J773" s="1">
        <v>110.0</v>
      </c>
      <c r="K773" s="8">
        <f t="shared" ref="K773:L773" si="568">I773-H773</f>
        <v>39</v>
      </c>
      <c r="L773" s="8">
        <f t="shared" si="568"/>
        <v>70</v>
      </c>
      <c r="M773" s="13">
        <v>8.0</v>
      </c>
      <c r="N773" s="13">
        <v>8.0</v>
      </c>
      <c r="O773" s="1"/>
      <c r="P773" s="36"/>
      <c r="Q773" s="1"/>
      <c r="Y773" s="1"/>
    </row>
    <row r="774" ht="15.75" customHeight="1">
      <c r="A774" s="1">
        <f t="shared" si="30"/>
        <v>771</v>
      </c>
      <c r="B774" s="27" t="s">
        <v>623</v>
      </c>
      <c r="C774" s="8" t="str">
        <f t="shared" si="3"/>
        <v>64-Fall-12</v>
      </c>
      <c r="D774" s="1">
        <v>27.0</v>
      </c>
      <c r="E774" s="1" t="s">
        <v>19</v>
      </c>
      <c r="F774" s="25" t="s">
        <v>110</v>
      </c>
      <c r="G774" s="1" t="s">
        <v>631</v>
      </c>
      <c r="H774" s="13">
        <v>1.0</v>
      </c>
      <c r="I774" s="1">
        <v>40.0</v>
      </c>
      <c r="J774" s="1">
        <v>110.0</v>
      </c>
      <c r="K774" s="8">
        <f t="shared" ref="K774:L774" si="569">I774-H774</f>
        <v>39</v>
      </c>
      <c r="L774" s="8">
        <f t="shared" si="569"/>
        <v>70</v>
      </c>
      <c r="M774" s="13">
        <v>8.0</v>
      </c>
      <c r="N774" s="13">
        <v>8.0</v>
      </c>
      <c r="O774" s="1"/>
      <c r="P774" s="36"/>
      <c r="Q774" s="1"/>
      <c r="Y774" s="1"/>
    </row>
    <row r="775" ht="15.75" customHeight="1">
      <c r="A775" s="1">
        <f t="shared" si="30"/>
        <v>772</v>
      </c>
      <c r="B775" s="27" t="s">
        <v>623</v>
      </c>
      <c r="C775" s="8" t="str">
        <f t="shared" si="3"/>
        <v>64-Fall-13</v>
      </c>
      <c r="D775" s="1">
        <v>27.0</v>
      </c>
      <c r="E775" s="1" t="s">
        <v>19</v>
      </c>
      <c r="F775" s="25" t="s">
        <v>117</v>
      </c>
      <c r="G775" s="1" t="s">
        <v>632</v>
      </c>
      <c r="H775" s="13">
        <v>1.0</v>
      </c>
      <c r="I775" s="1">
        <v>40.0</v>
      </c>
      <c r="J775" s="1">
        <v>110.0</v>
      </c>
      <c r="K775" s="8">
        <f t="shared" ref="K775:L775" si="570">I775-H775</f>
        <v>39</v>
      </c>
      <c r="L775" s="8">
        <f t="shared" si="570"/>
        <v>70</v>
      </c>
      <c r="M775" s="13">
        <v>8.0</v>
      </c>
      <c r="N775" s="13">
        <v>8.0</v>
      </c>
      <c r="O775" s="1"/>
      <c r="P775" s="36"/>
      <c r="Q775" s="1"/>
      <c r="Y775" s="1"/>
    </row>
    <row r="776" ht="15.75" customHeight="1">
      <c r="A776" s="1">
        <f t="shared" si="30"/>
        <v>773</v>
      </c>
      <c r="B776" s="27" t="str">
        <f>B773</f>
        <v>64</v>
      </c>
      <c r="C776" s="8" t="str">
        <f t="shared" si="3"/>
        <v>64-Fall-14</v>
      </c>
      <c r="D776" s="1">
        <v>27.0</v>
      </c>
      <c r="E776" s="1" t="s">
        <v>19</v>
      </c>
      <c r="F776" s="38">
        <v>14.0</v>
      </c>
      <c r="G776" s="1" t="s">
        <v>539</v>
      </c>
      <c r="H776" s="13">
        <v>1.0</v>
      </c>
      <c r="I776" s="1">
        <v>40.0</v>
      </c>
      <c r="J776" s="1">
        <v>110.0</v>
      </c>
      <c r="K776" s="8">
        <f t="shared" ref="K776:L776" si="571">I776-H776</f>
        <v>39</v>
      </c>
      <c r="L776" s="8">
        <f t="shared" si="571"/>
        <v>70</v>
      </c>
      <c r="M776" s="13">
        <v>8.0</v>
      </c>
      <c r="N776" s="13">
        <v>8.0</v>
      </c>
      <c r="O776" s="1"/>
      <c r="P776" s="36"/>
      <c r="Q776" s="1"/>
      <c r="Y776" s="1"/>
    </row>
    <row r="777" ht="15.75" customHeight="1">
      <c r="A777" s="21">
        <f t="shared" si="30"/>
        <v>774</v>
      </c>
      <c r="B777" s="28" t="s">
        <v>633</v>
      </c>
      <c r="C777" s="17" t="str">
        <f t="shared" si="3"/>
        <v>65-NonFall-01</v>
      </c>
      <c r="D777" s="21">
        <v>125.0</v>
      </c>
      <c r="E777" s="21" t="s">
        <v>15</v>
      </c>
      <c r="F777" s="26" t="s">
        <v>14</v>
      </c>
      <c r="G777" s="21" t="s">
        <v>74</v>
      </c>
      <c r="H777" s="19">
        <v>1.0</v>
      </c>
      <c r="I777" s="21"/>
      <c r="J777" s="21">
        <v>500.0</v>
      </c>
      <c r="K777" s="17"/>
      <c r="L777" s="17"/>
      <c r="M777" s="19">
        <v>8.0</v>
      </c>
      <c r="N777" s="19">
        <v>8.0</v>
      </c>
      <c r="O777" s="21"/>
      <c r="P777" s="37"/>
      <c r="Q777" s="21"/>
      <c r="R777" s="22"/>
      <c r="S777" s="22"/>
      <c r="T777" s="22"/>
      <c r="U777" s="22"/>
      <c r="V777" s="22"/>
      <c r="W777" s="22"/>
      <c r="X777" s="22"/>
      <c r="Y777" s="21"/>
      <c r="Z777" s="22"/>
      <c r="AA777" s="22"/>
      <c r="AB777" s="22"/>
      <c r="AC777" s="22"/>
      <c r="AD777" s="22"/>
      <c r="AE777" s="22"/>
      <c r="AF777" s="22"/>
    </row>
    <row r="778" ht="15.75" customHeight="1">
      <c r="A778" s="1">
        <f t="shared" si="30"/>
        <v>775</v>
      </c>
      <c r="B778" s="27" t="str">
        <f t="shared" ref="B778:B785" si="572">B777</f>
        <v>65</v>
      </c>
      <c r="C778" s="8" t="str">
        <f t="shared" si="3"/>
        <v>65-NonFall-02</v>
      </c>
      <c r="D778" s="1">
        <v>107.0</v>
      </c>
      <c r="E778" s="1" t="s">
        <v>15</v>
      </c>
      <c r="F778" s="25" t="s">
        <v>17</v>
      </c>
      <c r="G778" s="1" t="s">
        <v>74</v>
      </c>
      <c r="H778" s="13">
        <v>1.0</v>
      </c>
      <c r="I778" s="1"/>
      <c r="J778" s="1">
        <v>429.0</v>
      </c>
      <c r="K778" s="8"/>
      <c r="L778" s="8"/>
      <c r="M778" s="13">
        <v>8.0</v>
      </c>
      <c r="N778" s="13">
        <v>8.0</v>
      </c>
      <c r="O778" s="1"/>
      <c r="P778" s="36"/>
      <c r="Q778" s="1"/>
      <c r="Y778" s="1"/>
    </row>
    <row r="779" ht="15.75" customHeight="1">
      <c r="A779" s="1">
        <f t="shared" si="30"/>
        <v>776</v>
      </c>
      <c r="B779" s="27" t="str">
        <f t="shared" si="572"/>
        <v>65</v>
      </c>
      <c r="C779" s="8" t="str">
        <f t="shared" si="3"/>
        <v>65-NonFall-03</v>
      </c>
      <c r="D779" s="1">
        <v>30.0</v>
      </c>
      <c r="E779" s="1" t="s">
        <v>15</v>
      </c>
      <c r="F779" s="25" t="s">
        <v>22</v>
      </c>
      <c r="G779" s="1" t="s">
        <v>634</v>
      </c>
      <c r="H779" s="13">
        <v>1.0</v>
      </c>
      <c r="I779" s="1"/>
      <c r="J779" s="1">
        <v>119.0</v>
      </c>
      <c r="K779" s="8"/>
      <c r="L779" s="8"/>
      <c r="M779" s="13">
        <v>8.0</v>
      </c>
      <c r="N779" s="13">
        <v>8.0</v>
      </c>
      <c r="O779" s="1"/>
      <c r="P779" s="36"/>
      <c r="Q779" s="1"/>
      <c r="Y779" s="1"/>
    </row>
    <row r="780" ht="15.75" customHeight="1">
      <c r="A780" s="1">
        <f t="shared" si="30"/>
        <v>777</v>
      </c>
      <c r="B780" s="27" t="str">
        <f t="shared" si="572"/>
        <v>65</v>
      </c>
      <c r="C780" s="8" t="str">
        <f t="shared" si="3"/>
        <v>65-NonFall-04</v>
      </c>
      <c r="D780" s="1">
        <v>87.0</v>
      </c>
      <c r="E780" s="1" t="s">
        <v>15</v>
      </c>
      <c r="F780" s="25" t="s">
        <v>24</v>
      </c>
      <c r="G780" s="1" t="s">
        <v>74</v>
      </c>
      <c r="H780" s="13">
        <v>1.0</v>
      </c>
      <c r="I780" s="1"/>
      <c r="J780" s="1">
        <v>548.0</v>
      </c>
      <c r="K780" s="8"/>
      <c r="L780" s="8"/>
      <c r="M780" s="13">
        <v>8.0</v>
      </c>
      <c r="N780" s="13">
        <v>8.0</v>
      </c>
      <c r="O780" s="1"/>
      <c r="P780" s="36"/>
      <c r="Q780" s="1"/>
      <c r="Y780" s="1"/>
    </row>
    <row r="781" ht="15.75" customHeight="1">
      <c r="A781" s="21">
        <f t="shared" si="30"/>
        <v>778</v>
      </c>
      <c r="B781" s="28" t="str">
        <f t="shared" si="572"/>
        <v>65</v>
      </c>
      <c r="C781" s="17" t="str">
        <f t="shared" si="3"/>
        <v>65-NonFall-05</v>
      </c>
      <c r="D781" s="21">
        <v>137.0</v>
      </c>
      <c r="E781" s="21" t="s">
        <v>15</v>
      </c>
      <c r="F781" s="26" t="s">
        <v>26</v>
      </c>
      <c r="G781" s="21" t="s">
        <v>634</v>
      </c>
      <c r="H781" s="19">
        <v>1.0</v>
      </c>
      <c r="I781" s="21"/>
      <c r="J781" s="21">
        <v>548.0</v>
      </c>
      <c r="K781" s="17"/>
      <c r="L781" s="17"/>
      <c r="M781" s="19">
        <v>8.0</v>
      </c>
      <c r="N781" s="19">
        <v>8.0</v>
      </c>
      <c r="O781" s="21"/>
      <c r="P781" s="37"/>
      <c r="Q781" s="21"/>
      <c r="R781" s="22"/>
      <c r="S781" s="22"/>
      <c r="T781" s="22"/>
      <c r="U781" s="22"/>
      <c r="V781" s="22"/>
      <c r="W781" s="22"/>
      <c r="X781" s="22"/>
      <c r="Y781" s="21"/>
      <c r="Z781" s="22"/>
      <c r="AA781" s="22"/>
      <c r="AB781" s="22"/>
      <c r="AC781" s="22"/>
      <c r="AD781" s="22"/>
      <c r="AE781" s="22"/>
      <c r="AF781" s="22"/>
    </row>
    <row r="782" ht="15.75" customHeight="1">
      <c r="A782" s="1">
        <f t="shared" si="30"/>
        <v>779</v>
      </c>
      <c r="B782" s="27" t="str">
        <f t="shared" si="572"/>
        <v>65</v>
      </c>
      <c r="C782" s="8" t="str">
        <f t="shared" si="3"/>
        <v>65-NonFall-06</v>
      </c>
      <c r="D782" s="1">
        <v>26.0</v>
      </c>
      <c r="E782" s="1" t="s">
        <v>15</v>
      </c>
      <c r="F782" s="25" t="s">
        <v>28</v>
      </c>
      <c r="G782" s="1" t="s">
        <v>74</v>
      </c>
      <c r="H782" s="13">
        <v>1.0</v>
      </c>
      <c r="I782" s="1"/>
      <c r="J782" s="1">
        <v>104.0</v>
      </c>
      <c r="K782" s="8"/>
      <c r="L782" s="8"/>
      <c r="M782" s="13">
        <v>8.0</v>
      </c>
      <c r="N782" s="13">
        <v>8.0</v>
      </c>
      <c r="O782" s="1"/>
      <c r="P782" s="36"/>
      <c r="Q782" s="1"/>
      <c r="Y782" s="1"/>
    </row>
    <row r="783" ht="15.75" customHeight="1">
      <c r="A783" s="1">
        <f t="shared" si="30"/>
        <v>780</v>
      </c>
      <c r="B783" s="27" t="str">
        <f t="shared" si="572"/>
        <v>65</v>
      </c>
      <c r="C783" s="8" t="str">
        <f t="shared" si="3"/>
        <v>65-NonFall-07</v>
      </c>
      <c r="D783" s="1">
        <v>24.0</v>
      </c>
      <c r="E783" s="1" t="s">
        <v>15</v>
      </c>
      <c r="F783" s="25" t="s">
        <v>30</v>
      </c>
      <c r="G783" s="1" t="s">
        <v>634</v>
      </c>
      <c r="H783" s="13">
        <v>1.0</v>
      </c>
      <c r="J783" s="1">
        <v>95.0</v>
      </c>
      <c r="K783" s="8"/>
      <c r="L783" s="8"/>
      <c r="M783" s="13">
        <v>8.0</v>
      </c>
      <c r="N783" s="13">
        <v>8.0</v>
      </c>
      <c r="O783" s="1"/>
      <c r="P783" s="36"/>
      <c r="Q783" s="1"/>
      <c r="Y783" s="1"/>
    </row>
    <row r="784" ht="15.75" customHeight="1">
      <c r="A784" s="21">
        <f t="shared" si="30"/>
        <v>781</v>
      </c>
      <c r="B784" s="28" t="str">
        <f t="shared" si="572"/>
        <v>65</v>
      </c>
      <c r="C784" s="17" t="str">
        <f t="shared" si="3"/>
        <v>65-NonFall-08</v>
      </c>
      <c r="D784" s="21">
        <v>27.0</v>
      </c>
      <c r="E784" s="21" t="s">
        <v>15</v>
      </c>
      <c r="F784" s="26" t="s">
        <v>73</v>
      </c>
      <c r="G784" s="21" t="s">
        <v>74</v>
      </c>
      <c r="H784" s="19">
        <v>1.0</v>
      </c>
      <c r="I784" s="22"/>
      <c r="J784" s="21">
        <v>109.0</v>
      </c>
      <c r="K784" s="17"/>
      <c r="L784" s="17"/>
      <c r="M784" s="19">
        <v>8.0</v>
      </c>
      <c r="N784" s="19">
        <v>8.0</v>
      </c>
      <c r="O784" s="21"/>
      <c r="P784" s="37"/>
      <c r="Q784" s="21"/>
      <c r="R784" s="22"/>
      <c r="S784" s="22"/>
      <c r="T784" s="22"/>
      <c r="U784" s="22"/>
      <c r="V784" s="22"/>
      <c r="W784" s="22"/>
      <c r="X784" s="22"/>
      <c r="Y784" s="21"/>
      <c r="Z784" s="22"/>
      <c r="AA784" s="22"/>
      <c r="AB784" s="22"/>
      <c r="AC784" s="22"/>
      <c r="AD784" s="22"/>
      <c r="AE784" s="22"/>
      <c r="AF784" s="22"/>
    </row>
    <row r="785" ht="15.75" customHeight="1">
      <c r="A785" s="1">
        <f t="shared" si="30"/>
        <v>782</v>
      </c>
      <c r="B785" s="27" t="str">
        <f t="shared" si="572"/>
        <v>65</v>
      </c>
      <c r="C785" s="8" t="str">
        <f t="shared" si="3"/>
        <v>65-NonFall-09</v>
      </c>
      <c r="D785" s="1">
        <v>34.0</v>
      </c>
      <c r="E785" s="1" t="s">
        <v>15</v>
      </c>
      <c r="F785" s="25" t="s">
        <v>81</v>
      </c>
      <c r="G785" s="1" t="s">
        <v>634</v>
      </c>
      <c r="H785" s="13">
        <v>1.0</v>
      </c>
      <c r="J785" s="1">
        <v>137.0</v>
      </c>
      <c r="K785" s="8"/>
      <c r="L785" s="8"/>
      <c r="M785" s="13">
        <v>8.0</v>
      </c>
      <c r="N785" s="13">
        <v>8.0</v>
      </c>
      <c r="O785" s="1"/>
      <c r="P785" s="36"/>
      <c r="Q785" s="1"/>
      <c r="Y785" s="1"/>
    </row>
    <row r="786" ht="15.75" customHeight="1">
      <c r="A786" s="1">
        <f t="shared" si="30"/>
        <v>783</v>
      </c>
      <c r="B786" s="27" t="str">
        <f>B779</f>
        <v>65</v>
      </c>
      <c r="C786" s="8" t="str">
        <f t="shared" si="3"/>
        <v>65-Fall-01</v>
      </c>
      <c r="D786" s="1">
        <v>27.0</v>
      </c>
      <c r="E786" s="1" t="s">
        <v>19</v>
      </c>
      <c r="F786" s="25" t="s">
        <v>14</v>
      </c>
      <c r="G786" s="1" t="s">
        <v>78</v>
      </c>
      <c r="H786" s="13">
        <v>1.0</v>
      </c>
      <c r="I786" s="1">
        <v>40.0</v>
      </c>
      <c r="J786" s="1">
        <v>110.0</v>
      </c>
      <c r="K786" s="8">
        <f t="shared" ref="K786:L786" si="573">I786-H786</f>
        <v>39</v>
      </c>
      <c r="L786" s="8">
        <f t="shared" si="573"/>
        <v>70</v>
      </c>
      <c r="M786" s="13">
        <v>8.0</v>
      </c>
      <c r="N786" s="13">
        <v>8.0</v>
      </c>
      <c r="O786" s="1"/>
      <c r="P786" s="36"/>
      <c r="Q786" s="1"/>
      <c r="Y786" s="1"/>
    </row>
    <row r="787" ht="15.75" customHeight="1">
      <c r="A787" s="1">
        <f t="shared" si="30"/>
        <v>784</v>
      </c>
      <c r="B787" s="27" t="str">
        <f t="shared" ref="B787:B797" si="575">B786</f>
        <v>65</v>
      </c>
      <c r="C787" s="8" t="str">
        <f t="shared" si="3"/>
        <v>65-Fall-02</v>
      </c>
      <c r="D787" s="1">
        <v>27.0</v>
      </c>
      <c r="E787" s="1" t="s">
        <v>19</v>
      </c>
      <c r="F787" s="25" t="s">
        <v>17</v>
      </c>
      <c r="G787" s="1" t="s">
        <v>635</v>
      </c>
      <c r="H787" s="13">
        <v>1.0</v>
      </c>
      <c r="I787" s="1">
        <v>40.0</v>
      </c>
      <c r="J787" s="1">
        <v>110.0</v>
      </c>
      <c r="K787" s="8">
        <f t="shared" ref="K787:L787" si="574">I787-H787</f>
        <v>39</v>
      </c>
      <c r="L787" s="8">
        <f t="shared" si="574"/>
        <v>70</v>
      </c>
      <c r="M787" s="13">
        <v>8.0</v>
      </c>
      <c r="N787" s="13">
        <v>8.0</v>
      </c>
      <c r="O787" s="1"/>
      <c r="P787" s="36"/>
      <c r="Q787" s="1"/>
      <c r="Y787" s="1"/>
    </row>
    <row r="788" ht="15.75" customHeight="1">
      <c r="A788" s="1">
        <f t="shared" si="30"/>
        <v>785</v>
      </c>
      <c r="B788" s="27" t="str">
        <f t="shared" si="575"/>
        <v>65</v>
      </c>
      <c r="C788" s="8" t="str">
        <f t="shared" si="3"/>
        <v>65-Fall-03</v>
      </c>
      <c r="D788" s="1">
        <v>27.0</v>
      </c>
      <c r="E788" s="1" t="s">
        <v>19</v>
      </c>
      <c r="F788" s="25" t="s">
        <v>22</v>
      </c>
      <c r="G788" s="1" t="s">
        <v>636</v>
      </c>
      <c r="H788" s="13">
        <v>1.0</v>
      </c>
      <c r="I788" s="1">
        <v>40.0</v>
      </c>
      <c r="J788" s="1">
        <v>110.0</v>
      </c>
      <c r="K788" s="8">
        <f t="shared" ref="K788:L788" si="576">I788-H788</f>
        <v>39</v>
      </c>
      <c r="L788" s="8">
        <f t="shared" si="576"/>
        <v>70</v>
      </c>
      <c r="M788" s="13">
        <v>8.0</v>
      </c>
      <c r="N788" s="13">
        <v>8.0</v>
      </c>
      <c r="O788" s="1"/>
      <c r="P788" s="36"/>
      <c r="Q788" s="1"/>
      <c r="Y788" s="1"/>
    </row>
    <row r="789" ht="15.75" customHeight="1">
      <c r="A789" s="1">
        <f t="shared" si="30"/>
        <v>786</v>
      </c>
      <c r="B789" s="27" t="str">
        <f t="shared" si="575"/>
        <v>65</v>
      </c>
      <c r="C789" s="8" t="str">
        <f t="shared" si="3"/>
        <v>65-Fall-04</v>
      </c>
      <c r="D789" s="1">
        <v>27.0</v>
      </c>
      <c r="E789" s="1" t="s">
        <v>19</v>
      </c>
      <c r="F789" s="25" t="s">
        <v>24</v>
      </c>
      <c r="G789" s="1" t="s">
        <v>636</v>
      </c>
      <c r="H789" s="13">
        <v>1.0</v>
      </c>
      <c r="I789" s="1">
        <v>40.0</v>
      </c>
      <c r="J789" s="1">
        <v>110.0</v>
      </c>
      <c r="K789" s="8">
        <f t="shared" ref="K789:L789" si="577">I789-H789</f>
        <v>39</v>
      </c>
      <c r="L789" s="8">
        <f t="shared" si="577"/>
        <v>70</v>
      </c>
      <c r="M789" s="13">
        <v>8.0</v>
      </c>
      <c r="N789" s="13">
        <v>8.0</v>
      </c>
      <c r="O789" s="1"/>
      <c r="P789" s="36"/>
      <c r="Q789" s="1"/>
      <c r="Y789" s="1"/>
    </row>
    <row r="790" ht="15.75" customHeight="1">
      <c r="A790" s="1">
        <f t="shared" si="30"/>
        <v>787</v>
      </c>
      <c r="B790" s="27" t="str">
        <f t="shared" si="575"/>
        <v>65</v>
      </c>
      <c r="C790" s="8" t="str">
        <f t="shared" si="3"/>
        <v>65-Fall-05</v>
      </c>
      <c r="D790" s="1">
        <v>27.0</v>
      </c>
      <c r="E790" s="1" t="s">
        <v>19</v>
      </c>
      <c r="F790" s="25" t="s">
        <v>26</v>
      </c>
      <c r="G790" s="1" t="s">
        <v>635</v>
      </c>
      <c r="H790" s="13">
        <v>1.0</v>
      </c>
      <c r="I790" s="1">
        <v>40.0</v>
      </c>
      <c r="J790" s="1">
        <v>110.0</v>
      </c>
      <c r="K790" s="8">
        <f t="shared" ref="K790:L790" si="578">I790-H790</f>
        <v>39</v>
      </c>
      <c r="L790" s="8">
        <f t="shared" si="578"/>
        <v>70</v>
      </c>
      <c r="M790" s="13">
        <v>8.0</v>
      </c>
      <c r="N790" s="13">
        <v>8.0</v>
      </c>
      <c r="O790" s="1"/>
      <c r="P790" s="36"/>
      <c r="Q790" s="1"/>
      <c r="Y790" s="1"/>
    </row>
    <row r="791" ht="15.75" customHeight="1">
      <c r="A791" s="1">
        <f t="shared" si="30"/>
        <v>788</v>
      </c>
      <c r="B791" s="27" t="str">
        <f t="shared" si="575"/>
        <v>65</v>
      </c>
      <c r="C791" s="8" t="str">
        <f t="shared" si="3"/>
        <v>65-Fall-06</v>
      </c>
      <c r="D791" s="1">
        <v>27.0</v>
      </c>
      <c r="E791" s="1" t="s">
        <v>19</v>
      </c>
      <c r="F791" s="25" t="s">
        <v>28</v>
      </c>
      <c r="G791" s="1" t="s">
        <v>635</v>
      </c>
      <c r="H791" s="13">
        <v>1.0</v>
      </c>
      <c r="I791" s="1">
        <v>40.0</v>
      </c>
      <c r="J791" s="1">
        <v>110.0</v>
      </c>
      <c r="K791" s="8">
        <f t="shared" ref="K791:L791" si="579">I791-H791</f>
        <v>39</v>
      </c>
      <c r="L791" s="8">
        <f t="shared" si="579"/>
        <v>70</v>
      </c>
      <c r="M791" s="13">
        <v>8.0</v>
      </c>
      <c r="N791" s="13">
        <v>8.0</v>
      </c>
      <c r="O791" s="1"/>
      <c r="P791" s="36"/>
      <c r="Q791" s="1"/>
      <c r="Y791" s="1"/>
    </row>
    <row r="792" ht="15.75" customHeight="1">
      <c r="A792" s="1">
        <f t="shared" si="30"/>
        <v>789</v>
      </c>
      <c r="B792" s="27" t="str">
        <f t="shared" si="575"/>
        <v>65</v>
      </c>
      <c r="C792" s="8" t="str">
        <f t="shared" si="3"/>
        <v>65-Fall-07</v>
      </c>
      <c r="D792" s="1">
        <v>27.0</v>
      </c>
      <c r="E792" s="1" t="s">
        <v>19</v>
      </c>
      <c r="F792" s="25" t="s">
        <v>30</v>
      </c>
      <c r="G792" s="1" t="s">
        <v>637</v>
      </c>
      <c r="H792" s="13">
        <v>1.0</v>
      </c>
      <c r="I792" s="1">
        <v>40.0</v>
      </c>
      <c r="J792" s="1">
        <v>110.0</v>
      </c>
      <c r="K792" s="8">
        <f t="shared" ref="K792:L792" si="580">I792-H792</f>
        <v>39</v>
      </c>
      <c r="L792" s="8">
        <f t="shared" si="580"/>
        <v>70</v>
      </c>
      <c r="M792" s="13">
        <v>8.0</v>
      </c>
      <c r="N792" s="13">
        <v>8.0</v>
      </c>
      <c r="O792" s="1"/>
      <c r="P792" s="36"/>
      <c r="Q792" s="1"/>
      <c r="Y792" s="1"/>
    </row>
    <row r="793" ht="15.75" customHeight="1">
      <c r="A793" s="21">
        <f t="shared" si="30"/>
        <v>790</v>
      </c>
      <c r="B793" s="28" t="str">
        <f t="shared" si="575"/>
        <v>65</v>
      </c>
      <c r="C793" s="17" t="str">
        <f t="shared" si="3"/>
        <v>65-Fall-08</v>
      </c>
      <c r="D793" s="21">
        <v>27.0</v>
      </c>
      <c r="E793" s="21" t="s">
        <v>19</v>
      </c>
      <c r="F793" s="26" t="s">
        <v>73</v>
      </c>
      <c r="G793" s="21" t="s">
        <v>637</v>
      </c>
      <c r="H793" s="19">
        <v>1.0</v>
      </c>
      <c r="I793" s="21">
        <v>40.0</v>
      </c>
      <c r="J793" s="21">
        <v>110.0</v>
      </c>
      <c r="K793" s="17">
        <f t="shared" ref="K793:L793" si="581">I793-H793</f>
        <v>39</v>
      </c>
      <c r="L793" s="17">
        <f t="shared" si="581"/>
        <v>70</v>
      </c>
      <c r="M793" s="19">
        <v>8.0</v>
      </c>
      <c r="N793" s="19">
        <v>8.0</v>
      </c>
      <c r="O793" s="21"/>
      <c r="P793" s="37"/>
      <c r="Q793" s="21"/>
      <c r="R793" s="22"/>
      <c r="S793" s="22"/>
      <c r="T793" s="22"/>
      <c r="U793" s="22"/>
      <c r="V793" s="22"/>
      <c r="W793" s="22"/>
      <c r="X793" s="22"/>
      <c r="Y793" s="21"/>
      <c r="Z793" s="22"/>
      <c r="AA793" s="22"/>
      <c r="AB793" s="22"/>
      <c r="AC793" s="22"/>
      <c r="AD793" s="22"/>
      <c r="AE793" s="22"/>
      <c r="AF793" s="22"/>
    </row>
    <row r="794" ht="15.75" customHeight="1">
      <c r="A794" s="1">
        <f t="shared" si="30"/>
        <v>791</v>
      </c>
      <c r="B794" s="27" t="str">
        <f t="shared" si="575"/>
        <v>65</v>
      </c>
      <c r="C794" s="8" t="str">
        <f t="shared" si="3"/>
        <v>65-Fall-09</v>
      </c>
      <c r="D794" s="1">
        <v>27.0</v>
      </c>
      <c r="E794" s="1" t="s">
        <v>19</v>
      </c>
      <c r="F794" s="25" t="s">
        <v>81</v>
      </c>
      <c r="G794" s="1" t="s">
        <v>638</v>
      </c>
      <c r="H794" s="13">
        <v>1.0</v>
      </c>
      <c r="I794" s="1">
        <v>40.0</v>
      </c>
      <c r="J794" s="1">
        <v>110.0</v>
      </c>
      <c r="K794" s="8">
        <f t="shared" ref="K794:L794" si="582">I794-H794</f>
        <v>39</v>
      </c>
      <c r="L794" s="8">
        <f t="shared" si="582"/>
        <v>70</v>
      </c>
      <c r="M794" s="13">
        <v>8.0</v>
      </c>
      <c r="N794" s="13">
        <v>8.0</v>
      </c>
      <c r="O794" s="1"/>
      <c r="P794" s="36"/>
      <c r="Q794" s="1"/>
      <c r="Y794" s="1"/>
    </row>
    <row r="795" ht="15.75" customHeight="1">
      <c r="A795" s="21">
        <f t="shared" si="30"/>
        <v>792</v>
      </c>
      <c r="B795" s="28" t="str">
        <f t="shared" si="575"/>
        <v>65</v>
      </c>
      <c r="C795" s="17" t="str">
        <f t="shared" si="3"/>
        <v>65-Fall-10</v>
      </c>
      <c r="D795" s="21">
        <v>27.0</v>
      </c>
      <c r="E795" s="21" t="s">
        <v>19</v>
      </c>
      <c r="F795" s="26" t="s">
        <v>91</v>
      </c>
      <c r="G795" s="21" t="s">
        <v>639</v>
      </c>
      <c r="H795" s="19">
        <v>1.0</v>
      </c>
      <c r="I795" s="21">
        <v>40.0</v>
      </c>
      <c r="J795" s="21">
        <v>110.0</v>
      </c>
      <c r="K795" s="17">
        <f t="shared" ref="K795:L795" si="583">I795-H795</f>
        <v>39</v>
      </c>
      <c r="L795" s="17">
        <f t="shared" si="583"/>
        <v>70</v>
      </c>
      <c r="M795" s="19">
        <v>8.0</v>
      </c>
      <c r="N795" s="19">
        <v>8.0</v>
      </c>
      <c r="O795" s="21"/>
      <c r="P795" s="37"/>
      <c r="Q795" s="21"/>
      <c r="R795" s="22"/>
      <c r="S795" s="22"/>
      <c r="T795" s="22"/>
      <c r="U795" s="22"/>
      <c r="V795" s="22"/>
      <c r="W795" s="22"/>
      <c r="X795" s="22"/>
      <c r="Y795" s="21"/>
      <c r="Z795" s="22"/>
      <c r="AA795" s="22"/>
      <c r="AB795" s="22"/>
      <c r="AC795" s="22"/>
      <c r="AD795" s="22"/>
      <c r="AE795" s="22"/>
      <c r="AF795" s="22"/>
    </row>
    <row r="796" ht="15.75" customHeight="1">
      <c r="A796" s="1">
        <f t="shared" si="30"/>
        <v>793</v>
      </c>
      <c r="B796" s="27" t="str">
        <f t="shared" si="575"/>
        <v>65</v>
      </c>
      <c r="C796" s="8" t="str">
        <f t="shared" si="3"/>
        <v>65-Fall-11</v>
      </c>
      <c r="D796" s="1">
        <v>27.0</v>
      </c>
      <c r="E796" s="1" t="s">
        <v>19</v>
      </c>
      <c r="F796" s="25" t="s">
        <v>100</v>
      </c>
      <c r="G796" s="8" t="s">
        <v>640</v>
      </c>
      <c r="H796" s="13">
        <v>1.0</v>
      </c>
      <c r="I796" s="1">
        <v>40.0</v>
      </c>
      <c r="J796" s="1">
        <v>110.0</v>
      </c>
      <c r="K796" s="8">
        <f t="shared" ref="K796:L796" si="584">I796-H796</f>
        <v>39</v>
      </c>
      <c r="L796" s="8">
        <f t="shared" si="584"/>
        <v>70</v>
      </c>
      <c r="M796" s="13">
        <v>8.0</v>
      </c>
      <c r="N796" s="13">
        <v>8.0</v>
      </c>
      <c r="O796" s="1"/>
      <c r="P796" s="36"/>
      <c r="Q796" s="1"/>
      <c r="Y796" s="1"/>
    </row>
    <row r="797" ht="15.75" customHeight="1">
      <c r="A797" s="1">
        <f t="shared" si="30"/>
        <v>794</v>
      </c>
      <c r="B797" s="27" t="str">
        <f t="shared" si="575"/>
        <v>65</v>
      </c>
      <c r="C797" s="8" t="str">
        <f t="shared" si="3"/>
        <v>65-Fall-12</v>
      </c>
      <c r="D797" s="1">
        <v>27.0</v>
      </c>
      <c r="E797" s="1" t="s">
        <v>19</v>
      </c>
      <c r="F797" s="25" t="s">
        <v>110</v>
      </c>
      <c r="G797" s="8" t="s">
        <v>641</v>
      </c>
      <c r="H797" s="13">
        <v>1.0</v>
      </c>
      <c r="I797" s="1">
        <v>40.0</v>
      </c>
      <c r="J797" s="1">
        <v>110.0</v>
      </c>
      <c r="K797" s="8">
        <f t="shared" ref="K797:L797" si="585">I797-H797</f>
        <v>39</v>
      </c>
      <c r="L797" s="8">
        <f t="shared" si="585"/>
        <v>70</v>
      </c>
      <c r="M797" s="13">
        <v>8.0</v>
      </c>
      <c r="N797" s="13">
        <v>8.0</v>
      </c>
      <c r="O797" s="1"/>
      <c r="P797" s="36"/>
      <c r="Q797" s="1"/>
      <c r="Y797" s="1"/>
    </row>
    <row r="798" ht="15.75" customHeight="1">
      <c r="A798" s="1">
        <f t="shared" si="30"/>
        <v>795</v>
      </c>
      <c r="B798" s="27" t="s">
        <v>633</v>
      </c>
      <c r="C798" s="8" t="str">
        <f t="shared" si="3"/>
        <v>65-Fall-13</v>
      </c>
      <c r="D798" s="1">
        <v>27.0</v>
      </c>
      <c r="E798" s="1" t="s">
        <v>19</v>
      </c>
      <c r="F798" s="25" t="s">
        <v>117</v>
      </c>
      <c r="G798" s="1" t="s">
        <v>642</v>
      </c>
      <c r="H798" s="13">
        <v>1.0</v>
      </c>
      <c r="I798" s="1">
        <v>40.0</v>
      </c>
      <c r="J798" s="1">
        <v>110.0</v>
      </c>
      <c r="K798" s="8">
        <f t="shared" ref="K798:L798" si="586">I798-H798</f>
        <v>39</v>
      </c>
      <c r="L798" s="8">
        <f t="shared" si="586"/>
        <v>70</v>
      </c>
      <c r="M798" s="13">
        <v>8.0</v>
      </c>
      <c r="N798" s="13">
        <v>8.0</v>
      </c>
      <c r="P798" s="1"/>
      <c r="Q798" s="1"/>
      <c r="X798" s="1"/>
      <c r="Y798" s="1"/>
    </row>
    <row r="799" ht="15.75" customHeight="1">
      <c r="A799" s="1">
        <f t="shared" si="30"/>
        <v>796</v>
      </c>
      <c r="B799" s="27" t="s">
        <v>643</v>
      </c>
      <c r="C799" s="8" t="str">
        <f t="shared" si="3"/>
        <v>66-NonFall-01</v>
      </c>
      <c r="D799" s="1">
        <v>125.0</v>
      </c>
      <c r="E799" s="1" t="s">
        <v>15</v>
      </c>
      <c r="F799" s="25" t="s">
        <v>14</v>
      </c>
      <c r="G799" s="1" t="s">
        <v>74</v>
      </c>
      <c r="H799" s="13">
        <v>1.0</v>
      </c>
      <c r="J799" s="1">
        <v>500.0</v>
      </c>
      <c r="K799" s="8"/>
      <c r="L799" s="8"/>
      <c r="M799" s="13">
        <v>8.0</v>
      </c>
      <c r="N799" s="13">
        <v>8.0</v>
      </c>
      <c r="P799" s="1"/>
      <c r="Q799" s="1"/>
      <c r="X799" s="1"/>
      <c r="Y799" s="1"/>
    </row>
    <row r="800" ht="15.75" customHeight="1">
      <c r="A800" s="1">
        <f t="shared" si="30"/>
        <v>797</v>
      </c>
      <c r="B800" s="27" t="str">
        <f t="shared" ref="B800:B801" si="587">B799</f>
        <v>66</v>
      </c>
      <c r="C800" s="8" t="str">
        <f t="shared" si="3"/>
        <v>66-NonFall-02</v>
      </c>
      <c r="D800" s="1">
        <v>125.0</v>
      </c>
      <c r="E800" s="1" t="s">
        <v>15</v>
      </c>
      <c r="F800" s="25" t="s">
        <v>17</v>
      </c>
      <c r="G800" s="1" t="s">
        <v>74</v>
      </c>
      <c r="H800" s="13">
        <v>1.0</v>
      </c>
      <c r="J800" s="1">
        <v>499.0</v>
      </c>
      <c r="K800" s="8"/>
      <c r="L800" s="8"/>
      <c r="M800" s="13">
        <v>8.0</v>
      </c>
      <c r="N800" s="13">
        <v>8.0</v>
      </c>
      <c r="P800" s="1"/>
      <c r="Q800" s="1"/>
      <c r="X800" s="1"/>
      <c r="Y800" s="1"/>
    </row>
    <row r="801" ht="15.75" customHeight="1">
      <c r="A801" s="21">
        <f t="shared" si="30"/>
        <v>798</v>
      </c>
      <c r="B801" s="28" t="str">
        <f t="shared" si="587"/>
        <v>66</v>
      </c>
      <c r="C801" s="17" t="str">
        <f t="shared" si="3"/>
        <v>66-NonFall-03</v>
      </c>
      <c r="D801" s="21">
        <v>107.0</v>
      </c>
      <c r="E801" s="21" t="s">
        <v>15</v>
      </c>
      <c r="F801" s="26" t="s">
        <v>22</v>
      </c>
      <c r="G801" s="21" t="s">
        <v>74</v>
      </c>
      <c r="H801" s="19">
        <v>1.0</v>
      </c>
      <c r="I801" s="22"/>
      <c r="J801" s="21">
        <v>428.0</v>
      </c>
      <c r="K801" s="17"/>
      <c r="L801" s="17"/>
      <c r="M801" s="19">
        <v>8.0</v>
      </c>
      <c r="N801" s="19">
        <v>8.0</v>
      </c>
      <c r="O801" s="22"/>
      <c r="P801" s="21"/>
      <c r="Q801" s="21"/>
      <c r="R801" s="22"/>
      <c r="S801" s="22"/>
      <c r="T801" s="22"/>
      <c r="U801" s="22"/>
      <c r="V801" s="22"/>
      <c r="W801" s="22"/>
      <c r="X801" s="21"/>
      <c r="Y801" s="21"/>
      <c r="Z801" s="22"/>
      <c r="AA801" s="22"/>
      <c r="AB801" s="22"/>
      <c r="AC801" s="22"/>
      <c r="AD801" s="22"/>
      <c r="AE801" s="22"/>
      <c r="AF801" s="22"/>
    </row>
    <row r="802" ht="15.75" customHeight="1">
      <c r="A802" s="1">
        <f t="shared" si="30"/>
        <v>799</v>
      </c>
      <c r="B802" s="27" t="s">
        <v>643</v>
      </c>
      <c r="C802" s="8" t="str">
        <f t="shared" si="3"/>
        <v>66-NonFall-04</v>
      </c>
      <c r="D802" s="1">
        <v>85.0</v>
      </c>
      <c r="E802" s="1" t="s">
        <v>15</v>
      </c>
      <c r="F802" s="25" t="s">
        <v>24</v>
      </c>
      <c r="G802" s="1" t="s">
        <v>217</v>
      </c>
      <c r="H802" s="13">
        <v>1.0</v>
      </c>
      <c r="J802" s="1">
        <v>340.0</v>
      </c>
      <c r="K802" s="8"/>
      <c r="L802" s="8"/>
      <c r="M802" s="13">
        <v>8.0</v>
      </c>
      <c r="N802" s="13">
        <v>8.0</v>
      </c>
      <c r="P802" s="1"/>
      <c r="Q802" s="1"/>
      <c r="X802" s="1"/>
      <c r="Y802" s="1"/>
    </row>
    <row r="803" ht="15.75" customHeight="1">
      <c r="A803" s="1">
        <f t="shared" si="30"/>
        <v>800</v>
      </c>
      <c r="B803" s="27" t="str">
        <f t="shared" ref="B803:B813" si="588">B802</f>
        <v>66</v>
      </c>
      <c r="C803" s="8" t="str">
        <f t="shared" si="3"/>
        <v>66-NonFall-05</v>
      </c>
      <c r="D803" s="1">
        <v>80.0</v>
      </c>
      <c r="E803" s="1" t="s">
        <v>15</v>
      </c>
      <c r="F803" s="25" t="s">
        <v>26</v>
      </c>
      <c r="G803" s="1" t="s">
        <v>634</v>
      </c>
      <c r="H803" s="13">
        <v>1.0</v>
      </c>
      <c r="J803" s="1">
        <v>320.0</v>
      </c>
      <c r="K803" s="8"/>
      <c r="L803" s="8"/>
      <c r="M803" s="13">
        <v>8.0</v>
      </c>
      <c r="N803" s="13">
        <v>8.0</v>
      </c>
      <c r="P803" s="1"/>
      <c r="Q803" s="1"/>
      <c r="X803" s="1"/>
      <c r="Y803" s="1"/>
    </row>
    <row r="804" ht="15.75" customHeight="1">
      <c r="A804" s="21">
        <f t="shared" si="30"/>
        <v>801</v>
      </c>
      <c r="B804" s="28" t="str">
        <f t="shared" si="588"/>
        <v>66</v>
      </c>
      <c r="C804" s="17" t="str">
        <f t="shared" si="3"/>
        <v>66-NonFall-06</v>
      </c>
      <c r="D804" s="21">
        <v>19.0</v>
      </c>
      <c r="E804" s="21" t="s">
        <v>15</v>
      </c>
      <c r="F804" s="26" t="s">
        <v>28</v>
      </c>
      <c r="G804" s="21" t="s">
        <v>644</v>
      </c>
      <c r="H804" s="19">
        <v>1.0</v>
      </c>
      <c r="I804" s="22"/>
      <c r="J804" s="21">
        <v>78.0</v>
      </c>
      <c r="K804" s="17"/>
      <c r="L804" s="17"/>
      <c r="M804" s="19">
        <v>8.0</v>
      </c>
      <c r="N804" s="19">
        <v>8.0</v>
      </c>
      <c r="O804" s="22"/>
      <c r="P804" s="21"/>
      <c r="Q804" s="21"/>
      <c r="R804" s="22"/>
      <c r="S804" s="22"/>
      <c r="T804" s="22"/>
      <c r="U804" s="22"/>
      <c r="V804" s="22"/>
      <c r="W804" s="22"/>
      <c r="X804" s="21"/>
      <c r="Y804" s="21"/>
      <c r="Z804" s="22"/>
      <c r="AA804" s="22"/>
      <c r="AB804" s="22"/>
      <c r="AC804" s="22"/>
      <c r="AD804" s="22"/>
      <c r="AE804" s="22"/>
      <c r="AF804" s="22"/>
    </row>
    <row r="805" ht="15.75" customHeight="1">
      <c r="A805" s="1">
        <f t="shared" si="30"/>
        <v>802</v>
      </c>
      <c r="B805" s="27" t="str">
        <f t="shared" si="588"/>
        <v>66</v>
      </c>
      <c r="C805" s="8" t="str">
        <f t="shared" si="3"/>
        <v>66-Fall-01</v>
      </c>
      <c r="D805" s="1">
        <v>22.0</v>
      </c>
      <c r="E805" s="1" t="s">
        <v>19</v>
      </c>
      <c r="F805" s="25" t="s">
        <v>14</v>
      </c>
      <c r="G805" s="1" t="s">
        <v>180</v>
      </c>
      <c r="H805" s="13">
        <v>1.0</v>
      </c>
      <c r="I805" s="1">
        <v>20.0</v>
      </c>
      <c r="J805" s="1">
        <v>90.0</v>
      </c>
      <c r="K805" s="8">
        <f t="shared" ref="K805:L805" si="589">I805-H805</f>
        <v>19</v>
      </c>
      <c r="L805" s="8">
        <f t="shared" si="589"/>
        <v>70</v>
      </c>
      <c r="M805" s="13">
        <v>8.0</v>
      </c>
      <c r="N805" s="13">
        <v>8.0</v>
      </c>
      <c r="P805" s="1"/>
      <c r="Q805" s="1"/>
      <c r="X805" s="1"/>
      <c r="Y805" s="1"/>
    </row>
    <row r="806" ht="15.75" customHeight="1">
      <c r="A806" s="1">
        <f t="shared" si="30"/>
        <v>803</v>
      </c>
      <c r="B806" s="27" t="str">
        <f t="shared" si="588"/>
        <v>66</v>
      </c>
      <c r="C806" s="8" t="str">
        <f t="shared" si="3"/>
        <v>66-Fall-02</v>
      </c>
      <c r="D806" s="1">
        <v>27.0</v>
      </c>
      <c r="E806" s="1" t="s">
        <v>19</v>
      </c>
      <c r="F806" s="25" t="s">
        <v>17</v>
      </c>
      <c r="G806" s="1" t="s">
        <v>645</v>
      </c>
      <c r="H806" s="13">
        <v>1.0</v>
      </c>
      <c r="I806" s="1">
        <v>40.0</v>
      </c>
      <c r="J806" s="1">
        <v>110.0</v>
      </c>
      <c r="K806" s="8">
        <f t="shared" ref="K806:L806" si="590">I806-H806</f>
        <v>39</v>
      </c>
      <c r="L806" s="8">
        <f t="shared" si="590"/>
        <v>70</v>
      </c>
      <c r="M806" s="13">
        <v>8.0</v>
      </c>
      <c r="N806" s="13">
        <v>8.0</v>
      </c>
      <c r="P806" s="1"/>
      <c r="Q806" s="1"/>
      <c r="X806" s="1"/>
      <c r="Y806" s="1"/>
    </row>
    <row r="807" ht="15.75" customHeight="1">
      <c r="A807" s="21">
        <f t="shared" si="30"/>
        <v>804</v>
      </c>
      <c r="B807" s="28" t="str">
        <f t="shared" si="588"/>
        <v>66</v>
      </c>
      <c r="C807" s="17" t="str">
        <f t="shared" si="3"/>
        <v>66-Fall-03</v>
      </c>
      <c r="D807" s="21">
        <v>27.0</v>
      </c>
      <c r="E807" s="21" t="s">
        <v>19</v>
      </c>
      <c r="F807" s="26" t="s">
        <v>22</v>
      </c>
      <c r="G807" s="21" t="s">
        <v>646</v>
      </c>
      <c r="H807" s="19">
        <v>1.0</v>
      </c>
      <c r="I807" s="21">
        <v>40.0</v>
      </c>
      <c r="J807" s="21">
        <v>110.0</v>
      </c>
      <c r="K807" s="17">
        <f t="shared" ref="K807:L807" si="591">I807-H807</f>
        <v>39</v>
      </c>
      <c r="L807" s="17">
        <f t="shared" si="591"/>
        <v>70</v>
      </c>
      <c r="M807" s="19">
        <v>8.0</v>
      </c>
      <c r="N807" s="19">
        <v>8.0</v>
      </c>
      <c r="O807" s="22"/>
      <c r="P807" s="21"/>
      <c r="Q807" s="21"/>
      <c r="R807" s="22"/>
      <c r="S807" s="22"/>
      <c r="T807" s="22"/>
      <c r="U807" s="22"/>
      <c r="V807" s="22"/>
      <c r="W807" s="22"/>
      <c r="X807" s="21"/>
      <c r="Y807" s="21"/>
      <c r="Z807" s="22"/>
      <c r="AA807" s="22"/>
      <c r="AB807" s="22"/>
      <c r="AC807" s="22"/>
      <c r="AD807" s="22"/>
      <c r="AE807" s="22"/>
      <c r="AF807" s="22"/>
    </row>
    <row r="808" ht="15.75" customHeight="1">
      <c r="A808" s="1">
        <f t="shared" si="30"/>
        <v>805</v>
      </c>
      <c r="B808" s="27" t="str">
        <f t="shared" si="588"/>
        <v>66</v>
      </c>
      <c r="C808" s="8" t="str">
        <f t="shared" si="3"/>
        <v>66-Fall-04</v>
      </c>
      <c r="D808" s="1">
        <v>27.0</v>
      </c>
      <c r="E808" s="1" t="s">
        <v>19</v>
      </c>
      <c r="F808" s="25" t="s">
        <v>24</v>
      </c>
      <c r="G808" s="1" t="s">
        <v>647</v>
      </c>
      <c r="H808" s="13">
        <v>1.0</v>
      </c>
      <c r="I808" s="1">
        <v>40.0</v>
      </c>
      <c r="J808" s="1">
        <v>110.0</v>
      </c>
      <c r="K808" s="8">
        <f t="shared" ref="K808:L808" si="592">I808-H808</f>
        <v>39</v>
      </c>
      <c r="L808" s="8">
        <f t="shared" si="592"/>
        <v>70</v>
      </c>
      <c r="M808" s="13">
        <v>8.0</v>
      </c>
      <c r="N808" s="13">
        <v>8.0</v>
      </c>
      <c r="P808" s="1"/>
      <c r="Q808" s="1"/>
      <c r="X808" s="1"/>
      <c r="Y808" s="1"/>
    </row>
    <row r="809" ht="15.75" customHeight="1">
      <c r="A809" s="1">
        <f t="shared" si="30"/>
        <v>806</v>
      </c>
      <c r="B809" s="27" t="str">
        <f t="shared" si="588"/>
        <v>66</v>
      </c>
      <c r="C809" s="8" t="str">
        <f t="shared" si="3"/>
        <v>66-Fall-05</v>
      </c>
      <c r="D809" s="1">
        <v>27.0</v>
      </c>
      <c r="E809" s="1" t="s">
        <v>19</v>
      </c>
      <c r="F809" s="25" t="s">
        <v>26</v>
      </c>
      <c r="G809" s="1" t="s">
        <v>648</v>
      </c>
      <c r="H809" s="13">
        <v>1.0</v>
      </c>
      <c r="I809" s="1">
        <v>40.0</v>
      </c>
      <c r="J809" s="1">
        <v>110.0</v>
      </c>
      <c r="K809" s="8">
        <f t="shared" ref="K809:L809" si="593">I809-H809</f>
        <v>39</v>
      </c>
      <c r="L809" s="8">
        <f t="shared" si="593"/>
        <v>70</v>
      </c>
      <c r="M809" s="13">
        <v>8.0</v>
      </c>
      <c r="N809" s="13">
        <v>8.0</v>
      </c>
      <c r="P809" s="1"/>
      <c r="Q809" s="1"/>
      <c r="X809" s="1"/>
      <c r="Y809" s="1"/>
    </row>
    <row r="810" ht="15.75" customHeight="1">
      <c r="A810" s="21">
        <f t="shared" si="30"/>
        <v>807</v>
      </c>
      <c r="B810" s="28" t="str">
        <f t="shared" si="588"/>
        <v>66</v>
      </c>
      <c r="C810" s="17" t="str">
        <f t="shared" si="3"/>
        <v>66-Fall-06</v>
      </c>
      <c r="D810" s="21">
        <v>27.0</v>
      </c>
      <c r="E810" s="21" t="s">
        <v>19</v>
      </c>
      <c r="F810" s="26" t="s">
        <v>28</v>
      </c>
      <c r="G810" s="21" t="s">
        <v>648</v>
      </c>
      <c r="H810" s="19">
        <v>1.0</v>
      </c>
      <c r="I810" s="21">
        <v>40.0</v>
      </c>
      <c r="J810" s="21">
        <v>110.0</v>
      </c>
      <c r="K810" s="17">
        <f t="shared" ref="K810:L810" si="594">I810-H810</f>
        <v>39</v>
      </c>
      <c r="L810" s="17">
        <f t="shared" si="594"/>
        <v>70</v>
      </c>
      <c r="M810" s="19">
        <v>8.0</v>
      </c>
      <c r="N810" s="19">
        <v>8.0</v>
      </c>
      <c r="O810" s="22"/>
      <c r="P810" s="21"/>
      <c r="Q810" s="21"/>
      <c r="R810" s="22"/>
      <c r="S810" s="22"/>
      <c r="T810" s="22"/>
      <c r="U810" s="22"/>
      <c r="V810" s="22"/>
      <c r="W810" s="22"/>
      <c r="X810" s="21"/>
      <c r="Y810" s="21"/>
      <c r="Z810" s="22"/>
      <c r="AA810" s="22"/>
      <c r="AB810" s="22"/>
      <c r="AC810" s="22"/>
      <c r="AD810" s="22"/>
      <c r="AE810" s="22"/>
      <c r="AF810" s="22"/>
    </row>
    <row r="811" ht="15.75" customHeight="1">
      <c r="A811" s="1">
        <f t="shared" si="30"/>
        <v>808</v>
      </c>
      <c r="B811" s="27" t="str">
        <f t="shared" si="588"/>
        <v>66</v>
      </c>
      <c r="C811" s="8" t="str">
        <f t="shared" si="3"/>
        <v>66-Fall-07</v>
      </c>
      <c r="D811" s="1">
        <v>27.0</v>
      </c>
      <c r="E811" s="1" t="s">
        <v>19</v>
      </c>
      <c r="F811" s="25" t="s">
        <v>30</v>
      </c>
      <c r="G811" s="1" t="s">
        <v>649</v>
      </c>
      <c r="H811" s="13">
        <v>1.0</v>
      </c>
      <c r="I811" s="1">
        <v>40.0</v>
      </c>
      <c r="J811" s="1">
        <v>110.0</v>
      </c>
      <c r="K811" s="8">
        <f t="shared" ref="K811:L811" si="595">I811-H811</f>
        <v>39</v>
      </c>
      <c r="L811" s="8">
        <f t="shared" si="595"/>
        <v>70</v>
      </c>
      <c r="M811" s="13">
        <v>8.0</v>
      </c>
      <c r="N811" s="13">
        <v>8.0</v>
      </c>
      <c r="P811" s="1"/>
      <c r="Q811" s="1"/>
      <c r="X811" s="1"/>
      <c r="Y811" s="1"/>
    </row>
    <row r="812" ht="15.75" customHeight="1">
      <c r="A812" s="1">
        <f t="shared" si="30"/>
        <v>809</v>
      </c>
      <c r="B812" s="27" t="str">
        <f t="shared" si="588"/>
        <v>66</v>
      </c>
      <c r="C812" s="8" t="str">
        <f t="shared" si="3"/>
        <v>66-Fall-08</v>
      </c>
      <c r="D812" s="1">
        <v>27.0</v>
      </c>
      <c r="E812" s="1" t="s">
        <v>19</v>
      </c>
      <c r="F812" s="25" t="s">
        <v>73</v>
      </c>
      <c r="G812" s="1" t="s">
        <v>650</v>
      </c>
      <c r="H812" s="13">
        <v>1.0</v>
      </c>
      <c r="I812" s="1">
        <v>40.0</v>
      </c>
      <c r="J812" s="1">
        <v>110.0</v>
      </c>
      <c r="K812" s="8">
        <f t="shared" ref="K812:L812" si="596">I812-H812</f>
        <v>39</v>
      </c>
      <c r="L812" s="8">
        <f t="shared" si="596"/>
        <v>70</v>
      </c>
      <c r="M812" s="13">
        <v>8.0</v>
      </c>
      <c r="N812" s="13">
        <v>8.0</v>
      </c>
      <c r="P812" s="1"/>
      <c r="Q812" s="1"/>
      <c r="X812" s="1"/>
      <c r="Y812" s="1"/>
    </row>
    <row r="813" ht="15.75" customHeight="1">
      <c r="A813" s="21">
        <f t="shared" si="30"/>
        <v>810</v>
      </c>
      <c r="B813" s="28" t="str">
        <f t="shared" si="588"/>
        <v>66</v>
      </c>
      <c r="C813" s="17" t="str">
        <f t="shared" si="3"/>
        <v>66-Fall-09</v>
      </c>
      <c r="D813" s="21">
        <v>27.0</v>
      </c>
      <c r="E813" s="21" t="s">
        <v>19</v>
      </c>
      <c r="F813" s="26" t="s">
        <v>81</v>
      </c>
      <c r="G813" s="21" t="s">
        <v>650</v>
      </c>
      <c r="H813" s="19">
        <v>1.0</v>
      </c>
      <c r="I813" s="21">
        <v>40.0</v>
      </c>
      <c r="J813" s="21">
        <v>110.0</v>
      </c>
      <c r="K813" s="17">
        <f t="shared" ref="K813:L813" si="597">I813-H813</f>
        <v>39</v>
      </c>
      <c r="L813" s="17">
        <f t="shared" si="597"/>
        <v>70</v>
      </c>
      <c r="M813" s="19">
        <v>8.0</v>
      </c>
      <c r="N813" s="19">
        <v>8.0</v>
      </c>
      <c r="O813" s="22"/>
      <c r="P813" s="21"/>
      <c r="Q813" s="21"/>
      <c r="R813" s="22"/>
      <c r="S813" s="22"/>
      <c r="T813" s="22"/>
      <c r="U813" s="22"/>
      <c r="V813" s="22"/>
      <c r="W813" s="22"/>
      <c r="X813" s="21"/>
      <c r="Y813" s="21"/>
      <c r="Z813" s="22"/>
      <c r="AA813" s="22"/>
      <c r="AB813" s="22"/>
      <c r="AC813" s="22"/>
      <c r="AD813" s="22"/>
      <c r="AE813" s="22"/>
      <c r="AF813" s="22"/>
    </row>
    <row r="814" ht="15.75" customHeight="1">
      <c r="A814" s="1">
        <f t="shared" si="30"/>
        <v>811</v>
      </c>
      <c r="B814" s="27" t="str">
        <f t="shared" ref="B814:B815" si="599">B812</f>
        <v>66</v>
      </c>
      <c r="C814" s="8" t="str">
        <f t="shared" si="3"/>
        <v>66-Fall-10</v>
      </c>
      <c r="D814" s="1">
        <v>27.0</v>
      </c>
      <c r="E814" s="1" t="s">
        <v>19</v>
      </c>
      <c r="F814" s="25" t="s">
        <v>91</v>
      </c>
      <c r="G814" s="1" t="s">
        <v>651</v>
      </c>
      <c r="H814" s="13">
        <v>1.0</v>
      </c>
      <c r="I814" s="1">
        <v>40.0</v>
      </c>
      <c r="J814" s="1">
        <v>110.0</v>
      </c>
      <c r="K814" s="8">
        <f t="shared" ref="K814:L814" si="598">I814-H814</f>
        <v>39</v>
      </c>
      <c r="L814" s="8">
        <f t="shared" si="598"/>
        <v>70</v>
      </c>
      <c r="M814" s="13">
        <v>8.0</v>
      </c>
      <c r="N814" s="13">
        <v>8.0</v>
      </c>
      <c r="P814" s="1"/>
      <c r="Q814" s="1"/>
      <c r="X814" s="1"/>
      <c r="Y814" s="1"/>
    </row>
    <row r="815" ht="15.75" customHeight="1">
      <c r="A815" s="1">
        <f t="shared" si="30"/>
        <v>812</v>
      </c>
      <c r="B815" s="27" t="str">
        <f t="shared" si="599"/>
        <v>66</v>
      </c>
      <c r="C815" s="8" t="str">
        <f t="shared" si="3"/>
        <v>66-Fall-11</v>
      </c>
      <c r="D815" s="1">
        <v>27.0</v>
      </c>
      <c r="E815" s="1" t="s">
        <v>19</v>
      </c>
      <c r="F815" s="25" t="s">
        <v>100</v>
      </c>
      <c r="G815" s="1" t="s">
        <v>648</v>
      </c>
      <c r="H815" s="13">
        <v>1.0</v>
      </c>
      <c r="I815" s="1">
        <v>40.0</v>
      </c>
      <c r="J815" s="1">
        <v>110.0</v>
      </c>
      <c r="K815" s="8">
        <f t="shared" ref="K815:L815" si="600">I815-H815</f>
        <v>39</v>
      </c>
      <c r="L815" s="8">
        <f t="shared" si="600"/>
        <v>70</v>
      </c>
      <c r="M815" s="13">
        <v>8.0</v>
      </c>
      <c r="N815" s="13">
        <v>8.0</v>
      </c>
      <c r="P815" s="1"/>
      <c r="Q815" s="1"/>
      <c r="X815" s="1"/>
      <c r="Y815" s="1"/>
    </row>
    <row r="816" ht="15.75" customHeight="1">
      <c r="A816" s="1"/>
      <c r="B816" s="27"/>
      <c r="C816" s="1"/>
      <c r="D816" s="1"/>
      <c r="E816" s="1"/>
      <c r="F816" s="25"/>
      <c r="G816" s="1"/>
      <c r="H816" s="1"/>
      <c r="I816" s="1"/>
      <c r="J816" s="1"/>
      <c r="K816" s="1"/>
      <c r="L816" s="1"/>
      <c r="M816" s="8"/>
      <c r="N816" s="8"/>
      <c r="O816" s="1"/>
      <c r="Q816" s="1"/>
      <c r="Y816" s="1"/>
    </row>
    <row r="817" ht="15.75" customHeight="1">
      <c r="A817" s="1"/>
      <c r="B817" s="27"/>
      <c r="C817" s="1"/>
      <c r="D817" s="29" t="s">
        <v>19</v>
      </c>
      <c r="E817" s="1">
        <f>COUNTIF(E1:E815, "Fall")</f>
        <v>562</v>
      </c>
      <c r="F817" s="25"/>
      <c r="G817" s="1"/>
      <c r="H817" s="1"/>
      <c r="I817" s="1"/>
      <c r="J817" s="1"/>
      <c r="K817" s="39" t="s">
        <v>652</v>
      </c>
      <c r="L817" s="40" t="s">
        <v>19</v>
      </c>
      <c r="M817" s="41">
        <f>COUNTIFS(M1:M815, "1", E1:E815, "Fall")</f>
        <v>90</v>
      </c>
      <c r="N817" s="40" t="s">
        <v>653</v>
      </c>
      <c r="O817" s="39" t="s">
        <v>19</v>
      </c>
      <c r="P817" s="42">
        <f t="shared" ref="P817:P818" si="601">M817+M835+M838+M841</f>
        <v>278</v>
      </c>
      <c r="Q817" s="1"/>
      <c r="Y817" s="1"/>
    </row>
    <row r="818" ht="15.75" customHeight="1">
      <c r="A818" s="1"/>
      <c r="B818" s="27"/>
      <c r="C818" s="1"/>
      <c r="D818" s="29" t="s">
        <v>15</v>
      </c>
      <c r="E818" s="1">
        <f>COUNTIF(E1:E816, "NonFall")</f>
        <v>250</v>
      </c>
      <c r="F818" s="25"/>
      <c r="G818" s="1"/>
      <c r="L818" s="40" t="s">
        <v>15</v>
      </c>
      <c r="M818" s="41">
        <f>COUNTIFS(M1:M815, "1", E1:E815, "NonFall")</f>
        <v>45</v>
      </c>
      <c r="N818" s="10"/>
      <c r="O818" s="43" t="s">
        <v>15</v>
      </c>
      <c r="P818" s="1">
        <f t="shared" si="601"/>
        <v>141</v>
      </c>
      <c r="Q818" s="1"/>
      <c r="Y818" s="1"/>
      <c r="Z818" s="1"/>
    </row>
    <row r="819" ht="15.75" customHeight="1">
      <c r="A819" s="1"/>
      <c r="B819" s="27"/>
      <c r="C819" s="1"/>
      <c r="D819" s="29" t="s">
        <v>654</v>
      </c>
      <c r="E819" s="1">
        <f>E817+E818</f>
        <v>812</v>
      </c>
      <c r="F819" s="25"/>
      <c r="G819" s="1"/>
      <c r="N819" s="10"/>
      <c r="O819" s="44"/>
      <c r="P819" s="1"/>
      <c r="Q819" s="1"/>
      <c r="Y819" s="1"/>
      <c r="Z819" s="1"/>
    </row>
    <row r="820" ht="15.75" customHeight="1">
      <c r="A820" s="1"/>
      <c r="B820" s="27"/>
      <c r="C820" s="1"/>
      <c r="D820" s="1"/>
      <c r="E820" s="1"/>
      <c r="F820" s="25"/>
      <c r="G820" s="1"/>
      <c r="K820" s="39" t="s">
        <v>655</v>
      </c>
      <c r="L820" s="40" t="s">
        <v>19</v>
      </c>
      <c r="M820" s="41">
        <f>COUNTIFS(M1:M815, "2", E1:E815, "Fall")</f>
        <v>32</v>
      </c>
      <c r="N820" s="40" t="s">
        <v>656</v>
      </c>
      <c r="O820" s="39" t="s">
        <v>19</v>
      </c>
      <c r="P820" s="1">
        <f t="shared" ref="P820:P821" si="602">M820+M823+M826+M829</f>
        <v>202</v>
      </c>
      <c r="Q820" s="1"/>
      <c r="Y820" s="1"/>
      <c r="Z820" s="1"/>
    </row>
    <row r="821" ht="15.75" customHeight="1">
      <c r="A821" s="1"/>
      <c r="B821" s="27"/>
      <c r="C821" s="29" t="s">
        <v>657</v>
      </c>
      <c r="D821" s="29" t="s">
        <v>19</v>
      </c>
      <c r="E821" s="1">
        <f>SUMIF(E1:E815, "Fall", D1:D815)</f>
        <v>14226</v>
      </c>
      <c r="F821" s="25"/>
      <c r="G821" s="1"/>
      <c r="H821" s="1"/>
      <c r="I821" s="1"/>
      <c r="J821" s="1"/>
      <c r="L821" s="40" t="s">
        <v>15</v>
      </c>
      <c r="M821" s="41">
        <f>COUNTIFS(M1:M815, "2", E1:E815, "NonFall")</f>
        <v>17</v>
      </c>
      <c r="N821" s="10"/>
      <c r="O821" s="43" t="s">
        <v>15</v>
      </c>
      <c r="P821" s="1">
        <f t="shared" si="602"/>
        <v>79</v>
      </c>
      <c r="Q821" s="1"/>
      <c r="Y821" s="1"/>
      <c r="Z821" s="1"/>
    </row>
    <row r="822" ht="15.75" customHeight="1">
      <c r="A822" s="1"/>
      <c r="B822" s="27"/>
      <c r="C822" s="29" t="s">
        <v>657</v>
      </c>
      <c r="D822" s="29" t="s">
        <v>15</v>
      </c>
      <c r="E822" s="1">
        <f>SUMIF(E1:E816, "NonFall", D1:D816)</f>
        <v>22664</v>
      </c>
      <c r="F822" s="25"/>
      <c r="H822" s="1"/>
      <c r="I822" s="1"/>
      <c r="J822" s="1"/>
      <c r="N822" s="10"/>
      <c r="O822" s="45"/>
      <c r="Q822" s="1"/>
      <c r="R822" s="1"/>
      <c r="Y822" s="1"/>
      <c r="Z822" s="1"/>
    </row>
    <row r="823" ht="15.75" customHeight="1">
      <c r="B823" s="1"/>
      <c r="C823" s="8"/>
      <c r="D823" s="46" t="s">
        <v>654</v>
      </c>
      <c r="E823" s="1">
        <f>E821+E822</f>
        <v>36890</v>
      </c>
      <c r="F823" s="25"/>
      <c r="K823" s="47" t="s">
        <v>658</v>
      </c>
      <c r="L823" s="40" t="s">
        <v>19</v>
      </c>
      <c r="M823" s="48">
        <f>COUNTIFS(M1:M815, "3", E1:E815, "Fall")</f>
        <v>18</v>
      </c>
      <c r="N823" s="40" t="s">
        <v>659</v>
      </c>
      <c r="O823" s="39" t="s">
        <v>19</v>
      </c>
      <c r="P823" s="42">
        <f t="shared" ref="P823:P824" si="603">M832</f>
        <v>82</v>
      </c>
    </row>
    <row r="824" ht="15.75" customHeight="1">
      <c r="B824" s="1"/>
      <c r="C824" s="8"/>
      <c r="E824" s="1"/>
      <c r="F824" s="25"/>
      <c r="L824" s="40" t="s">
        <v>15</v>
      </c>
      <c r="M824" s="48">
        <f>COUNTIFS(M1:M815, "3", E1:E815, "NonFall")</f>
        <v>8</v>
      </c>
      <c r="N824" s="10"/>
      <c r="O824" s="43" t="s">
        <v>15</v>
      </c>
      <c r="P824" s="42">
        <f t="shared" si="603"/>
        <v>30</v>
      </c>
    </row>
    <row r="825" ht="15.75" customHeight="1">
      <c r="B825" s="1"/>
      <c r="C825" s="8"/>
      <c r="D825" s="49" t="s">
        <v>660</v>
      </c>
      <c r="E825" s="1"/>
      <c r="F825" s="25"/>
    </row>
    <row r="826" ht="15.75" customHeight="1">
      <c r="B826" s="1"/>
      <c r="C826" s="8"/>
      <c r="E826" s="1"/>
      <c r="F826" s="25"/>
      <c r="K826" s="50" t="s">
        <v>661</v>
      </c>
      <c r="L826" s="40" t="s">
        <v>19</v>
      </c>
      <c r="M826" s="48">
        <f>COUNTIFS(M1:M815, "4", E1:E815, "Fall")</f>
        <v>139</v>
      </c>
    </row>
    <row r="827" ht="15.75" customHeight="1">
      <c r="B827" s="1"/>
      <c r="C827" s="13" t="s">
        <v>662</v>
      </c>
      <c r="D827" s="46">
        <v>113.0</v>
      </c>
      <c r="E827" s="51">
        <f>D827/E817</f>
        <v>0.2010676157</v>
      </c>
      <c r="F827" s="25"/>
      <c r="L827" s="40" t="s">
        <v>15</v>
      </c>
      <c r="M827" s="48">
        <f>COUNTIFS(M1:M815, "4", E1:E815, "NonFall")</f>
        <v>47</v>
      </c>
    </row>
    <row r="828" ht="15.75" customHeight="1">
      <c r="B828" s="1"/>
      <c r="C828" s="13" t="s">
        <v>663</v>
      </c>
      <c r="D828" s="42">
        <f>E817-D827</f>
        <v>449</v>
      </c>
      <c r="E828" s="51">
        <f>D828/E817</f>
        <v>0.7989323843</v>
      </c>
      <c r="F828" s="25"/>
    </row>
    <row r="829" ht="15.75" customHeight="1">
      <c r="B829" s="1"/>
      <c r="C829" s="8"/>
      <c r="E829" s="1"/>
      <c r="F829" s="25"/>
      <c r="K829" s="50" t="s">
        <v>664</v>
      </c>
      <c r="L829" s="40" t="s">
        <v>19</v>
      </c>
      <c r="M829" s="48">
        <f>COUNTIFS(M1:M815, "5", E1:E815, "Fall")</f>
        <v>13</v>
      </c>
    </row>
    <row r="830" ht="15.75" customHeight="1">
      <c r="B830" s="1"/>
      <c r="C830" s="13" t="s">
        <v>665</v>
      </c>
      <c r="D830" s="46">
        <v>50.0</v>
      </c>
      <c r="E830" s="51">
        <f>D830/E818</f>
        <v>0.2</v>
      </c>
      <c r="F830" s="25"/>
      <c r="L830" s="40" t="s">
        <v>15</v>
      </c>
      <c r="M830" s="48">
        <f>COUNTIFS(M1:M815, "5", E1:E815, "NonFall")</f>
        <v>7</v>
      </c>
    </row>
    <row r="831" ht="15.75" customHeight="1">
      <c r="B831" s="1"/>
      <c r="C831" s="46" t="s">
        <v>666</v>
      </c>
      <c r="D831" s="42">
        <f>E818-D830</f>
        <v>200</v>
      </c>
      <c r="E831" s="51">
        <f>D831/E818</f>
        <v>0.8</v>
      </c>
      <c r="F831" s="25"/>
    </row>
    <row r="832" ht="15.75" customHeight="1">
      <c r="B832" s="1"/>
      <c r="C832" s="8"/>
      <c r="E832" s="1"/>
      <c r="F832" s="25"/>
      <c r="K832" s="50" t="s">
        <v>667</v>
      </c>
      <c r="L832" s="40" t="s">
        <v>19</v>
      </c>
      <c r="M832" s="48">
        <f>COUNTIFS(M1:M815, "6", E1:E815, "Fall")</f>
        <v>82</v>
      </c>
    </row>
    <row r="833" ht="15.75" customHeight="1">
      <c r="B833" s="29" t="s">
        <v>668</v>
      </c>
      <c r="D833" s="29">
        <v>2855.0</v>
      </c>
      <c r="E833" s="1">
        <f>D833/E821</f>
        <v>0.2006888795</v>
      </c>
      <c r="F833" s="25"/>
      <c r="L833" s="40" t="s">
        <v>15</v>
      </c>
      <c r="M833" s="48">
        <f>COUNTIFS(M1:M815, "6", E1:E815, "NonFall")</f>
        <v>30</v>
      </c>
    </row>
    <row r="834" ht="15.75" customHeight="1">
      <c r="B834" s="29" t="s">
        <v>669</v>
      </c>
      <c r="D834" s="42">
        <f>E821-D833</f>
        <v>11371</v>
      </c>
      <c r="E834" s="42">
        <f>D834/E821</f>
        <v>0.7993111205</v>
      </c>
      <c r="F834" s="25"/>
    </row>
    <row r="835" ht="15.75" customHeight="1">
      <c r="B835" s="1"/>
      <c r="F835" s="25"/>
      <c r="K835" s="50" t="s">
        <v>670</v>
      </c>
      <c r="L835" s="40" t="s">
        <v>19</v>
      </c>
      <c r="M835" s="48">
        <f>COUNTIFS(M1:M815, "7", E1:E815, "Fall")</f>
        <v>67</v>
      </c>
    </row>
    <row r="836" ht="15.75" customHeight="1">
      <c r="B836" s="29" t="s">
        <v>671</v>
      </c>
      <c r="C836" s="8"/>
      <c r="D836" s="29">
        <v>4563.0</v>
      </c>
      <c r="E836" s="1">
        <f>D836/E822</f>
        <v>0.2013325097</v>
      </c>
      <c r="F836" s="25"/>
      <c r="L836" s="40" t="s">
        <v>15</v>
      </c>
      <c r="M836" s="48">
        <f>COUNTIFS(M1:M815, "7", E1:E815, "NonFall")</f>
        <v>28</v>
      </c>
    </row>
    <row r="837" ht="15.75" customHeight="1">
      <c r="B837" s="29" t="s">
        <v>672</v>
      </c>
      <c r="C837" s="8"/>
      <c r="D837" s="42">
        <f>E822-D836</f>
        <v>18101</v>
      </c>
      <c r="E837" s="1">
        <f>D837/E822</f>
        <v>0.7986674903</v>
      </c>
      <c r="F837" s="25"/>
    </row>
    <row r="838" ht="15.75" customHeight="1">
      <c r="B838" s="29"/>
      <c r="C838" s="29"/>
      <c r="D838" s="29"/>
      <c r="E838" s="1"/>
      <c r="F838" s="25"/>
      <c r="K838" s="50" t="s">
        <v>673</v>
      </c>
      <c r="L838" s="40" t="s">
        <v>19</v>
      </c>
      <c r="M838" s="48">
        <f>COUNTIFS(M1:M815, "8", E1:E815, "Fall")</f>
        <v>64</v>
      </c>
    </row>
    <row r="839" ht="15.75" customHeight="1">
      <c r="B839" s="1"/>
      <c r="C839" s="8"/>
      <c r="E839" s="1"/>
      <c r="F839" s="25"/>
      <c r="L839" s="40" t="s">
        <v>15</v>
      </c>
      <c r="M839" s="48">
        <f>COUNTIFS(M1:M815, "8", E1:E815, "NonFall")</f>
        <v>41</v>
      </c>
    </row>
    <row r="840" ht="15.75" customHeight="1">
      <c r="B840" s="1"/>
      <c r="C840" s="8"/>
      <c r="E840" s="1"/>
      <c r="F840" s="25"/>
    </row>
    <row r="841" ht="15.75" customHeight="1">
      <c r="B841" s="1"/>
      <c r="C841" s="8"/>
      <c r="E841" s="1"/>
      <c r="F841" s="25"/>
      <c r="K841" s="50" t="s">
        <v>674</v>
      </c>
      <c r="L841" s="40" t="s">
        <v>19</v>
      </c>
      <c r="M841" s="48">
        <f>COUNTIFS(M1:M815, "9", E1:E815, "Fall")</f>
        <v>57</v>
      </c>
    </row>
    <row r="842" ht="15.75" customHeight="1">
      <c r="B842" s="1"/>
      <c r="C842" s="8"/>
      <c r="E842" s="1"/>
      <c r="F842" s="25"/>
      <c r="L842" s="40" t="s">
        <v>15</v>
      </c>
      <c r="M842" s="48">
        <f>COUNTIFS(M1:M815, "9", E1:E815, "NonFall")</f>
        <v>27</v>
      </c>
    </row>
    <row r="843" ht="15.75" customHeight="1">
      <c r="B843" s="1"/>
      <c r="C843" s="8"/>
      <c r="E843" s="1"/>
      <c r="F843" s="25"/>
    </row>
    <row r="844" ht="15.75" customHeight="1">
      <c r="B844" s="1"/>
      <c r="C844" s="8"/>
      <c r="E844" s="1"/>
      <c r="F844" s="25"/>
    </row>
    <row r="845" ht="15.75" customHeight="1">
      <c r="B845" s="1"/>
      <c r="C845" s="8"/>
      <c r="E845" s="1"/>
      <c r="F845" s="25"/>
    </row>
    <row r="846" ht="15.75" customHeight="1">
      <c r="B846" s="1"/>
      <c r="C846" s="8"/>
      <c r="E846" s="1"/>
      <c r="F846" s="25"/>
    </row>
    <row r="847" ht="15.75" customHeight="1">
      <c r="B847" s="1"/>
      <c r="C847" s="8"/>
      <c r="E847" s="1"/>
      <c r="F847" s="25"/>
    </row>
    <row r="848" ht="15.75" customHeight="1">
      <c r="B848" s="1"/>
      <c r="C848" s="8"/>
      <c r="E848" s="1"/>
      <c r="F848" s="25"/>
    </row>
    <row r="849" ht="15.75" customHeight="1">
      <c r="B849" s="1"/>
      <c r="C849" s="8"/>
      <c r="E849" s="1"/>
      <c r="F849" s="25"/>
    </row>
    <row r="850" ht="15.75" customHeight="1">
      <c r="B850" s="1"/>
      <c r="C850" s="8"/>
      <c r="E850" s="1"/>
      <c r="F850" s="25"/>
    </row>
    <row r="851" ht="15.75" customHeight="1">
      <c r="B851" s="1"/>
      <c r="C851" s="8"/>
      <c r="E851" s="1"/>
      <c r="F851" s="25"/>
    </row>
    <row r="852" ht="15.75" customHeight="1">
      <c r="B852" s="1"/>
      <c r="C852" s="8"/>
      <c r="E852" s="1"/>
      <c r="F852" s="25"/>
    </row>
    <row r="853" ht="15.75" customHeight="1">
      <c r="B853" s="1"/>
      <c r="C853" s="8"/>
      <c r="E853" s="1"/>
      <c r="F853" s="25"/>
    </row>
    <row r="854" ht="15.75" customHeight="1">
      <c r="B854" s="1"/>
      <c r="C854" s="8"/>
      <c r="E854" s="1"/>
      <c r="F854" s="25"/>
    </row>
    <row r="855" ht="15.75" customHeight="1">
      <c r="B855" s="1"/>
      <c r="C855" s="8"/>
      <c r="E855" s="1"/>
      <c r="F855" s="25"/>
    </row>
    <row r="856" ht="15.75" customHeight="1">
      <c r="B856" s="1"/>
      <c r="C856" s="8"/>
      <c r="E856" s="1"/>
      <c r="F856" s="25"/>
    </row>
    <row r="857" ht="15.75" customHeight="1">
      <c r="B857" s="1"/>
      <c r="C857" s="8"/>
      <c r="E857" s="1"/>
      <c r="F857" s="25"/>
    </row>
    <row r="858" ht="15.75" customHeight="1">
      <c r="B858" s="1"/>
      <c r="C858" s="8"/>
      <c r="E858" s="1"/>
      <c r="F858" s="25"/>
    </row>
    <row r="859" ht="15.75" customHeight="1">
      <c r="B859" s="1"/>
      <c r="C859" s="8"/>
      <c r="E859" s="1"/>
      <c r="F859" s="25"/>
    </row>
    <row r="860" ht="15.75" customHeight="1">
      <c r="B860" s="1"/>
      <c r="C860" s="8"/>
      <c r="E860" s="1"/>
      <c r="F860" s="25"/>
    </row>
    <row r="861" ht="15.75" customHeight="1">
      <c r="B861" s="1"/>
      <c r="C861" s="8"/>
      <c r="E861" s="1"/>
      <c r="F861" s="25"/>
    </row>
    <row r="862" ht="15.75" customHeight="1">
      <c r="B862" s="1"/>
      <c r="C862" s="8"/>
      <c r="E862" s="1"/>
      <c r="F862" s="25"/>
    </row>
    <row r="863" ht="15.75" customHeight="1">
      <c r="B863" s="1"/>
      <c r="C863" s="8"/>
      <c r="E863" s="1"/>
      <c r="F863" s="25"/>
    </row>
    <row r="864" ht="15.75" customHeight="1">
      <c r="B864" s="1"/>
      <c r="C864" s="8"/>
      <c r="E864" s="1"/>
      <c r="F864" s="25"/>
    </row>
    <row r="865" ht="15.75" customHeight="1">
      <c r="B865" s="1"/>
      <c r="C865" s="8"/>
      <c r="E865" s="1"/>
      <c r="F865" s="25"/>
    </row>
    <row r="866" ht="15.75" customHeight="1">
      <c r="B866" s="1"/>
      <c r="C866" s="8"/>
      <c r="E866" s="1"/>
      <c r="F866" s="25"/>
    </row>
    <row r="867" ht="15.75" customHeight="1">
      <c r="B867" s="1"/>
      <c r="C867" s="8"/>
      <c r="E867" s="1"/>
      <c r="F867" s="25"/>
    </row>
    <row r="868" ht="15.75" customHeight="1">
      <c r="B868" s="1"/>
      <c r="C868" s="8"/>
      <c r="E868" s="1"/>
      <c r="F868" s="25"/>
    </row>
    <row r="869" ht="15.75" customHeight="1">
      <c r="B869" s="1"/>
      <c r="C869" s="8"/>
      <c r="E869" s="1"/>
      <c r="F869" s="25"/>
    </row>
    <row r="870" ht="15.75" customHeight="1">
      <c r="B870" s="1"/>
      <c r="C870" s="8"/>
      <c r="E870" s="1"/>
      <c r="F870" s="25"/>
    </row>
    <row r="871" ht="15.75" customHeight="1">
      <c r="B871" s="1"/>
      <c r="C871" s="8"/>
      <c r="E871" s="1"/>
      <c r="F871" s="25"/>
    </row>
    <row r="872" ht="15.75" customHeight="1">
      <c r="B872" s="1"/>
      <c r="C872" s="8"/>
      <c r="E872" s="1"/>
      <c r="F872" s="25"/>
    </row>
    <row r="873" ht="15.75" customHeight="1">
      <c r="B873" s="1"/>
      <c r="C873" s="8"/>
      <c r="E873" s="1"/>
      <c r="F873" s="25"/>
    </row>
  </sheetData>
  <mergeCells count="1">
    <mergeCell ref="D825:D82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2023-11-21T16:46:04Z</dcterms:created>
</cp:coreProperties>
</file>