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5-06-22 CLEAN\"/>
    </mc:Choice>
  </mc:AlternateContent>
  <xr:revisionPtr revIDLastSave="0" documentId="13_ncr:1_{4732E91D-483A-4F5A-A886-8147E3CACB15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Empleados!$A$1:$AB$111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3" i="1" l="1"/>
  <c r="AB4" i="1"/>
  <c r="AB5" i="1"/>
  <c r="AB6" i="1"/>
  <c r="AB7" i="1"/>
  <c r="AB8" i="1"/>
  <c r="AB9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2" i="1"/>
  <c r="AB33" i="1"/>
  <c r="AB34" i="1"/>
  <c r="AB35" i="1"/>
  <c r="AB36" i="1"/>
  <c r="AB37" i="1"/>
  <c r="AB38" i="1"/>
  <c r="AB39" i="1"/>
  <c r="AB40" i="1"/>
  <c r="AB41" i="1"/>
  <c r="AB43" i="1"/>
  <c r="AB44" i="1"/>
  <c r="AB45" i="1"/>
  <c r="AB46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5" i="1"/>
  <c r="AB76" i="1"/>
  <c r="AB77" i="1"/>
  <c r="AB78" i="1"/>
  <c r="AB79" i="1"/>
  <c r="AB80" i="1"/>
  <c r="AB82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6" i="1"/>
  <c r="AB107" i="1"/>
  <c r="AB108" i="1"/>
  <c r="AB109" i="1"/>
  <c r="AB110" i="1"/>
  <c r="AB111" i="1"/>
  <c r="AB2" i="1"/>
  <c r="H3" i="1"/>
  <c r="H8" i="1"/>
  <c r="H108" i="1"/>
  <c r="H99" i="1"/>
  <c r="H94" i="1"/>
  <c r="H53" i="1"/>
  <c r="H33" i="1"/>
  <c r="H23" i="1"/>
  <c r="H15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58" i="1"/>
  <c r="H58" i="1"/>
  <c r="D5" i="7" l="1"/>
  <c r="B6" i="7"/>
  <c r="C6" i="7" s="1"/>
  <c r="H43" i="1"/>
  <c r="O65" i="1"/>
  <c r="H65" i="1"/>
  <c r="O28" i="1"/>
  <c r="H28" i="1"/>
  <c r="O103" i="1"/>
  <c r="H103" i="1"/>
  <c r="O107" i="1"/>
  <c r="H107" i="1"/>
  <c r="O106" i="1"/>
  <c r="H106" i="1"/>
  <c r="O100" i="1"/>
  <c r="H100" i="1"/>
  <c r="O101" i="1"/>
  <c r="H101" i="1"/>
  <c r="O98" i="1"/>
  <c r="H98" i="1"/>
  <c r="O97" i="1"/>
  <c r="H97" i="1"/>
  <c r="O93" i="1"/>
  <c r="H93" i="1"/>
  <c r="O92" i="1"/>
  <c r="H92" i="1"/>
  <c r="O85" i="1"/>
  <c r="H85" i="1"/>
  <c r="O84" i="1"/>
  <c r="H84" i="1"/>
  <c r="O82" i="1"/>
  <c r="H82" i="1"/>
  <c r="O78" i="1"/>
  <c r="H78" i="1"/>
  <c r="O77" i="1"/>
  <c r="H77" i="1"/>
  <c r="O73" i="1"/>
  <c r="H73" i="1"/>
  <c r="O72" i="1"/>
  <c r="H72" i="1"/>
  <c r="O71" i="1"/>
  <c r="H71" i="1"/>
  <c r="O66" i="1"/>
  <c r="H66" i="1"/>
  <c r="O64" i="1"/>
  <c r="H64" i="1"/>
  <c r="O63" i="1"/>
  <c r="H63" i="1"/>
  <c r="O59" i="1"/>
  <c r="H59" i="1"/>
  <c r="O54" i="1"/>
  <c r="H54" i="1"/>
  <c r="O52" i="1"/>
  <c r="H52" i="1"/>
  <c r="O50" i="1"/>
  <c r="H50" i="1"/>
  <c r="O49" i="1"/>
  <c r="H49" i="1"/>
  <c r="O44" i="1"/>
  <c r="H44" i="1"/>
  <c r="O41" i="1"/>
  <c r="H41" i="1"/>
  <c r="O40" i="1"/>
  <c r="H40" i="1"/>
  <c r="O39" i="1"/>
  <c r="H39" i="1"/>
  <c r="O36" i="1"/>
  <c r="H36" i="1"/>
  <c r="O34" i="1"/>
  <c r="H34" i="1"/>
  <c r="O35" i="1"/>
  <c r="H35" i="1"/>
  <c r="O30" i="1"/>
  <c r="H30" i="1"/>
  <c r="O29" i="1"/>
  <c r="H29" i="1"/>
  <c r="O27" i="1"/>
  <c r="H27" i="1"/>
  <c r="O25" i="1"/>
  <c r="H25" i="1"/>
  <c r="O24" i="1"/>
  <c r="H24" i="1"/>
  <c r="O22" i="1"/>
  <c r="H22" i="1"/>
  <c r="O21" i="1"/>
  <c r="O19" i="1"/>
  <c r="H19" i="1"/>
  <c r="O14" i="1"/>
  <c r="H14" i="1"/>
  <c r="O7" i="1"/>
  <c r="H7" i="1"/>
  <c r="O5" i="1"/>
  <c r="H5" i="1"/>
  <c r="O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<sst xmlns="http://schemas.openxmlformats.org/spreadsheetml/2006/main" count="1824" uniqueCount="865">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</sst>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14" fontId="0" fillId="0" borderId="37" xfId="0" applyNumberFormat="1" applyFill="1" applyBorder="1" applyAlignment="1">
      <alignment horizontal="left"/>
    </xf>
    <xf numFmtId="0" fontId="0" fillId="0" borderId="37" xfId="0" applyBorder="1"/>
    <xf numFmtId="0" fontId="0" fillId="0" borderId="37" xfId="0" applyFill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0" fillId="0" borderId="37" xfId="0" applyFill="1" applyBorder="1"/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0" borderId="0" xfId="0" applyFont="1" applyFill="1" applyAlignment="1">
      <alignment horizontal="left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170" fontId="27" fillId="14" borderId="55" xfId="0" applyNumberFormat="1" applyFont="1" applyFill="1" applyBorder="1" applyAlignment="1">
      <alignment horizontal="center" vertical="center"/>
    </xf>
    <xf numFmtId="0" fontId="35" fillId="15" borderId="76" xfId="0" applyFont="1" applyFill="1" applyBorder="1" applyAlignment="1">
      <alignment horizontal="center"/>
    </xf>
    <xf numFmtId="0" fontId="37" fillId="0" borderId="77" xfId="0" applyFont="1" applyBorder="1"/>
    <xf numFmtId="0" fontId="37" fillId="0" borderId="78" xfId="0" applyFont="1" applyBorder="1"/>
    <xf numFmtId="0" fontId="41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36" fillId="18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" Type="http://schemas.openxmlformats.org/officeDocument/2006/relationships/hyperlink" Target="mailto:davidisrael.pc96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zarpansilvapilar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5" Type="http://schemas.openxmlformats.org/officeDocument/2006/relationships/hyperlink" Target="mailto:sanchezlucyta12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Relationship Id="rId61" Type="http://schemas.openxmlformats.org/officeDocument/2006/relationships/hyperlink" Target="mailto:dayalissilva733@gmail.com" TargetMode="External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112"/>
  <sheetViews>
    <sheetView tabSelected="1" topLeftCell="C1" zoomScaleNormal="100" workbookViewId="0">
      <selection activeCell="C1" sqref="C1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689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588</v>
      </c>
      <c r="T1" s="4" t="s">
        <v>589</v>
      </c>
      <c r="U1" s="4" t="s">
        <v>665</v>
      </c>
      <c r="V1" s="36" t="s">
        <v>650</v>
      </c>
      <c r="W1" s="36" t="s">
        <v>649</v>
      </c>
      <c r="X1" s="36" t="s">
        <v>648</v>
      </c>
      <c r="Y1" s="36" t="s">
        <v>794</v>
      </c>
      <c r="Z1" s="36" t="s">
        <v>796</v>
      </c>
      <c r="AA1" s="36" t="s">
        <v>798</v>
      </c>
      <c r="AB1" s="36" t="s">
        <v>821</v>
      </c>
    </row>
    <row r="2" spans="1:28" x14ac:dyDescent="0.25">
      <c r="A2" s="95" t="s">
        <v>37</v>
      </c>
      <c r="B2" s="96">
        <v>1</v>
      </c>
      <c r="C2" s="103" t="s">
        <v>38</v>
      </c>
      <c r="D2" s="103" t="s">
        <v>39</v>
      </c>
      <c r="E2" s="99">
        <v>26093</v>
      </c>
      <c r="F2" s="104" t="s">
        <v>570</v>
      </c>
      <c r="G2" s="98">
        <v>1</v>
      </c>
      <c r="H2" s="103" t="str">
        <f>VLOOKUP(G2,AREAS,2)</f>
        <v>Operaciones</v>
      </c>
      <c r="I2" s="99">
        <v>44413</v>
      </c>
      <c r="J2" s="99"/>
      <c r="K2" s="99"/>
      <c r="L2" s="99"/>
      <c r="M2" s="105">
        <v>970707787</v>
      </c>
      <c r="N2" s="98">
        <v>1</v>
      </c>
      <c r="O2" s="98" t="str">
        <f>VLOOKUP([1]Empleados!M3,TURNOS,2)</f>
        <v>MAÑANA</v>
      </c>
      <c r="P2" s="101"/>
      <c r="Q2" s="102"/>
      <c r="R2" s="96" t="s">
        <v>475</v>
      </c>
      <c r="S2" s="96" t="s">
        <v>635</v>
      </c>
      <c r="T2" s="96">
        <v>3</v>
      </c>
      <c r="U2" s="96" t="s">
        <v>679</v>
      </c>
      <c r="V2" s="102"/>
      <c r="W2" s="102"/>
      <c r="X2" s="102"/>
      <c r="Y2" s="96" t="s">
        <v>795</v>
      </c>
      <c r="Z2" s="96" t="s">
        <v>795</v>
      </c>
      <c r="AA2" s="96" t="s">
        <v>822</v>
      </c>
      <c r="AB2" s="96" t="str">
        <f t="shared" ref="AB2:AB9" si="0">CONCATENATE(C2," ", D2)</f>
        <v>ALIAGA MARIN JOSE RULY</v>
      </c>
    </row>
    <row r="3" spans="1:28" x14ac:dyDescent="0.25">
      <c r="A3" s="95"/>
      <c r="B3" s="96">
        <v>2</v>
      </c>
      <c r="C3" s="103" t="s">
        <v>537</v>
      </c>
      <c r="D3" s="103" t="s">
        <v>538</v>
      </c>
      <c r="E3" s="107">
        <v>37757</v>
      </c>
      <c r="F3" s="133" t="s">
        <v>539</v>
      </c>
      <c r="G3" s="98">
        <v>1</v>
      </c>
      <c r="H3" s="103" t="str">
        <f>VLOOKUP(G3,AREAS,2)</f>
        <v>Operaciones</v>
      </c>
      <c r="I3" s="107">
        <v>44657</v>
      </c>
      <c r="J3" s="95"/>
      <c r="K3" s="95"/>
      <c r="L3" s="95"/>
      <c r="M3" s="98">
        <v>936950163</v>
      </c>
      <c r="N3" s="96">
        <v>1</v>
      </c>
      <c r="O3" s="96" t="s">
        <v>217</v>
      </c>
      <c r="P3" s="102" t="s">
        <v>540</v>
      </c>
      <c r="Q3" s="106" t="s">
        <v>541</v>
      </c>
      <c r="R3" s="96" t="s">
        <v>475</v>
      </c>
      <c r="S3" s="96"/>
      <c r="T3" s="96"/>
      <c r="U3" s="96"/>
      <c r="V3" s="102"/>
      <c r="W3" s="96"/>
      <c r="X3" s="102"/>
      <c r="Y3" s="96" t="s">
        <v>795</v>
      </c>
      <c r="Z3" s="96"/>
      <c r="AA3" s="96"/>
      <c r="AB3" s="96" t="str">
        <f t="shared" si="0"/>
        <v>ALVARADO CORNEJO ADRIAN LEANDRO</v>
      </c>
    </row>
    <row r="4" spans="1:28" x14ac:dyDescent="0.25">
      <c r="A4" s="95"/>
      <c r="B4" s="96"/>
      <c r="C4" s="242" t="s">
        <v>620</v>
      </c>
      <c r="D4" s="242" t="s">
        <v>621</v>
      </c>
      <c r="E4" s="107">
        <v>30679</v>
      </c>
      <c r="F4" s="133" t="s">
        <v>622</v>
      </c>
      <c r="G4" s="96">
        <v>1</v>
      </c>
      <c r="H4" s="95" t="s">
        <v>281</v>
      </c>
      <c r="I4" s="107">
        <v>44680</v>
      </c>
      <c r="J4" s="95"/>
      <c r="K4" s="95"/>
      <c r="L4" s="95"/>
      <c r="M4" s="98">
        <v>936193090</v>
      </c>
      <c r="N4" s="96">
        <v>1</v>
      </c>
      <c r="O4" s="96" t="s">
        <v>217</v>
      </c>
      <c r="P4" s="102" t="s">
        <v>655</v>
      </c>
      <c r="Q4" s="102"/>
      <c r="R4" s="96" t="s">
        <v>472</v>
      </c>
      <c r="S4" s="96" t="s">
        <v>635</v>
      </c>
      <c r="T4" s="96">
        <v>4</v>
      </c>
      <c r="U4" s="96"/>
      <c r="V4" s="102"/>
      <c r="W4" s="96"/>
      <c r="X4" s="96"/>
      <c r="Y4" s="96"/>
      <c r="Z4" s="96"/>
      <c r="AA4" s="231" t="s">
        <v>799</v>
      </c>
      <c r="AB4" s="96" t="str">
        <f t="shared" si="0"/>
        <v>ANTONIETTE FRANCIA MARIA MILAGROS</v>
      </c>
    </row>
    <row r="5" spans="1:28" x14ac:dyDescent="0.25">
      <c r="A5" s="95" t="s">
        <v>40</v>
      </c>
      <c r="B5" s="96">
        <v>1</v>
      </c>
      <c r="C5" s="242" t="s">
        <v>41</v>
      </c>
      <c r="D5" s="242" t="s">
        <v>42</v>
      </c>
      <c r="E5" s="99">
        <v>28446</v>
      </c>
      <c r="F5" s="104">
        <v>80591175</v>
      </c>
      <c r="G5" s="98">
        <v>1</v>
      </c>
      <c r="H5" s="103" t="str">
        <f>VLOOKUP(G5,AREAS,2)</f>
        <v>Operaciones</v>
      </c>
      <c r="I5" s="99">
        <v>44348</v>
      </c>
      <c r="J5" s="99"/>
      <c r="K5" s="99"/>
      <c r="L5" s="99"/>
      <c r="M5" s="105">
        <v>960874318</v>
      </c>
      <c r="N5" s="98">
        <v>1</v>
      </c>
      <c r="O5" s="98" t="str">
        <f>VLOOKUP([1]Empleados!M5,TURNOS,2)</f>
        <v>MAÑANA</v>
      </c>
      <c r="P5" s="101"/>
      <c r="Q5" s="102"/>
      <c r="R5" s="96" t="s">
        <v>472</v>
      </c>
      <c r="S5" s="96" t="s">
        <v>635</v>
      </c>
      <c r="T5" s="96">
        <v>3</v>
      </c>
      <c r="U5" s="96" t="s">
        <v>666</v>
      </c>
      <c r="V5" s="102"/>
      <c r="W5" s="102"/>
      <c r="X5" s="102"/>
      <c r="Y5" s="96" t="s">
        <v>795</v>
      </c>
      <c r="Z5" s="96" t="s">
        <v>795</v>
      </c>
      <c r="AA5" s="96"/>
      <c r="AB5" s="96" t="str">
        <f t="shared" si="0"/>
        <v>AQUITUARI CALDERON LUPE AMPARO</v>
      </c>
    </row>
    <row r="6" spans="1:28" x14ac:dyDescent="0.25">
      <c r="A6" s="95"/>
      <c r="B6" s="96"/>
      <c r="C6" s="242" t="s">
        <v>770</v>
      </c>
      <c r="D6" s="242" t="s">
        <v>771</v>
      </c>
      <c r="E6" s="107">
        <v>34144</v>
      </c>
      <c r="F6" s="133" t="s">
        <v>772</v>
      </c>
      <c r="G6" s="96">
        <v>1</v>
      </c>
      <c r="H6" s="95" t="s">
        <v>281</v>
      </c>
      <c r="I6" s="107">
        <v>44707</v>
      </c>
      <c r="J6" s="95"/>
      <c r="K6" s="95"/>
      <c r="L6" s="95"/>
      <c r="M6" s="96">
        <v>927949335</v>
      </c>
      <c r="N6" s="96">
        <v>1</v>
      </c>
      <c r="O6" s="96" t="s">
        <v>217</v>
      </c>
      <c r="P6" s="101" t="s">
        <v>773</v>
      </c>
      <c r="Q6" s="106" t="s">
        <v>774</v>
      </c>
      <c r="R6" s="96" t="s">
        <v>472</v>
      </c>
      <c r="S6" s="96" t="s">
        <v>635</v>
      </c>
      <c r="T6" s="96">
        <v>2</v>
      </c>
      <c r="U6" s="96" t="s">
        <v>775</v>
      </c>
      <c r="V6" s="96" t="s">
        <v>651</v>
      </c>
      <c r="W6" s="218" t="s">
        <v>776</v>
      </c>
      <c r="X6" s="96"/>
      <c r="Y6" s="96"/>
      <c r="Z6" s="96"/>
      <c r="AA6" s="96"/>
      <c r="AB6" s="96" t="str">
        <f t="shared" si="0"/>
        <v>AQUITUARI PEREZ KELLY</v>
      </c>
    </row>
    <row r="7" spans="1:28" x14ac:dyDescent="0.25">
      <c r="A7" s="95" t="s">
        <v>43</v>
      </c>
      <c r="B7" s="96">
        <v>1</v>
      </c>
      <c r="C7" s="242" t="s">
        <v>44</v>
      </c>
      <c r="D7" s="242" t="s">
        <v>45</v>
      </c>
      <c r="E7" s="99">
        <v>26738</v>
      </c>
      <c r="F7" s="104">
        <v>32286935</v>
      </c>
      <c r="G7" s="98">
        <v>1</v>
      </c>
      <c r="H7" s="103" t="str">
        <f>VLOOKUP(G7,AREAS,2)</f>
        <v>Operaciones</v>
      </c>
      <c r="I7" s="99">
        <v>44412</v>
      </c>
      <c r="J7" s="99"/>
      <c r="K7" s="99"/>
      <c r="L7" s="99"/>
      <c r="M7" s="105">
        <v>989424824</v>
      </c>
      <c r="N7" s="98">
        <v>1</v>
      </c>
      <c r="O7" s="98" t="str">
        <f>VLOOKUP([1]Empleados!M6,TURNOS,2)</f>
        <v>MAÑANA</v>
      </c>
      <c r="P7" s="101"/>
      <c r="Q7" s="102"/>
      <c r="R7" s="96" t="s">
        <v>472</v>
      </c>
      <c r="S7" s="96"/>
      <c r="T7" s="96"/>
      <c r="U7" s="96"/>
      <c r="V7" s="102"/>
      <c r="W7" s="102"/>
      <c r="X7" s="102"/>
      <c r="Y7" s="96" t="s">
        <v>795</v>
      </c>
      <c r="Z7" s="96" t="s">
        <v>795</v>
      </c>
      <c r="AA7" s="96"/>
      <c r="AB7" s="96" t="str">
        <f t="shared" si="0"/>
        <v>ARANDA GONZALES MELY BERTITA</v>
      </c>
    </row>
    <row r="8" spans="1:28" x14ac:dyDescent="0.25">
      <c r="A8" s="95"/>
      <c r="B8" s="96">
        <v>1</v>
      </c>
      <c r="C8" s="242" t="s">
        <v>532</v>
      </c>
      <c r="D8" s="242" t="s">
        <v>533</v>
      </c>
      <c r="E8" s="107">
        <v>35421</v>
      </c>
      <c r="F8" s="133" t="s">
        <v>534</v>
      </c>
      <c r="G8" s="98">
        <v>1</v>
      </c>
      <c r="H8" s="103" t="str">
        <f>VLOOKUP(G8,AREAS,2)</f>
        <v>Operaciones</v>
      </c>
      <c r="I8" s="107">
        <v>44657</v>
      </c>
      <c r="J8" s="95"/>
      <c r="K8" s="95"/>
      <c r="L8" s="95"/>
      <c r="M8" s="98">
        <v>942630758</v>
      </c>
      <c r="N8" s="96">
        <v>1</v>
      </c>
      <c r="O8" s="96" t="s">
        <v>217</v>
      </c>
      <c r="P8" s="102" t="s">
        <v>535</v>
      </c>
      <c r="Q8" s="106" t="s">
        <v>536</v>
      </c>
      <c r="R8" s="96" t="s">
        <v>472</v>
      </c>
      <c r="S8" s="96"/>
      <c r="T8" s="96"/>
      <c r="U8" s="96"/>
      <c r="V8" s="102"/>
      <c r="W8" s="96"/>
      <c r="X8" s="102"/>
      <c r="Y8" s="96" t="s">
        <v>795</v>
      </c>
      <c r="Z8" s="96" t="s">
        <v>795</v>
      </c>
      <c r="AA8" s="96"/>
      <c r="AB8" s="96" t="str">
        <f t="shared" si="0"/>
        <v>ARIAS ARIAS LOURDES DE FATIMA</v>
      </c>
    </row>
    <row r="9" spans="1:28" x14ac:dyDescent="0.25">
      <c r="A9" s="201"/>
      <c r="B9" s="96"/>
      <c r="C9" s="243" t="s">
        <v>616</v>
      </c>
      <c r="D9" s="243" t="s">
        <v>617</v>
      </c>
      <c r="E9" s="220">
        <v>37685</v>
      </c>
      <c r="F9" s="221" t="s">
        <v>618</v>
      </c>
      <c r="G9" s="202">
        <v>1</v>
      </c>
      <c r="H9" s="201" t="s">
        <v>281</v>
      </c>
      <c r="I9" s="220">
        <v>44677</v>
      </c>
      <c r="J9" s="201"/>
      <c r="K9" s="201"/>
      <c r="L9" s="201"/>
      <c r="M9" s="225">
        <v>922592869</v>
      </c>
      <c r="N9" s="202">
        <v>1</v>
      </c>
      <c r="O9" s="202" t="s">
        <v>217</v>
      </c>
      <c r="P9" s="215" t="s">
        <v>645</v>
      </c>
      <c r="Q9" s="222" t="s">
        <v>644</v>
      </c>
      <c r="R9" s="96" t="s">
        <v>475</v>
      </c>
      <c r="S9" s="96"/>
      <c r="T9" s="96"/>
      <c r="U9" s="96"/>
      <c r="V9" s="102"/>
      <c r="W9" s="96"/>
      <c r="X9" s="96"/>
      <c r="Y9" s="96"/>
      <c r="Z9" s="96"/>
      <c r="AA9" s="231" t="s">
        <v>800</v>
      </c>
      <c r="AB9" s="96" t="str">
        <f t="shared" si="0"/>
        <v>ARIAS CONDORI LUIS ANGEL</v>
      </c>
    </row>
    <row r="10" spans="1:28" x14ac:dyDescent="0.25">
      <c r="A10" s="95"/>
      <c r="B10" s="96"/>
      <c r="C10" s="242" t="s">
        <v>842</v>
      </c>
      <c r="D10" s="242" t="s">
        <v>838</v>
      </c>
      <c r="E10" s="107">
        <v>36445</v>
      </c>
      <c r="F10" s="133" t="s">
        <v>839</v>
      </c>
      <c r="G10" s="96">
        <v>1</v>
      </c>
      <c r="H10" s="95" t="s">
        <v>281</v>
      </c>
      <c r="I10" s="99">
        <v>44723</v>
      </c>
      <c r="J10" s="95"/>
      <c r="K10" s="95"/>
      <c r="L10" s="95"/>
      <c r="M10" s="96">
        <v>910868042</v>
      </c>
      <c r="N10" s="96">
        <v>1</v>
      </c>
      <c r="O10" s="96" t="s">
        <v>217</v>
      </c>
      <c r="P10" s="102" t="s">
        <v>841</v>
      </c>
      <c r="Q10" s="106" t="s">
        <v>840</v>
      </c>
      <c r="R10" s="96" t="s">
        <v>475</v>
      </c>
      <c r="S10" s="96" t="s">
        <v>635</v>
      </c>
      <c r="T10" s="96">
        <v>1</v>
      </c>
      <c r="U10" s="96">
        <v>0</v>
      </c>
      <c r="V10" s="96"/>
      <c r="W10" s="96"/>
      <c r="X10" s="96"/>
      <c r="Y10" s="96"/>
      <c r="Z10" s="96"/>
      <c r="AA10" s="96"/>
      <c r="AB10" s="96"/>
    </row>
    <row r="11" spans="1:28" x14ac:dyDescent="0.25">
      <c r="A11" s="95"/>
      <c r="B11" s="96">
        <v>1</v>
      </c>
      <c r="C11" s="242" t="s">
        <v>529</v>
      </c>
      <c r="D11" s="242" t="s">
        <v>492</v>
      </c>
      <c r="E11" s="107">
        <v>36862</v>
      </c>
      <c r="F11" s="133" t="s">
        <v>493</v>
      </c>
      <c r="G11" s="96">
        <v>1</v>
      </c>
      <c r="H11" s="95" t="s">
        <v>281</v>
      </c>
      <c r="I11" s="107">
        <v>44644</v>
      </c>
      <c r="J11" s="95"/>
      <c r="K11" s="95"/>
      <c r="L11" s="95"/>
      <c r="M11" s="98">
        <v>990520979</v>
      </c>
      <c r="N11" s="96">
        <v>1</v>
      </c>
      <c r="O11" s="96" t="s">
        <v>217</v>
      </c>
      <c r="P11" s="101" t="s">
        <v>494</v>
      </c>
      <c r="Q11" s="106" t="s">
        <v>495</v>
      </c>
      <c r="R11" s="96" t="s">
        <v>472</v>
      </c>
      <c r="S11" s="96" t="s">
        <v>635</v>
      </c>
      <c r="T11" s="96">
        <v>1</v>
      </c>
      <c r="U11" s="96">
        <v>2</v>
      </c>
      <c r="V11" s="102"/>
      <c r="W11" s="102"/>
      <c r="X11" s="102"/>
      <c r="Y11" s="96" t="s">
        <v>795</v>
      </c>
      <c r="Z11" s="96"/>
      <c r="AA11" s="96"/>
      <c r="AB11" s="96" t="str">
        <f t="shared" ref="AB11:AB30" si="1">CONCATENATE(C11," ", D11)</f>
        <v>ATAHUA LINARES KAMILA ALEXANDRA</v>
      </c>
    </row>
    <row r="12" spans="1:28" x14ac:dyDescent="0.25">
      <c r="A12" s="95"/>
      <c r="B12" s="96"/>
      <c r="C12" s="242" t="s">
        <v>777</v>
      </c>
      <c r="D12" s="242" t="s">
        <v>778</v>
      </c>
      <c r="E12" s="107">
        <v>37823</v>
      </c>
      <c r="F12" s="133" t="s">
        <v>779</v>
      </c>
      <c r="G12" s="96">
        <v>1</v>
      </c>
      <c r="H12" s="95" t="s">
        <v>281</v>
      </c>
      <c r="I12" s="107">
        <v>44707</v>
      </c>
      <c r="J12" s="95"/>
      <c r="K12" s="95"/>
      <c r="L12" s="95"/>
      <c r="M12" s="96">
        <v>933645125</v>
      </c>
      <c r="N12" s="96">
        <v>1</v>
      </c>
      <c r="O12" s="96" t="s">
        <v>217</v>
      </c>
      <c r="P12" s="101" t="s">
        <v>780</v>
      </c>
      <c r="Q12" s="106" t="s">
        <v>781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 t="shared" si="1"/>
        <v>AVALOS VEGA YHEIK HENRY</v>
      </c>
    </row>
    <row r="13" spans="1:28" x14ac:dyDescent="0.25">
      <c r="A13" s="95"/>
      <c r="B13" s="96"/>
      <c r="C13" s="242" t="s">
        <v>690</v>
      </c>
      <c r="D13" s="242" t="s">
        <v>691</v>
      </c>
      <c r="E13" s="107">
        <v>35727</v>
      </c>
      <c r="F13" s="133" t="s">
        <v>692</v>
      </c>
      <c r="G13" s="96">
        <v>1</v>
      </c>
      <c r="H13" s="95" t="s">
        <v>281</v>
      </c>
      <c r="I13" s="107">
        <v>44693</v>
      </c>
      <c r="J13" s="95"/>
      <c r="K13" s="95"/>
      <c r="L13" s="95"/>
      <c r="M13" s="98">
        <v>984189162</v>
      </c>
      <c r="N13" s="96">
        <v>1</v>
      </c>
      <c r="O13" s="96" t="s">
        <v>217</v>
      </c>
      <c r="P13" s="102" t="s">
        <v>700</v>
      </c>
      <c r="Q13" s="106" t="s">
        <v>699</v>
      </c>
      <c r="R13" s="96" t="s">
        <v>475</v>
      </c>
      <c r="S13" s="96"/>
      <c r="T13" s="96"/>
      <c r="U13" s="96"/>
      <c r="V13" s="102"/>
      <c r="W13" s="223"/>
      <c r="X13" s="96"/>
      <c r="Y13" s="96"/>
      <c r="Z13" s="96"/>
      <c r="AA13" s="231" t="s">
        <v>801</v>
      </c>
      <c r="AB13" s="96" t="str">
        <f t="shared" si="1"/>
        <v>AYALA MONTES JORGE LUIS</v>
      </c>
    </row>
    <row r="14" spans="1:28" x14ac:dyDescent="0.25">
      <c r="A14" s="95" t="s">
        <v>46</v>
      </c>
      <c r="B14" s="96">
        <v>1</v>
      </c>
      <c r="C14" s="242" t="s">
        <v>47</v>
      </c>
      <c r="D14" s="242" t="s">
        <v>48</v>
      </c>
      <c r="E14" s="99">
        <v>31772</v>
      </c>
      <c r="F14" s="104">
        <v>44007676</v>
      </c>
      <c r="G14" s="98">
        <v>1</v>
      </c>
      <c r="H14" s="103" t="str">
        <f>VLOOKUP(G14,AREAS,2)</f>
        <v>Operaciones</v>
      </c>
      <c r="I14" s="99">
        <v>44424</v>
      </c>
      <c r="J14" s="99"/>
      <c r="K14" s="99"/>
      <c r="L14" s="99"/>
      <c r="M14" s="105">
        <v>962629800</v>
      </c>
      <c r="N14" s="98">
        <v>1</v>
      </c>
      <c r="O14" s="98" t="str">
        <f>VLOOKUP([1]Empleados!M7,TURNOS,2)</f>
        <v>MAÑANA</v>
      </c>
      <c r="P14" s="101"/>
      <c r="Q14" s="102"/>
      <c r="R14" s="96" t="s">
        <v>472</v>
      </c>
      <c r="S14" s="96"/>
      <c r="T14" s="96"/>
      <c r="U14" s="96"/>
      <c r="V14" s="102"/>
      <c r="W14" s="102"/>
      <c r="X14" s="102"/>
      <c r="Y14" s="96" t="s">
        <v>795</v>
      </c>
      <c r="Z14" s="96"/>
      <c r="AA14" s="96"/>
      <c r="AB14" s="96" t="str">
        <f t="shared" si="1"/>
        <v>BALCAZAR CORI ANGELICA MARIA</v>
      </c>
    </row>
    <row r="15" spans="1:28" x14ac:dyDescent="0.25">
      <c r="A15" s="95"/>
      <c r="B15" s="96">
        <v>1</v>
      </c>
      <c r="C15" s="242" t="s">
        <v>521</v>
      </c>
      <c r="D15" s="242" t="s">
        <v>520</v>
      </c>
      <c r="E15" s="107">
        <v>34872</v>
      </c>
      <c r="F15" s="133" t="s">
        <v>522</v>
      </c>
      <c r="G15" s="98">
        <v>1</v>
      </c>
      <c r="H15" s="103" t="str">
        <f>VLOOKUP(G15,AREAS,2)</f>
        <v>Operaciones</v>
      </c>
      <c r="I15" s="107">
        <v>44649</v>
      </c>
      <c r="J15" s="95"/>
      <c r="K15" s="95"/>
      <c r="L15" s="95"/>
      <c r="M15" s="98">
        <v>997851952</v>
      </c>
      <c r="N15" s="96">
        <v>1</v>
      </c>
      <c r="O15" s="96" t="s">
        <v>217</v>
      </c>
      <c r="P15" s="101" t="s">
        <v>523</v>
      </c>
      <c r="Q15" s="106" t="s">
        <v>524</v>
      </c>
      <c r="R15" s="96" t="s">
        <v>472</v>
      </c>
      <c r="S15" s="96"/>
      <c r="T15" s="96"/>
      <c r="U15" s="96"/>
      <c r="V15" s="102"/>
      <c r="W15" s="102"/>
      <c r="X15" s="102"/>
      <c r="Y15" s="96" t="s">
        <v>795</v>
      </c>
      <c r="Z15" s="96"/>
      <c r="AA15" s="96"/>
      <c r="AB15" s="96" t="str">
        <f t="shared" si="1"/>
        <v>BANCES CHAPOÑAN YANINA IBONNE</v>
      </c>
    </row>
    <row r="16" spans="1:28" x14ac:dyDescent="0.25">
      <c r="A16" s="95"/>
      <c r="B16" s="96">
        <v>1</v>
      </c>
      <c r="C16" s="242" t="s">
        <v>49</v>
      </c>
      <c r="D16" s="242" t="s">
        <v>566</v>
      </c>
      <c r="E16" s="107">
        <v>38074</v>
      </c>
      <c r="F16" s="133" t="s">
        <v>567</v>
      </c>
      <c r="G16" s="96">
        <v>1</v>
      </c>
      <c r="H16" s="95" t="s">
        <v>281</v>
      </c>
      <c r="I16" s="107">
        <v>44660</v>
      </c>
      <c r="J16" s="95"/>
      <c r="K16" s="95"/>
      <c r="L16" s="95"/>
      <c r="M16" s="98">
        <v>973294810</v>
      </c>
      <c r="N16" s="96">
        <v>1</v>
      </c>
      <c r="O16" s="96" t="s">
        <v>217</v>
      </c>
      <c r="P16" s="101" t="s">
        <v>569</v>
      </c>
      <c r="Q16" s="106" t="s">
        <v>568</v>
      </c>
      <c r="R16" s="96" t="s">
        <v>472</v>
      </c>
      <c r="S16" s="96"/>
      <c r="T16" s="96"/>
      <c r="U16" s="96"/>
      <c r="V16" s="102"/>
      <c r="W16" s="96"/>
      <c r="X16" s="102"/>
      <c r="Y16" s="96" t="s">
        <v>795</v>
      </c>
      <c r="Z16" s="96"/>
      <c r="AA16" s="96"/>
      <c r="AB16" s="96" t="str">
        <f t="shared" si="1"/>
        <v>BARTOLO SANTOS EVELYN ROSALYNDA</v>
      </c>
    </row>
    <row r="17" spans="1:28" x14ac:dyDescent="0.25">
      <c r="A17" s="95"/>
      <c r="B17" s="96">
        <v>1</v>
      </c>
      <c r="C17" s="242" t="s">
        <v>487</v>
      </c>
      <c r="D17" s="242" t="s">
        <v>488</v>
      </c>
      <c r="E17" s="107">
        <v>36733</v>
      </c>
      <c r="F17" s="133" t="s">
        <v>489</v>
      </c>
      <c r="G17" s="96">
        <v>1</v>
      </c>
      <c r="H17" s="95" t="s">
        <v>281</v>
      </c>
      <c r="I17" s="107">
        <v>44634</v>
      </c>
      <c r="J17" s="95"/>
      <c r="K17" s="233"/>
      <c r="L17" s="233"/>
      <c r="M17" s="98">
        <v>950778845</v>
      </c>
      <c r="N17" s="96">
        <v>1</v>
      </c>
      <c r="O17" s="96" t="s">
        <v>217</v>
      </c>
      <c r="P17" s="102" t="s">
        <v>490</v>
      </c>
      <c r="Q17" s="106" t="s">
        <v>491</v>
      </c>
      <c r="R17" s="96" t="s">
        <v>475</v>
      </c>
      <c r="S17" s="96"/>
      <c r="T17" s="96"/>
      <c r="U17" s="96"/>
      <c r="V17" s="102"/>
      <c r="W17" s="102"/>
      <c r="X17" s="102"/>
      <c r="Y17" s="96" t="s">
        <v>795</v>
      </c>
      <c r="Z17" s="96"/>
      <c r="AA17" s="96"/>
      <c r="AB17" s="96" t="str">
        <f t="shared" si="1"/>
        <v>BERNALES CASTRO JORDY JAMPIER</v>
      </c>
    </row>
    <row r="18" spans="1:28" x14ac:dyDescent="0.25">
      <c r="A18" s="95"/>
      <c r="B18" s="96"/>
      <c r="C18" s="242" t="s">
        <v>732</v>
      </c>
      <c r="D18" s="242" t="s">
        <v>733</v>
      </c>
      <c r="E18" s="107">
        <v>30737</v>
      </c>
      <c r="F18" s="133" t="s">
        <v>734</v>
      </c>
      <c r="G18" s="96">
        <v>1</v>
      </c>
      <c r="H18" s="95" t="s">
        <v>281</v>
      </c>
      <c r="I18" s="107">
        <v>44696</v>
      </c>
      <c r="J18" s="95"/>
      <c r="K18" s="95"/>
      <c r="L18" s="95"/>
      <c r="M18" s="96">
        <v>903555634</v>
      </c>
      <c r="N18" s="96">
        <v>1</v>
      </c>
      <c r="O18" s="96" t="s">
        <v>217</v>
      </c>
      <c r="P18" s="102" t="s">
        <v>736</v>
      </c>
      <c r="Q18" s="106" t="s">
        <v>737</v>
      </c>
      <c r="R18" s="96" t="s">
        <v>472</v>
      </c>
      <c r="S18" s="96" t="s">
        <v>635</v>
      </c>
      <c r="T18" s="96">
        <v>2</v>
      </c>
      <c r="U18" s="96" t="s">
        <v>739</v>
      </c>
      <c r="V18" s="96" t="s">
        <v>651</v>
      </c>
      <c r="W18" s="218" t="s">
        <v>738</v>
      </c>
      <c r="X18" s="96"/>
      <c r="Y18" s="96"/>
      <c r="Z18" s="96"/>
      <c r="AA18" s="231" t="s">
        <v>802</v>
      </c>
      <c r="AB18" s="96" t="str">
        <f t="shared" si="1"/>
        <v>CAJAS CARDENAS KELLY GRIS</v>
      </c>
    </row>
    <row r="19" spans="1:28" x14ac:dyDescent="0.25">
      <c r="A19" s="95" t="s">
        <v>52</v>
      </c>
      <c r="B19" s="96">
        <v>1</v>
      </c>
      <c r="C19" s="244" t="s">
        <v>53</v>
      </c>
      <c r="D19" s="244" t="s">
        <v>54</v>
      </c>
      <c r="E19" s="235">
        <v>36816</v>
      </c>
      <c r="F19" s="238">
        <v>76081325</v>
      </c>
      <c r="G19" s="239">
        <v>1</v>
      </c>
      <c r="H19" s="237" t="str">
        <f>VLOOKUP(G19,AREAS,2)</f>
        <v>Operaciones</v>
      </c>
      <c r="I19" s="235">
        <v>44319</v>
      </c>
      <c r="J19" s="235"/>
      <c r="K19" s="235"/>
      <c r="L19" s="235"/>
      <c r="M19" s="239">
        <v>985753890</v>
      </c>
      <c r="N19" s="239">
        <v>1</v>
      </c>
      <c r="O19" s="239" t="str">
        <f>VLOOKUP([1]Empleados!M11,TURNOS,2)</f>
        <v>MAÑANA</v>
      </c>
      <c r="P19" s="241"/>
      <c r="Q19" s="236"/>
      <c r="R19" s="205" t="s">
        <v>475</v>
      </c>
      <c r="S19" s="96"/>
      <c r="T19" s="96"/>
      <c r="U19" s="96"/>
      <c r="V19" s="102"/>
      <c r="W19" s="102"/>
      <c r="X19" s="102"/>
      <c r="Y19" s="96" t="s">
        <v>795</v>
      </c>
      <c r="Z19" s="96" t="s">
        <v>795</v>
      </c>
      <c r="AA19" s="96"/>
      <c r="AB19" s="96" t="str">
        <f t="shared" si="1"/>
        <v>CALVAY CASTRO MIGUEL ALONSO</v>
      </c>
    </row>
    <row r="20" spans="1:28" x14ac:dyDescent="0.25">
      <c r="A20" s="95"/>
      <c r="B20" s="96"/>
      <c r="C20" s="242" t="s">
        <v>632</v>
      </c>
      <c r="D20" s="242" t="s">
        <v>633</v>
      </c>
      <c r="E20" s="107">
        <v>37206</v>
      </c>
      <c r="F20" s="133" t="s">
        <v>634</v>
      </c>
      <c r="G20" s="96">
        <v>1</v>
      </c>
      <c r="H20" s="95" t="s">
        <v>281</v>
      </c>
      <c r="I20" s="107">
        <v>44680</v>
      </c>
      <c r="J20" s="95"/>
      <c r="K20" s="95"/>
      <c r="L20" s="95"/>
      <c r="M20" s="98">
        <v>968768491</v>
      </c>
      <c r="N20" s="96">
        <v>1</v>
      </c>
      <c r="O20" s="96" t="s">
        <v>217</v>
      </c>
      <c r="P20" s="102" t="s">
        <v>660</v>
      </c>
      <c r="Q20" s="106" t="s">
        <v>661</v>
      </c>
      <c r="R20" s="96" t="s">
        <v>472</v>
      </c>
      <c r="S20" s="96" t="s">
        <v>635</v>
      </c>
      <c r="T20" s="96">
        <v>1</v>
      </c>
      <c r="U20" s="96"/>
      <c r="V20" s="102" t="s">
        <v>652</v>
      </c>
      <c r="W20" s="218" t="s">
        <v>662</v>
      </c>
      <c r="X20" s="218" t="s">
        <v>663</v>
      </c>
      <c r="Y20" s="218"/>
      <c r="Z20" s="218"/>
      <c r="AA20" s="231" t="s">
        <v>803</v>
      </c>
      <c r="AB20" s="96" t="str">
        <f t="shared" si="1"/>
        <v>CAMASCA QUINTO LEYDI HELEN</v>
      </c>
    </row>
    <row r="21" spans="1:28" x14ac:dyDescent="0.25">
      <c r="A21" s="135" t="s">
        <v>55</v>
      </c>
      <c r="B21" s="96">
        <v>1</v>
      </c>
      <c r="C21" s="242" t="s">
        <v>56</v>
      </c>
      <c r="D21" s="242" t="s">
        <v>57</v>
      </c>
      <c r="E21" s="99">
        <v>30733</v>
      </c>
      <c r="F21" s="104">
        <v>42874249</v>
      </c>
      <c r="G21" s="96">
        <v>1</v>
      </c>
      <c r="H21" s="95" t="s">
        <v>281</v>
      </c>
      <c r="I21" s="99">
        <v>44348</v>
      </c>
      <c r="J21" s="99"/>
      <c r="K21" s="99"/>
      <c r="L21" s="99"/>
      <c r="M21" s="105">
        <v>912724050</v>
      </c>
      <c r="N21" s="98">
        <v>1</v>
      </c>
      <c r="O21" s="98" t="str">
        <f>VLOOKUP([1]Empleados!M12,TURNOS,2)</f>
        <v>MAÑANA</v>
      </c>
      <c r="P21" s="101"/>
      <c r="Q21" s="102"/>
      <c r="R21" s="96" t="s">
        <v>472</v>
      </c>
      <c r="S21" s="96" t="s">
        <v>635</v>
      </c>
      <c r="T21" s="96">
        <v>2</v>
      </c>
      <c r="U21" s="96" t="s">
        <v>667</v>
      </c>
      <c r="V21" s="102"/>
      <c r="W21" s="102"/>
      <c r="X21" s="102"/>
      <c r="Y21" s="96" t="s">
        <v>795</v>
      </c>
      <c r="Z21" s="96"/>
      <c r="AA21" s="96"/>
      <c r="AB21" s="96" t="str">
        <f t="shared" si="1"/>
        <v>CAMPOS ASIN MARIA LUISA</v>
      </c>
    </row>
    <row r="22" spans="1:28" x14ac:dyDescent="0.25">
      <c r="A22" s="135" t="s">
        <v>58</v>
      </c>
      <c r="B22" s="96">
        <v>1</v>
      </c>
      <c r="C22" s="242" t="s">
        <v>59</v>
      </c>
      <c r="D22" s="242" t="s">
        <v>60</v>
      </c>
      <c r="E22" s="99">
        <v>34222</v>
      </c>
      <c r="F22" s="230">
        <v>47941239</v>
      </c>
      <c r="G22" s="98">
        <v>1</v>
      </c>
      <c r="H22" s="103" t="str">
        <f>VLOOKUP(G22,AREAS,2)</f>
        <v>Operaciones</v>
      </c>
      <c r="I22" s="99">
        <v>44498</v>
      </c>
      <c r="J22" s="99"/>
      <c r="K22" s="99"/>
      <c r="L22" s="99"/>
      <c r="M22" s="105">
        <v>989541443</v>
      </c>
      <c r="N22" s="98">
        <v>1</v>
      </c>
      <c r="O22" s="98" t="str">
        <f>VLOOKUP([1]Empleados!M13,TURNOS,2)</f>
        <v>MAÑANA</v>
      </c>
      <c r="P22" s="101"/>
      <c r="Q22" s="106" t="s">
        <v>545</v>
      </c>
      <c r="R22" s="96" t="s">
        <v>472</v>
      </c>
      <c r="S22" s="96"/>
      <c r="T22" s="96"/>
      <c r="U22" s="96"/>
      <c r="V22" s="102"/>
      <c r="W22" s="102"/>
      <c r="X22" s="102"/>
      <c r="Y22" s="96" t="s">
        <v>795</v>
      </c>
      <c r="Z22" s="96"/>
      <c r="AA22" s="96"/>
      <c r="AB22" s="96" t="str">
        <f t="shared" si="1"/>
        <v>CAMPOS VILLALTA LOURDES ISABEL</v>
      </c>
    </row>
    <row r="23" spans="1:28" x14ac:dyDescent="0.25">
      <c r="A23" s="135"/>
      <c r="B23" s="96">
        <v>1</v>
      </c>
      <c r="C23" s="242" t="s">
        <v>497</v>
      </c>
      <c r="D23" s="242" t="s">
        <v>498</v>
      </c>
      <c r="E23" s="107">
        <v>37518</v>
      </c>
      <c r="F23" s="133" t="s">
        <v>499</v>
      </c>
      <c r="G23" s="98">
        <v>1</v>
      </c>
      <c r="H23" s="103" t="str">
        <f>VLOOKUP(G23,AREAS,2)</f>
        <v>Operaciones</v>
      </c>
      <c r="I23" s="107">
        <v>44649</v>
      </c>
      <c r="J23" s="95"/>
      <c r="K23" s="95"/>
      <c r="L23" s="95"/>
      <c r="M23" s="98">
        <v>947350799</v>
      </c>
      <c r="N23" s="96">
        <v>1</v>
      </c>
      <c r="O23" s="96" t="s">
        <v>217</v>
      </c>
      <c r="P23" s="101" t="s">
        <v>500</v>
      </c>
      <c r="Q23" s="106" t="s">
        <v>501</v>
      </c>
      <c r="R23" s="96" t="s">
        <v>475</v>
      </c>
      <c r="S23" s="96"/>
      <c r="T23" s="96"/>
      <c r="U23" s="96"/>
      <c r="V23" s="102"/>
      <c r="W23" s="102"/>
      <c r="X23" s="102"/>
      <c r="Y23" s="96" t="s">
        <v>795</v>
      </c>
      <c r="Z23" s="96"/>
      <c r="AA23" s="96"/>
      <c r="AB23" s="96" t="str">
        <f t="shared" si="1"/>
        <v>CANALES CAJA ANDERSON HONORIO ANGEL</v>
      </c>
    </row>
    <row r="24" spans="1:28" x14ac:dyDescent="0.25">
      <c r="A24" s="135" t="s">
        <v>61</v>
      </c>
      <c r="B24" s="96">
        <v>1</v>
      </c>
      <c r="C24" s="242" t="s">
        <v>62</v>
      </c>
      <c r="D24" s="242" t="s">
        <v>63</v>
      </c>
      <c r="E24" s="99">
        <v>33163</v>
      </c>
      <c r="F24" s="104">
        <v>46624897</v>
      </c>
      <c r="G24" s="98">
        <v>1</v>
      </c>
      <c r="H24" s="103" t="str">
        <f>VLOOKUP(G24,AREAS,2)</f>
        <v>Operaciones</v>
      </c>
      <c r="I24" s="99">
        <v>44348</v>
      </c>
      <c r="J24" s="99"/>
      <c r="K24" s="99"/>
      <c r="L24" s="99"/>
      <c r="M24" s="105">
        <v>993788572</v>
      </c>
      <c r="N24" s="98">
        <v>1</v>
      </c>
      <c r="O24" s="98" t="str">
        <f>VLOOKUP([1]Empleados!M14,TURNOS,2)</f>
        <v>MAÑANA</v>
      </c>
      <c r="P24" s="101"/>
      <c r="Q24" s="102"/>
      <c r="R24" s="96" t="s">
        <v>472</v>
      </c>
      <c r="S24" s="96" t="s">
        <v>635</v>
      </c>
      <c r="T24" s="96">
        <v>4</v>
      </c>
      <c r="U24" s="96" t="s">
        <v>668</v>
      </c>
      <c r="V24" s="102"/>
      <c r="W24" s="102"/>
      <c r="X24" s="102"/>
      <c r="Y24" s="96" t="s">
        <v>795</v>
      </c>
      <c r="Z24" s="96"/>
      <c r="AA24" s="96"/>
      <c r="AB24" s="96" t="str">
        <f t="shared" si="1"/>
        <v>CANTA SHUAN SONIA</v>
      </c>
    </row>
    <row r="25" spans="1:28" x14ac:dyDescent="0.25">
      <c r="A25" s="135" t="s">
        <v>64</v>
      </c>
      <c r="B25" s="96">
        <v>1</v>
      </c>
      <c r="C25" s="242" t="s">
        <v>65</v>
      </c>
      <c r="D25" s="242" t="s">
        <v>66</v>
      </c>
      <c r="E25" s="99">
        <v>29229</v>
      </c>
      <c r="F25" s="104">
        <v>40399288</v>
      </c>
      <c r="G25" s="98">
        <v>1</v>
      </c>
      <c r="H25" s="103" t="str">
        <f>VLOOKUP(G25,AREAS,2)</f>
        <v>Operaciones</v>
      </c>
      <c r="I25" s="99">
        <v>44411</v>
      </c>
      <c r="J25" s="99"/>
      <c r="K25" s="99"/>
      <c r="L25" s="99"/>
      <c r="M25" s="105">
        <v>982253154</v>
      </c>
      <c r="N25" s="98">
        <v>1</v>
      </c>
      <c r="O25" s="98" t="str">
        <f>VLOOKUP([1]Empleados!M15,TURNOS,2)</f>
        <v>MAÑANA</v>
      </c>
      <c r="P25" s="101"/>
      <c r="Q25" s="102"/>
      <c r="R25" s="96" t="s">
        <v>475</v>
      </c>
      <c r="S25" s="96" t="s">
        <v>635</v>
      </c>
      <c r="T25" s="96"/>
      <c r="U25" s="96"/>
      <c r="V25" s="102"/>
      <c r="W25" s="102"/>
      <c r="X25" s="102"/>
      <c r="Y25" s="96" t="s">
        <v>795</v>
      </c>
      <c r="Z25" s="96" t="s">
        <v>795</v>
      </c>
      <c r="AA25" s="96"/>
      <c r="AB25" s="96" t="str">
        <f t="shared" si="1"/>
        <v>CARDENAS LAVAGGE PERCY ENRIQUE</v>
      </c>
    </row>
    <row r="26" spans="1:28" x14ac:dyDescent="0.25">
      <c r="A26" s="135"/>
      <c r="B26" s="35"/>
      <c r="C26" s="242" t="s">
        <v>706</v>
      </c>
      <c r="D26" s="242" t="s">
        <v>707</v>
      </c>
      <c r="E26" s="107">
        <v>34155</v>
      </c>
      <c r="F26" s="133" t="s">
        <v>708</v>
      </c>
      <c r="G26" s="96">
        <v>1</v>
      </c>
      <c r="H26" s="95" t="s">
        <v>281</v>
      </c>
      <c r="I26" s="107">
        <v>44695</v>
      </c>
      <c r="J26" s="95"/>
      <c r="K26" s="95"/>
      <c r="L26" s="95"/>
      <c r="M26" s="98">
        <v>933783765</v>
      </c>
      <c r="N26" s="96">
        <v>1</v>
      </c>
      <c r="O26" s="96" t="s">
        <v>217</v>
      </c>
      <c r="P26" s="102" t="s">
        <v>723</v>
      </c>
      <c r="Q26" s="106" t="s">
        <v>727</v>
      </c>
      <c r="R26" s="96" t="s">
        <v>472</v>
      </c>
      <c r="S26" s="96" t="s">
        <v>635</v>
      </c>
      <c r="T26" s="96">
        <v>1</v>
      </c>
      <c r="U26" s="96">
        <v>9</v>
      </c>
      <c r="V26" s="96" t="s">
        <v>651</v>
      </c>
      <c r="W26" s="218" t="s">
        <v>728</v>
      </c>
      <c r="X26" s="96"/>
      <c r="Y26" s="96"/>
      <c r="Z26" s="96"/>
      <c r="AA26" s="231" t="s">
        <v>804</v>
      </c>
      <c r="AB26" s="96" t="str">
        <f t="shared" si="1"/>
        <v>CASTRO CORTEZ CAROLYNE BEATRIZ</v>
      </c>
    </row>
    <row r="27" spans="1:28" x14ac:dyDescent="0.25">
      <c r="A27" s="135" t="s">
        <v>71</v>
      </c>
      <c r="B27" s="96">
        <v>1</v>
      </c>
      <c r="C27" s="242" t="s">
        <v>72</v>
      </c>
      <c r="D27" s="242" t="s">
        <v>73</v>
      </c>
      <c r="E27" s="99">
        <v>34424</v>
      </c>
      <c r="F27" s="104">
        <v>70661512</v>
      </c>
      <c r="G27" s="98">
        <v>1</v>
      </c>
      <c r="H27" s="103" t="str">
        <f>VLOOKUP(G27,AREAS,2)</f>
        <v>Operaciones</v>
      </c>
      <c r="I27" s="99">
        <v>44348</v>
      </c>
      <c r="J27" s="99"/>
      <c r="K27" s="99"/>
      <c r="L27" s="99"/>
      <c r="M27" s="105">
        <v>974243750</v>
      </c>
      <c r="N27" s="98">
        <v>1</v>
      </c>
      <c r="O27" s="98" t="str">
        <f>VLOOKUP([1]Empleados!M18,TURNOS,2)</f>
        <v>MAÑANA</v>
      </c>
      <c r="P27" s="101"/>
      <c r="Q27" s="102"/>
      <c r="R27" s="96" t="s">
        <v>472</v>
      </c>
      <c r="S27" s="96" t="s">
        <v>635</v>
      </c>
      <c r="T27" s="96">
        <v>1</v>
      </c>
      <c r="U27" s="96">
        <v>4</v>
      </c>
      <c r="V27" s="102"/>
      <c r="W27" s="102"/>
      <c r="X27" s="102"/>
      <c r="Y27" s="96" t="s">
        <v>795</v>
      </c>
      <c r="Z27" s="96" t="s">
        <v>795</v>
      </c>
      <c r="AA27" s="96"/>
      <c r="AB27" s="96" t="str">
        <f t="shared" si="1"/>
        <v>CHINGUEL FACUNDO BRENDA</v>
      </c>
    </row>
    <row r="28" spans="1:28" x14ac:dyDescent="0.25">
      <c r="A28" s="135"/>
      <c r="B28" s="96">
        <v>1</v>
      </c>
      <c r="C28" s="242" t="s">
        <v>285</v>
      </c>
      <c r="D28" s="242" t="s">
        <v>288</v>
      </c>
      <c r="E28" s="99">
        <v>28339</v>
      </c>
      <c r="F28" s="214" t="s">
        <v>291</v>
      </c>
      <c r="G28" s="98">
        <v>1</v>
      </c>
      <c r="H28" s="97" t="str">
        <f>VLOOKUP(G28,AREAS,2)</f>
        <v>Operaciones</v>
      </c>
      <c r="I28" s="99">
        <v>44586</v>
      </c>
      <c r="J28" s="103"/>
      <c r="K28" s="103"/>
      <c r="L28" s="103"/>
      <c r="M28" s="98">
        <v>925006993</v>
      </c>
      <c r="N28" s="98">
        <v>1</v>
      </c>
      <c r="O28" s="98" t="str">
        <f>VLOOKUP([1]Empleados!M99,TURNOS,2)</f>
        <v>MAÑANA</v>
      </c>
      <c r="P28" s="101" t="s">
        <v>286</v>
      </c>
      <c r="Q28" s="106" t="s">
        <v>287</v>
      </c>
      <c r="R28" s="96" t="s">
        <v>472</v>
      </c>
      <c r="S28" s="96" t="s">
        <v>635</v>
      </c>
      <c r="T28" s="96">
        <v>2</v>
      </c>
      <c r="U28" s="96" t="s">
        <v>669</v>
      </c>
      <c r="V28" s="102"/>
      <c r="W28" s="102"/>
      <c r="X28" s="102"/>
      <c r="Y28" s="96" t="s">
        <v>795</v>
      </c>
      <c r="Z28" s="96" t="s">
        <v>795</v>
      </c>
      <c r="AA28" s="96"/>
      <c r="AB28" s="96" t="str">
        <f t="shared" si="1"/>
        <v>CHINO FLORES MARGARITA EDITH</v>
      </c>
    </row>
    <row r="29" spans="1:28" x14ac:dyDescent="0.25">
      <c r="A29" s="135" t="s">
        <v>76</v>
      </c>
      <c r="B29" s="96">
        <v>1</v>
      </c>
      <c r="C29" s="242" t="s">
        <v>77</v>
      </c>
      <c r="D29" s="242" t="s">
        <v>78</v>
      </c>
      <c r="E29" s="99">
        <v>27634</v>
      </c>
      <c r="F29" s="214" t="s">
        <v>571</v>
      </c>
      <c r="G29" s="98">
        <v>1</v>
      </c>
      <c r="H29" s="103" t="str">
        <f>VLOOKUP(G29,AREAS,2)</f>
        <v>Operaciones</v>
      </c>
      <c r="I29" s="99">
        <v>44531</v>
      </c>
      <c r="J29" s="99"/>
      <c r="K29" s="99"/>
      <c r="L29" s="99"/>
      <c r="M29" s="98">
        <v>982552116</v>
      </c>
      <c r="N29" s="98">
        <v>1</v>
      </c>
      <c r="O29" s="98" t="str">
        <f>VLOOKUP([1]Empleados!M20,TURNOS,2)</f>
        <v>MAÑANA</v>
      </c>
      <c r="P29" s="101"/>
      <c r="Q29" s="102"/>
      <c r="R29" s="96" t="s">
        <v>472</v>
      </c>
      <c r="S29" s="96"/>
      <c r="T29" s="96"/>
      <c r="U29" s="96"/>
      <c r="V29" s="102"/>
      <c r="W29" s="102"/>
      <c r="X29" s="102"/>
      <c r="Y29" s="96" t="s">
        <v>795</v>
      </c>
      <c r="Z29" s="96"/>
      <c r="AA29" s="96"/>
      <c r="AB29" s="96" t="str">
        <f t="shared" si="1"/>
        <v>COLMENARES IPANAQUE MARIA NERY</v>
      </c>
    </row>
    <row r="30" spans="1:28" x14ac:dyDescent="0.25">
      <c r="A30" s="135" t="s">
        <v>79</v>
      </c>
      <c r="B30" s="35">
        <v>1</v>
      </c>
      <c r="C30" s="242" t="s">
        <v>80</v>
      </c>
      <c r="D30" s="242" t="s">
        <v>81</v>
      </c>
      <c r="E30" s="99">
        <v>26576</v>
      </c>
      <c r="F30" s="104">
        <v>41491172</v>
      </c>
      <c r="G30" s="98">
        <v>1</v>
      </c>
      <c r="H30" s="103" t="str">
        <f>VLOOKUP(G30,AREAS,2)</f>
        <v>Operaciones</v>
      </c>
      <c r="I30" s="99">
        <v>44519</v>
      </c>
      <c r="J30" s="99"/>
      <c r="K30" s="99"/>
      <c r="L30" s="99"/>
      <c r="M30" s="105">
        <v>910562904</v>
      </c>
      <c r="N30" s="98">
        <v>1</v>
      </c>
      <c r="O30" s="98" t="str">
        <f>VLOOKUP([1]Empleados!M21,TURNOS,2)</f>
        <v>MAÑANA</v>
      </c>
      <c r="P30" s="101"/>
      <c r="Q30" s="106" t="s">
        <v>547</v>
      </c>
      <c r="R30" s="96" t="s">
        <v>472</v>
      </c>
      <c r="S30" s="96"/>
      <c r="T30" s="96"/>
      <c r="U30" s="96"/>
      <c r="V30" s="102"/>
      <c r="W30" s="102"/>
      <c r="X30" s="102"/>
      <c r="Y30" s="96" t="s">
        <v>795</v>
      </c>
      <c r="Z30" s="96" t="s">
        <v>795</v>
      </c>
      <c r="AA30" s="96"/>
      <c r="AB30" s="96" t="str">
        <f t="shared" si="1"/>
        <v>CONDORI LANDEO LUCY</v>
      </c>
    </row>
    <row r="31" spans="1:28" x14ac:dyDescent="0.25">
      <c r="A31" s="135"/>
      <c r="B31" s="96"/>
      <c r="C31" s="242" t="s">
        <v>860</v>
      </c>
      <c r="D31" s="242" t="s">
        <v>861</v>
      </c>
      <c r="E31" s="107">
        <v>36147</v>
      </c>
      <c r="F31" s="133" t="s">
        <v>862</v>
      </c>
      <c r="G31" s="96">
        <v>1</v>
      </c>
      <c r="H31" s="95" t="s">
        <v>281</v>
      </c>
      <c r="I31" s="107">
        <v>44727</v>
      </c>
      <c r="J31" s="95"/>
      <c r="K31" s="95"/>
      <c r="L31" s="95"/>
      <c r="M31" s="96">
        <v>999555612</v>
      </c>
      <c r="N31" s="96">
        <v>1</v>
      </c>
      <c r="O31" s="96" t="s">
        <v>217</v>
      </c>
      <c r="P31" s="102" t="s">
        <v>863</v>
      </c>
      <c r="Q31" s="106" t="s">
        <v>864</v>
      </c>
      <c r="R31" s="96" t="s">
        <v>475</v>
      </c>
      <c r="S31" s="96"/>
      <c r="T31" s="96"/>
      <c r="U31" s="96"/>
      <c r="V31" s="96"/>
      <c r="W31" s="96"/>
      <c r="X31" s="96"/>
      <c r="Y31" s="96"/>
      <c r="Z31" s="96"/>
      <c r="AA31" s="96"/>
      <c r="AB31" s="96"/>
    </row>
    <row r="32" spans="1:28" x14ac:dyDescent="0.25">
      <c r="A32" s="135"/>
      <c r="B32" s="96"/>
      <c r="C32" s="242" t="s">
        <v>788</v>
      </c>
      <c r="D32" s="242" t="s">
        <v>789</v>
      </c>
      <c r="E32" s="107">
        <v>34176</v>
      </c>
      <c r="F32" s="133" t="s">
        <v>790</v>
      </c>
      <c r="G32" s="96">
        <v>1</v>
      </c>
      <c r="H32" s="95" t="s">
        <v>281</v>
      </c>
      <c r="I32" s="107">
        <v>44708</v>
      </c>
      <c r="J32" s="95"/>
      <c r="K32" s="95"/>
      <c r="L32" s="95"/>
      <c r="M32" s="96">
        <v>995649370</v>
      </c>
      <c r="N32" s="96">
        <v>1</v>
      </c>
      <c r="O32" s="96" t="s">
        <v>217</v>
      </c>
      <c r="P32" s="101" t="s">
        <v>791</v>
      </c>
      <c r="Q32" s="106" t="s">
        <v>792</v>
      </c>
      <c r="R32" s="96" t="s">
        <v>472</v>
      </c>
      <c r="S32" s="96"/>
      <c r="T32" s="96"/>
      <c r="U32" s="96"/>
      <c r="V32" s="96" t="s">
        <v>651</v>
      </c>
      <c r="W32" s="218" t="s">
        <v>793</v>
      </c>
      <c r="X32" s="96"/>
      <c r="Y32" s="96"/>
      <c r="Z32" s="96"/>
      <c r="AA32" s="96"/>
      <c r="AB32" s="96" t="str">
        <f t="shared" ref="AB32:AB41" si="2">CONCATENATE(C32," ", D32)</f>
        <v>DIAZ CASTILLO EVELYN ROSALI</v>
      </c>
    </row>
    <row r="33" spans="1:28" x14ac:dyDescent="0.25">
      <c r="A33" s="135"/>
      <c r="B33" s="96">
        <v>1</v>
      </c>
      <c r="C33" s="242" t="s">
        <v>516</v>
      </c>
      <c r="D33" s="242" t="s">
        <v>517</v>
      </c>
      <c r="E33" s="107">
        <v>34991</v>
      </c>
      <c r="F33" s="133" t="s">
        <v>518</v>
      </c>
      <c r="G33" s="98">
        <v>1</v>
      </c>
      <c r="H33" s="103" t="str">
        <f>VLOOKUP(G33,AREAS,2)</f>
        <v>Operaciones</v>
      </c>
      <c r="I33" s="107">
        <v>44649</v>
      </c>
      <c r="J33" s="95"/>
      <c r="K33" s="95"/>
      <c r="L33" s="95"/>
      <c r="M33" s="98">
        <v>955350471</v>
      </c>
      <c r="N33" s="96">
        <v>1</v>
      </c>
      <c r="O33" s="96" t="s">
        <v>217</v>
      </c>
      <c r="P33" s="101" t="s">
        <v>505</v>
      </c>
      <c r="Q33" s="106" t="s">
        <v>519</v>
      </c>
      <c r="R33" s="96" t="s">
        <v>472</v>
      </c>
      <c r="S33" s="96"/>
      <c r="T33" s="96"/>
      <c r="U33" s="96"/>
      <c r="V33" s="102"/>
      <c r="W33" s="102"/>
      <c r="X33" s="102"/>
      <c r="Y33" s="96" t="s">
        <v>795</v>
      </c>
      <c r="Z33" s="96"/>
      <c r="AA33" s="96"/>
      <c r="AB33" s="96" t="str">
        <f t="shared" si="2"/>
        <v>DIAZ CORTEZ DANITZA KATHERINE</v>
      </c>
    </row>
    <row r="34" spans="1:28" x14ac:dyDescent="0.25">
      <c r="A34" s="135" t="s">
        <v>85</v>
      </c>
      <c r="B34" s="96">
        <v>1</v>
      </c>
      <c r="C34" s="242" t="s">
        <v>86</v>
      </c>
      <c r="D34" s="242" t="s">
        <v>87</v>
      </c>
      <c r="E34" s="99">
        <v>35251</v>
      </c>
      <c r="F34" s="104">
        <v>76371910</v>
      </c>
      <c r="G34" s="98">
        <v>1</v>
      </c>
      <c r="H34" s="103" t="str">
        <f>VLOOKUP(G34,AREAS,2)</f>
        <v>Operaciones</v>
      </c>
      <c r="I34" s="99">
        <v>44498</v>
      </c>
      <c r="J34" s="99"/>
      <c r="K34" s="99"/>
      <c r="L34" s="99"/>
      <c r="M34" s="105">
        <v>934488000</v>
      </c>
      <c r="N34" s="98">
        <v>1</v>
      </c>
      <c r="O34" s="98" t="str">
        <f>VLOOKUP([1]Empleados!M24,TURNOS,2)</f>
        <v>MAÑANA</v>
      </c>
      <c r="P34" s="101"/>
      <c r="Q34" s="102"/>
      <c r="R34" s="96" t="s">
        <v>472</v>
      </c>
      <c r="S34" s="96"/>
      <c r="T34" s="96"/>
      <c r="U34" s="96"/>
      <c r="V34" s="102"/>
      <c r="W34" s="102"/>
      <c r="X34" s="102"/>
      <c r="Y34" s="96" t="s">
        <v>795</v>
      </c>
      <c r="Z34" s="96" t="s">
        <v>795</v>
      </c>
      <c r="AA34" s="96"/>
      <c r="AB34" s="96" t="str">
        <f t="shared" si="2"/>
        <v>DIAZ HERRERA ROSITA</v>
      </c>
    </row>
    <row r="35" spans="1:28" x14ac:dyDescent="0.25">
      <c r="A35" s="135" t="s">
        <v>82</v>
      </c>
      <c r="B35" s="96">
        <v>1</v>
      </c>
      <c r="C35" s="242" t="s">
        <v>83</v>
      </c>
      <c r="D35" s="242" t="s">
        <v>84</v>
      </c>
      <c r="E35" s="99">
        <v>37453</v>
      </c>
      <c r="F35" s="104">
        <v>76438151</v>
      </c>
      <c r="G35" s="98">
        <v>1</v>
      </c>
      <c r="H35" s="103" t="str">
        <f>VLOOKUP(G35,AREAS,2)</f>
        <v>Operaciones</v>
      </c>
      <c r="I35" s="99">
        <v>44648</v>
      </c>
      <c r="J35" s="99"/>
      <c r="K35" s="99"/>
      <c r="L35" s="99"/>
      <c r="M35" s="100" t="s">
        <v>267</v>
      </c>
      <c r="N35" s="98">
        <v>1</v>
      </c>
      <c r="O35" s="98" t="str">
        <f>VLOOKUP([1]Empleados!M23,TURNOS,2)</f>
        <v>MAÑANA</v>
      </c>
      <c r="P35" s="101"/>
      <c r="Q35" s="102"/>
      <c r="R35" s="96" t="s">
        <v>472</v>
      </c>
      <c r="S35" s="96"/>
      <c r="T35" s="96"/>
      <c r="U35" s="96"/>
      <c r="V35" s="102"/>
      <c r="W35" s="102"/>
      <c r="X35" s="102"/>
      <c r="Y35" s="96" t="s">
        <v>795</v>
      </c>
      <c r="Z35" s="96" t="s">
        <v>795</v>
      </c>
      <c r="AA35" s="96"/>
      <c r="AB35" s="96" t="str">
        <f t="shared" si="2"/>
        <v>DIAZ ORTIZ GLADYS SUSANA</v>
      </c>
    </row>
    <row r="36" spans="1:28" x14ac:dyDescent="0.25">
      <c r="A36" s="135" t="s">
        <v>88</v>
      </c>
      <c r="B36" s="96">
        <v>1</v>
      </c>
      <c r="C36" s="242" t="s">
        <v>89</v>
      </c>
      <c r="D36" s="242" t="s">
        <v>90</v>
      </c>
      <c r="E36" s="99">
        <v>36418</v>
      </c>
      <c r="F36" s="104">
        <v>74251412</v>
      </c>
      <c r="G36" s="98">
        <v>1</v>
      </c>
      <c r="H36" s="103" t="str">
        <f>VLOOKUP(G36,AREAS,2)</f>
        <v>Operaciones</v>
      </c>
      <c r="I36" s="99">
        <v>44422</v>
      </c>
      <c r="J36" s="99"/>
      <c r="K36" s="99"/>
      <c r="L36" s="99"/>
      <c r="M36" s="105">
        <v>976964338</v>
      </c>
      <c r="N36" s="98">
        <v>1</v>
      </c>
      <c r="O36" s="98" t="str">
        <f>VLOOKUP([1]Empleados!M25,TURNOS,2)</f>
        <v>MAÑANA</v>
      </c>
      <c r="P36" s="101"/>
      <c r="Q36" s="102"/>
      <c r="R36" s="96" t="s">
        <v>472</v>
      </c>
      <c r="S36" s="96" t="s">
        <v>635</v>
      </c>
      <c r="T36" s="96">
        <v>2</v>
      </c>
      <c r="U36" s="96" t="s">
        <v>670</v>
      </c>
      <c r="V36" s="102"/>
      <c r="W36" s="102"/>
      <c r="X36" s="102"/>
      <c r="Y36" s="96" t="s">
        <v>795</v>
      </c>
      <c r="Z36" s="96" t="s">
        <v>795</v>
      </c>
      <c r="AA36" s="96"/>
      <c r="AB36" s="96" t="str">
        <f t="shared" si="2"/>
        <v>DIAZ SARMIENTO KAROLAY ESTHEFANY</v>
      </c>
    </row>
    <row r="37" spans="1:28" x14ac:dyDescent="0.25">
      <c r="A37" s="135"/>
      <c r="B37" s="35"/>
      <c r="C37" s="242" t="s">
        <v>598</v>
      </c>
      <c r="D37" s="242" t="s">
        <v>599</v>
      </c>
      <c r="E37" s="107">
        <v>37678</v>
      </c>
      <c r="F37" s="133" t="s">
        <v>600</v>
      </c>
      <c r="G37" s="96">
        <v>1</v>
      </c>
      <c r="H37" s="95" t="s">
        <v>281</v>
      </c>
      <c r="I37" s="107">
        <v>44677</v>
      </c>
      <c r="J37" s="95"/>
      <c r="K37" s="95"/>
      <c r="L37" s="95"/>
      <c r="M37" s="98">
        <v>927661757</v>
      </c>
      <c r="N37" s="96">
        <v>1</v>
      </c>
      <c r="O37" s="96" t="s">
        <v>217</v>
      </c>
      <c r="P37" s="102" t="s">
        <v>643</v>
      </c>
      <c r="Q37" s="106" t="s">
        <v>642</v>
      </c>
      <c r="R37" s="96" t="s">
        <v>475</v>
      </c>
      <c r="S37" s="96"/>
      <c r="T37" s="96"/>
      <c r="U37" s="96"/>
      <c r="V37" s="102"/>
      <c r="W37" s="96"/>
      <c r="X37" s="96"/>
      <c r="Y37" s="96"/>
      <c r="Z37" s="96"/>
      <c r="AA37" s="231" t="s">
        <v>805</v>
      </c>
      <c r="AB37" s="96" t="str">
        <f t="shared" si="2"/>
        <v>ENCALADA LAZARO BRAYAN MANUEL</v>
      </c>
    </row>
    <row r="38" spans="1:28" x14ac:dyDescent="0.25">
      <c r="A38" s="135"/>
      <c r="B38" s="96"/>
      <c r="C38" s="242" t="s">
        <v>696</v>
      </c>
      <c r="D38" s="242" t="s">
        <v>697</v>
      </c>
      <c r="E38" s="107">
        <v>36848</v>
      </c>
      <c r="F38" s="133" t="s">
        <v>698</v>
      </c>
      <c r="G38" s="96">
        <v>1</v>
      </c>
      <c r="H38" s="95" t="s">
        <v>281</v>
      </c>
      <c r="I38" s="107">
        <v>44693</v>
      </c>
      <c r="J38" s="95"/>
      <c r="K38" s="95"/>
      <c r="L38" s="95"/>
      <c r="M38" s="98">
        <v>923954793</v>
      </c>
      <c r="N38" s="96">
        <v>1</v>
      </c>
      <c r="O38" s="96" t="s">
        <v>217</v>
      </c>
      <c r="P38" s="102" t="s">
        <v>702</v>
      </c>
      <c r="Q38" s="106" t="s">
        <v>701</v>
      </c>
      <c r="R38" s="96" t="s">
        <v>475</v>
      </c>
      <c r="S38" s="96"/>
      <c r="T38" s="96"/>
      <c r="U38" s="96"/>
      <c r="V38" s="102" t="s">
        <v>651</v>
      </c>
      <c r="W38" s="224" t="s">
        <v>703</v>
      </c>
      <c r="X38" s="96"/>
      <c r="Y38" s="96"/>
      <c r="Z38" s="96"/>
      <c r="AA38" s="231" t="s">
        <v>806</v>
      </c>
      <c r="AB38" s="96" t="str">
        <f t="shared" si="2"/>
        <v>ESPINOZA RUBIO WILLY</v>
      </c>
    </row>
    <row r="39" spans="1:28" x14ac:dyDescent="0.25">
      <c r="A39" s="135" t="s">
        <v>93</v>
      </c>
      <c r="B39" s="96">
        <v>1</v>
      </c>
      <c r="C39" s="242" t="s">
        <v>94</v>
      </c>
      <c r="D39" s="242" t="s">
        <v>95</v>
      </c>
      <c r="E39" s="99">
        <v>31088</v>
      </c>
      <c r="F39" s="104">
        <v>42912817</v>
      </c>
      <c r="G39" s="98">
        <v>1</v>
      </c>
      <c r="H39" s="103" t="str">
        <f>VLOOKUP(G39,AREAS,2)</f>
        <v>Operaciones</v>
      </c>
      <c r="I39" s="99">
        <v>44348</v>
      </c>
      <c r="J39" s="99"/>
      <c r="K39" s="99"/>
      <c r="L39" s="99"/>
      <c r="M39" s="105">
        <v>937216320</v>
      </c>
      <c r="N39" s="98">
        <v>1</v>
      </c>
      <c r="O39" s="98" t="str">
        <f>VLOOKUP([1]Empleados!M27,TURNOS,2)</f>
        <v>MAÑANA</v>
      </c>
      <c r="P39" s="101"/>
      <c r="Q39" s="102"/>
      <c r="R39" s="96" t="s">
        <v>472</v>
      </c>
      <c r="S39" s="96" t="s">
        <v>635</v>
      </c>
      <c r="T39" s="96">
        <v>2</v>
      </c>
      <c r="U39" s="96" t="s">
        <v>671</v>
      </c>
      <c r="V39" s="102"/>
      <c r="W39" s="102"/>
      <c r="X39" s="102"/>
      <c r="Y39" s="96" t="s">
        <v>795</v>
      </c>
      <c r="Z39" s="96"/>
      <c r="AA39" s="96"/>
      <c r="AB39" s="96" t="str">
        <f t="shared" si="2"/>
        <v>FLORES LOPEZ DIANA</v>
      </c>
    </row>
    <row r="40" spans="1:28" x14ac:dyDescent="0.25">
      <c r="A40" s="135" t="s">
        <v>96</v>
      </c>
      <c r="B40" s="96">
        <v>1</v>
      </c>
      <c r="C40" s="242" t="s">
        <v>97</v>
      </c>
      <c r="D40" s="242" t="s">
        <v>98</v>
      </c>
      <c r="E40" s="99">
        <v>36703</v>
      </c>
      <c r="F40" s="104">
        <v>75447318</v>
      </c>
      <c r="G40" s="98">
        <v>1</v>
      </c>
      <c r="H40" s="103" t="str">
        <f>VLOOKUP(G40,AREAS,2)</f>
        <v>Operaciones</v>
      </c>
      <c r="I40" s="99">
        <v>44491</v>
      </c>
      <c r="J40" s="99"/>
      <c r="K40" s="99"/>
      <c r="L40" s="99"/>
      <c r="M40" s="105">
        <v>932826338</v>
      </c>
      <c r="N40" s="98">
        <v>1</v>
      </c>
      <c r="O40" s="98" t="str">
        <f>VLOOKUP([1]Empleados!M28,TURNOS,2)</f>
        <v>MAÑANA</v>
      </c>
      <c r="P40" s="101"/>
      <c r="Q40" s="102"/>
      <c r="R40" s="96" t="s">
        <v>472</v>
      </c>
      <c r="S40" s="96" t="s">
        <v>635</v>
      </c>
      <c r="T40" s="96">
        <v>1</v>
      </c>
      <c r="U40" s="96">
        <v>3</v>
      </c>
      <c r="V40" s="102"/>
      <c r="W40" s="102"/>
      <c r="X40" s="102"/>
      <c r="Y40" s="96" t="s">
        <v>795</v>
      </c>
      <c r="Z40" s="96" t="s">
        <v>795</v>
      </c>
      <c r="AA40" s="96"/>
      <c r="AB40" s="96" t="str">
        <f t="shared" si="2"/>
        <v>FLORES SOSA ANGIE DEL CIELO</v>
      </c>
    </row>
    <row r="41" spans="1:28" x14ac:dyDescent="0.25">
      <c r="A41" s="135" t="s">
        <v>99</v>
      </c>
      <c r="B41" s="96">
        <v>1</v>
      </c>
      <c r="C41" s="242" t="s">
        <v>100</v>
      </c>
      <c r="D41" s="242" t="s">
        <v>101</v>
      </c>
      <c r="E41" s="99">
        <v>33209</v>
      </c>
      <c r="F41" s="104">
        <v>47005207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957062160</v>
      </c>
      <c r="N41" s="98">
        <v>1</v>
      </c>
      <c r="O41" s="98" t="str">
        <f>VLOOKUP([1]Empleados!M29,TURNOS,2)</f>
        <v>MAÑANA</v>
      </c>
      <c r="P41" s="101"/>
      <c r="Q41" s="102"/>
      <c r="R41" s="96" t="s">
        <v>472</v>
      </c>
      <c r="S41" s="96" t="s">
        <v>635</v>
      </c>
      <c r="T41" s="96">
        <v>2</v>
      </c>
      <c r="U41" s="96" t="s">
        <v>672</v>
      </c>
      <c r="V41" s="102"/>
      <c r="W41" s="102"/>
      <c r="X41" s="102"/>
      <c r="Y41" s="96" t="s">
        <v>795</v>
      </c>
      <c r="Z41" s="96"/>
      <c r="AA41" s="96"/>
      <c r="AB41" s="96" t="str">
        <f t="shared" si="2"/>
        <v>GABRIEL CAMPOS ANA</v>
      </c>
    </row>
    <row r="42" spans="1:28" x14ac:dyDescent="0.25">
      <c r="A42" s="135"/>
      <c r="B42" s="96"/>
      <c r="C42" s="242" t="s">
        <v>823</v>
      </c>
      <c r="D42" s="242" t="s">
        <v>824</v>
      </c>
      <c r="E42" s="220">
        <v>37496</v>
      </c>
      <c r="F42" s="221" t="s">
        <v>825</v>
      </c>
      <c r="G42" s="202">
        <v>1</v>
      </c>
      <c r="H42" s="201" t="s">
        <v>281</v>
      </c>
      <c r="I42" s="240">
        <v>44723</v>
      </c>
      <c r="J42" s="201"/>
      <c r="K42" s="201"/>
      <c r="L42" s="95"/>
      <c r="M42" s="202">
        <v>928658741</v>
      </c>
      <c r="N42" s="202">
        <v>1</v>
      </c>
      <c r="O42" s="202" t="s">
        <v>217</v>
      </c>
      <c r="P42" s="215" t="s">
        <v>826</v>
      </c>
      <c r="Q42" s="222" t="s">
        <v>827</v>
      </c>
      <c r="R42" s="202" t="s">
        <v>472</v>
      </c>
      <c r="S42" s="96"/>
      <c r="T42" s="96"/>
      <c r="U42" s="96"/>
      <c r="V42" s="96" t="s">
        <v>651</v>
      </c>
      <c r="W42" s="218" t="s">
        <v>828</v>
      </c>
      <c r="X42" s="96"/>
      <c r="Y42" s="96"/>
      <c r="Z42" s="96"/>
      <c r="AA42" s="96"/>
      <c r="AB42" s="96"/>
    </row>
    <row r="43" spans="1:28" x14ac:dyDescent="0.25">
      <c r="A43" s="135"/>
      <c r="B43" s="96">
        <v>1</v>
      </c>
      <c r="C43" s="242" t="s">
        <v>435</v>
      </c>
      <c r="D43" s="242" t="s">
        <v>436</v>
      </c>
      <c r="E43" s="107">
        <v>36800</v>
      </c>
      <c r="F43" s="133">
        <v>76001423</v>
      </c>
      <c r="G43" s="98">
        <v>1</v>
      </c>
      <c r="H43" s="97" t="str">
        <f>VLOOKUP(G43,AREAS,2)</f>
        <v>Operaciones</v>
      </c>
      <c r="I43" s="107">
        <v>44597</v>
      </c>
      <c r="J43" s="103"/>
      <c r="K43" s="103"/>
      <c r="L43" s="103"/>
      <c r="M43" s="98">
        <v>974652284</v>
      </c>
      <c r="N43" s="98">
        <v>1</v>
      </c>
      <c r="O43" s="96" t="s">
        <v>217</v>
      </c>
      <c r="P43" s="102" t="s">
        <v>437</v>
      </c>
      <c r="Q43" s="106" t="s">
        <v>438</v>
      </c>
      <c r="R43" s="96" t="s">
        <v>472</v>
      </c>
      <c r="S43" s="96" t="s">
        <v>635</v>
      </c>
      <c r="T43" s="96">
        <v>1</v>
      </c>
      <c r="U43" s="96">
        <v>3</v>
      </c>
      <c r="V43" s="102"/>
      <c r="W43" s="102"/>
      <c r="X43" s="102"/>
      <c r="Y43" s="96" t="s">
        <v>795</v>
      </c>
      <c r="Z43" s="96"/>
      <c r="AA43" s="96"/>
      <c r="AB43" s="96" t="str">
        <f>CONCATENATE(C43," ", D43)</f>
        <v>GARCIA CARDOZO GIOVANA</v>
      </c>
    </row>
    <row r="44" spans="1:28" x14ac:dyDescent="0.25">
      <c r="A44" s="135" t="s">
        <v>104</v>
      </c>
      <c r="B44" s="96">
        <v>1</v>
      </c>
      <c r="C44" s="242" t="s">
        <v>105</v>
      </c>
      <c r="D44" s="242" t="s">
        <v>106</v>
      </c>
      <c r="E44" s="99">
        <v>34583</v>
      </c>
      <c r="F44" s="104">
        <v>76828471</v>
      </c>
      <c r="G44" s="98">
        <v>1</v>
      </c>
      <c r="H44" s="103" t="str">
        <f>VLOOKUP(G44,AREAS,2)</f>
        <v>Operaciones</v>
      </c>
      <c r="I44" s="99">
        <v>44413</v>
      </c>
      <c r="J44" s="99"/>
      <c r="K44" s="99"/>
      <c r="L44" s="99"/>
      <c r="M44" s="105">
        <v>985672173</v>
      </c>
      <c r="N44" s="98">
        <v>1</v>
      </c>
      <c r="O44" s="98" t="str">
        <f>VLOOKUP([1]Empleados!M33,TURNOS,2)</f>
        <v>MAÑANA</v>
      </c>
      <c r="P44" s="101"/>
      <c r="Q44" s="102"/>
      <c r="R44" s="96" t="s">
        <v>475</v>
      </c>
      <c r="S44" s="96" t="s">
        <v>635</v>
      </c>
      <c r="T44" s="96">
        <v>2</v>
      </c>
      <c r="U44" s="96" t="s">
        <v>678</v>
      </c>
      <c r="V44" s="102"/>
      <c r="W44" s="102"/>
      <c r="X44" s="102"/>
      <c r="Y44" s="96" t="s">
        <v>795</v>
      </c>
      <c r="Z44" s="96"/>
      <c r="AA44" s="96"/>
      <c r="AB44" s="96" t="str">
        <f>CONCATENATE(C44," ", D44)</f>
        <v>GOMEZ RUFINO EDER GRACIEL</v>
      </c>
    </row>
    <row r="45" spans="1:28" x14ac:dyDescent="0.25">
      <c r="A45" s="135"/>
      <c r="B45" s="96">
        <v>1</v>
      </c>
      <c r="C45" s="242" t="s">
        <v>590</v>
      </c>
      <c r="D45" s="242" t="s">
        <v>593</v>
      </c>
      <c r="E45" s="107">
        <v>36930</v>
      </c>
      <c r="F45" s="133" t="s">
        <v>591</v>
      </c>
      <c r="G45" s="96">
        <v>1</v>
      </c>
      <c r="H45" s="95" t="s">
        <v>281</v>
      </c>
      <c r="I45" s="107">
        <v>44672</v>
      </c>
      <c r="J45" s="95"/>
      <c r="K45" s="95"/>
      <c r="L45" s="95"/>
      <c r="M45" s="98">
        <v>913706725</v>
      </c>
      <c r="N45" s="96">
        <v>1</v>
      </c>
      <c r="O45" s="96" t="s">
        <v>217</v>
      </c>
      <c r="P45" s="101" t="s">
        <v>560</v>
      </c>
      <c r="Q45" s="106" t="s">
        <v>592</v>
      </c>
      <c r="R45" s="96" t="s">
        <v>472</v>
      </c>
      <c r="S45" s="96"/>
      <c r="T45" s="96"/>
      <c r="U45" s="96"/>
      <c r="V45" s="102"/>
      <c r="W45" s="96"/>
      <c r="X45" s="102"/>
      <c r="Y45" s="96"/>
      <c r="Z45" s="96"/>
      <c r="AA45" s="231" t="s">
        <v>807</v>
      </c>
      <c r="AB45" s="96" t="str">
        <f>CONCATENATE(C45," ", D45)</f>
        <v>GRABIEL LIVIA JESSICA KELY</v>
      </c>
    </row>
    <row r="46" spans="1:28" x14ac:dyDescent="0.25">
      <c r="A46" s="135"/>
      <c r="B46" s="216">
        <v>1</v>
      </c>
      <c r="C46" s="242" t="s">
        <v>583</v>
      </c>
      <c r="D46" s="242" t="s">
        <v>584</v>
      </c>
      <c r="E46" s="99">
        <v>37584</v>
      </c>
      <c r="F46" s="104" t="s">
        <v>585</v>
      </c>
      <c r="G46" s="98">
        <v>1</v>
      </c>
      <c r="H46" s="103" t="s">
        <v>281</v>
      </c>
      <c r="I46" s="99">
        <v>44669</v>
      </c>
      <c r="J46" s="103"/>
      <c r="K46" s="103"/>
      <c r="L46" s="103"/>
      <c r="M46" s="98">
        <v>943693740</v>
      </c>
      <c r="N46" s="98">
        <v>1</v>
      </c>
      <c r="O46" s="96" t="s">
        <v>217</v>
      </c>
      <c r="P46" s="101" t="s">
        <v>586</v>
      </c>
      <c r="Q46" s="106" t="s">
        <v>587</v>
      </c>
      <c r="R46" s="96" t="s">
        <v>475</v>
      </c>
      <c r="S46" s="96"/>
      <c r="T46" s="96"/>
      <c r="U46" s="96"/>
      <c r="V46" s="102" t="s">
        <v>651</v>
      </c>
      <c r="W46" s="218" t="s">
        <v>664</v>
      </c>
      <c r="X46" s="102"/>
      <c r="Y46" s="96" t="s">
        <v>795</v>
      </c>
      <c r="Z46" s="96"/>
      <c r="AA46" s="96"/>
      <c r="AB46" s="96" t="str">
        <f>CONCATENATE(C46," ", D46)</f>
        <v>HUAMALI VELASQUEZ DEYBI BRAYTON</v>
      </c>
    </row>
    <row r="47" spans="1:28" x14ac:dyDescent="0.25">
      <c r="B47" s="216"/>
      <c r="C47" s="242" t="s">
        <v>854</v>
      </c>
      <c r="D47" s="242" t="s">
        <v>855</v>
      </c>
      <c r="E47" s="107">
        <v>28425</v>
      </c>
      <c r="F47" s="133" t="s">
        <v>856</v>
      </c>
      <c r="G47" s="96">
        <v>1</v>
      </c>
      <c r="H47" s="95" t="s">
        <v>281</v>
      </c>
      <c r="I47" s="107">
        <v>44727</v>
      </c>
      <c r="J47" s="95"/>
      <c r="K47" s="95"/>
      <c r="L47" s="95"/>
      <c r="M47" s="96">
        <v>922993038</v>
      </c>
      <c r="N47" s="96">
        <v>1</v>
      </c>
      <c r="O47" s="96" t="s">
        <v>217</v>
      </c>
      <c r="P47" s="102" t="s">
        <v>857</v>
      </c>
      <c r="Q47" s="106" t="s">
        <v>858</v>
      </c>
      <c r="R47" s="96" t="s">
        <v>472</v>
      </c>
      <c r="S47" s="96" t="s">
        <v>635</v>
      </c>
      <c r="T47" s="96">
        <v>2</v>
      </c>
      <c r="U47" s="96" t="s">
        <v>859</v>
      </c>
      <c r="V47" s="96"/>
      <c r="W47" s="96"/>
      <c r="X47" s="96"/>
      <c r="Y47" s="96"/>
      <c r="Z47" s="96"/>
      <c r="AA47" s="96"/>
      <c r="AB47" s="96"/>
    </row>
    <row r="48" spans="1:28" x14ac:dyDescent="0.25">
      <c r="A48" s="135"/>
      <c r="B48" s="216"/>
      <c r="C48" s="242" t="s">
        <v>601</v>
      </c>
      <c r="D48" s="242" t="s">
        <v>602</v>
      </c>
      <c r="E48" s="107">
        <v>36312</v>
      </c>
      <c r="F48" s="133" t="s">
        <v>603</v>
      </c>
      <c r="G48" s="96">
        <v>1</v>
      </c>
      <c r="H48" s="95" t="s">
        <v>281</v>
      </c>
      <c r="I48" s="107">
        <v>44677</v>
      </c>
      <c r="J48" s="95"/>
      <c r="K48" s="95"/>
      <c r="L48" s="95"/>
      <c r="M48" s="98">
        <v>991621567</v>
      </c>
      <c r="N48" s="96">
        <v>1</v>
      </c>
      <c r="O48" s="96" t="s">
        <v>217</v>
      </c>
      <c r="P48" s="102" t="s">
        <v>641</v>
      </c>
      <c r="Q48" s="106" t="s">
        <v>640</v>
      </c>
      <c r="R48" s="96" t="s">
        <v>475</v>
      </c>
      <c r="S48" s="96"/>
      <c r="T48" s="96"/>
      <c r="U48" s="96"/>
      <c r="V48" s="102"/>
      <c r="W48" s="96"/>
      <c r="X48" s="96"/>
      <c r="Y48" s="96"/>
      <c r="Z48" s="96"/>
      <c r="AA48" s="231" t="s">
        <v>808</v>
      </c>
      <c r="AB48" s="96" t="str">
        <f t="shared" ref="AB48:AB73" si="3">CONCATENATE(C48," ", D48)</f>
        <v>INCHE ALMERCO DAVID RENZO</v>
      </c>
    </row>
    <row r="49" spans="1:28" x14ac:dyDescent="0.25">
      <c r="A49" s="135" t="s">
        <v>113</v>
      </c>
      <c r="B49" s="216">
        <v>1</v>
      </c>
      <c r="C49" s="242" t="s">
        <v>114</v>
      </c>
      <c r="D49" s="242" t="s">
        <v>115</v>
      </c>
      <c r="E49" s="99">
        <v>28635</v>
      </c>
      <c r="F49" s="214" t="s">
        <v>572</v>
      </c>
      <c r="G49" s="98">
        <v>1</v>
      </c>
      <c r="H49" s="103" t="str">
        <f>VLOOKUP(G49,AREAS,2)</f>
        <v>Operaciones</v>
      </c>
      <c r="I49" s="99">
        <v>44412</v>
      </c>
      <c r="J49" s="99"/>
      <c r="K49" s="99"/>
      <c r="L49" s="99"/>
      <c r="M49" s="105">
        <v>953566227</v>
      </c>
      <c r="N49" s="98">
        <v>1</v>
      </c>
      <c r="O49" s="98" t="str">
        <f>VLOOKUP([1]Empleados!M37,TURNOS,2)</f>
        <v>MAÑANA</v>
      </c>
      <c r="P49" s="101"/>
      <c r="Q49" s="102"/>
      <c r="R49" s="96" t="s">
        <v>472</v>
      </c>
      <c r="S49" s="96"/>
      <c r="T49" s="96"/>
      <c r="U49" s="96"/>
      <c r="V49" s="102"/>
      <c r="W49" s="102"/>
      <c r="X49" s="102"/>
      <c r="Y49" s="96" t="s">
        <v>795</v>
      </c>
      <c r="Z49" s="96"/>
      <c r="AA49" s="96"/>
      <c r="AB49" s="96" t="str">
        <f t="shared" si="3"/>
        <v>JAVIER RESURRECCION BLANCA</v>
      </c>
    </row>
    <row r="50" spans="1:28" x14ac:dyDescent="0.25">
      <c r="A50" s="135" t="s">
        <v>120</v>
      </c>
      <c r="B50" s="216">
        <v>1</v>
      </c>
      <c r="C50" s="242" t="s">
        <v>121</v>
      </c>
      <c r="D50" s="242" t="s">
        <v>122</v>
      </c>
      <c r="E50" s="99">
        <v>29235</v>
      </c>
      <c r="F50" s="104">
        <v>43110559</v>
      </c>
      <c r="G50" s="98">
        <v>1</v>
      </c>
      <c r="H50" s="103" t="str">
        <f>VLOOKUP(G50,AREAS,2)</f>
        <v>Operaciones</v>
      </c>
      <c r="I50" s="99">
        <v>44422</v>
      </c>
      <c r="J50" s="99"/>
      <c r="K50" s="99"/>
      <c r="L50" s="99"/>
      <c r="M50" s="98">
        <v>944221898</v>
      </c>
      <c r="N50" s="98">
        <v>1</v>
      </c>
      <c r="O50" s="98" t="str">
        <f>VLOOKUP([1]Empleados!M40,TURNOS,2)</f>
        <v>MAÑANA</v>
      </c>
      <c r="P50" s="101"/>
      <c r="Q50" s="102"/>
      <c r="R50" s="96" t="s">
        <v>472</v>
      </c>
      <c r="S50" s="96" t="s">
        <v>635</v>
      </c>
      <c r="T50" s="96">
        <v>4</v>
      </c>
      <c r="U50" s="96" t="s">
        <v>674</v>
      </c>
      <c r="V50" s="102"/>
      <c r="W50" s="102"/>
      <c r="X50" s="102"/>
      <c r="Y50" s="96" t="s">
        <v>795</v>
      </c>
      <c r="Z50" s="96"/>
      <c r="AA50" s="96"/>
      <c r="AB50" s="96" t="str">
        <f t="shared" si="3"/>
        <v>LITANO ROSAS IRMA</v>
      </c>
    </row>
    <row r="51" spans="1:28" x14ac:dyDescent="0.25">
      <c r="A51" s="135"/>
      <c r="B51" s="216"/>
      <c r="C51" s="242" t="s">
        <v>623</v>
      </c>
      <c r="D51" s="242" t="s">
        <v>624</v>
      </c>
      <c r="E51" s="107">
        <v>32806</v>
      </c>
      <c r="F51" s="133" t="s">
        <v>625</v>
      </c>
      <c r="G51" s="96">
        <v>1</v>
      </c>
      <c r="H51" s="95" t="s">
        <v>281</v>
      </c>
      <c r="I51" s="107">
        <v>44680</v>
      </c>
      <c r="J51" s="95"/>
      <c r="K51" s="95"/>
      <c r="L51" s="95"/>
      <c r="M51" s="98">
        <v>933077747</v>
      </c>
      <c r="N51" s="96">
        <v>1</v>
      </c>
      <c r="O51" s="96" t="s">
        <v>217</v>
      </c>
      <c r="P51" s="102" t="s">
        <v>656</v>
      </c>
      <c r="Q51" s="106" t="s">
        <v>797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31" t="s">
        <v>809</v>
      </c>
      <c r="AB51" s="96" t="str">
        <f t="shared" si="3"/>
        <v>LLANOS RAYMUNDO JUAN LEVIN</v>
      </c>
    </row>
    <row r="52" spans="1:28" x14ac:dyDescent="0.25">
      <c r="A52" s="135" t="s">
        <v>125</v>
      </c>
      <c r="B52" s="35">
        <v>1</v>
      </c>
      <c r="C52" s="242" t="s">
        <v>126</v>
      </c>
      <c r="D52" s="242" t="s">
        <v>127</v>
      </c>
      <c r="E52" s="99">
        <v>35366</v>
      </c>
      <c r="F52" s="104">
        <v>72420619</v>
      </c>
      <c r="G52" s="98">
        <v>1</v>
      </c>
      <c r="H52" s="103" t="str">
        <f>VLOOKUP(G52,AREAS,2)</f>
        <v>Operaciones</v>
      </c>
      <c r="I52" s="99">
        <v>44559</v>
      </c>
      <c r="J52" s="99"/>
      <c r="K52" s="99"/>
      <c r="L52" s="99"/>
      <c r="M52" s="100" t="s">
        <v>268</v>
      </c>
      <c r="N52" s="98">
        <v>1</v>
      </c>
      <c r="O52" s="98" t="str">
        <f>VLOOKUP([1]Empleados!M42,TURNOS,2)</f>
        <v>MAÑANA</v>
      </c>
      <c r="P52" s="101"/>
      <c r="Q52" s="102"/>
      <c r="R52" s="96" t="s">
        <v>472</v>
      </c>
      <c r="S52" s="96" t="s">
        <v>635</v>
      </c>
      <c r="T52" s="96">
        <v>2</v>
      </c>
      <c r="U52" s="96" t="s">
        <v>673</v>
      </c>
      <c r="V52" s="102"/>
      <c r="W52" s="102"/>
      <c r="X52" s="102"/>
      <c r="Y52" s="96" t="s">
        <v>795</v>
      </c>
      <c r="Z52" s="96" t="s">
        <v>795</v>
      </c>
      <c r="AA52" s="96"/>
      <c r="AB52" s="96" t="str">
        <f t="shared" si="3"/>
        <v>LOPEZ AQUITUARI JHOYS EBELYN</v>
      </c>
    </row>
    <row r="53" spans="1:28" x14ac:dyDescent="0.25">
      <c r="A53" s="135"/>
      <c r="B53" s="216">
        <v>1</v>
      </c>
      <c r="C53" s="242" t="s">
        <v>502</v>
      </c>
      <c r="D53" s="242" t="s">
        <v>503</v>
      </c>
      <c r="E53" s="107">
        <v>34791</v>
      </c>
      <c r="F53" s="133" t="s">
        <v>504</v>
      </c>
      <c r="G53" s="98">
        <v>1</v>
      </c>
      <c r="H53" s="103" t="str">
        <f>VLOOKUP(G53,AREAS,2)</f>
        <v>Operaciones</v>
      </c>
      <c r="I53" s="107">
        <v>44649</v>
      </c>
      <c r="J53" s="95"/>
      <c r="K53" s="95"/>
      <c r="L53" s="95"/>
      <c r="M53" s="98">
        <v>930658467</v>
      </c>
      <c r="N53" s="96">
        <v>1</v>
      </c>
      <c r="O53" s="96" t="s">
        <v>217</v>
      </c>
      <c r="P53" s="101" t="s">
        <v>505</v>
      </c>
      <c r="Q53" s="219" t="s">
        <v>687</v>
      </c>
      <c r="R53" s="96" t="s">
        <v>472</v>
      </c>
      <c r="S53" s="96"/>
      <c r="T53" s="96"/>
      <c r="U53" s="96"/>
      <c r="V53" s="102"/>
      <c r="W53" s="102"/>
      <c r="X53" s="102"/>
      <c r="Y53" s="96" t="s">
        <v>795</v>
      </c>
      <c r="Z53" s="96"/>
      <c r="AA53" s="96"/>
      <c r="AB53" s="96" t="str">
        <f t="shared" si="3"/>
        <v>LUNA SOCOLA LUCIA GERALDINE</v>
      </c>
    </row>
    <row r="54" spans="1:28" x14ac:dyDescent="0.25">
      <c r="A54" s="135" t="s">
        <v>130</v>
      </c>
      <c r="B54" s="216">
        <v>1</v>
      </c>
      <c r="C54" s="242" t="s">
        <v>131</v>
      </c>
      <c r="D54" s="242" t="s">
        <v>132</v>
      </c>
      <c r="E54" s="99">
        <v>33554</v>
      </c>
      <c r="F54" s="104">
        <v>47401534</v>
      </c>
      <c r="G54" s="98">
        <v>1</v>
      </c>
      <c r="H54" s="103" t="str">
        <f>VLOOKUP(G54,AREAS,2)</f>
        <v>Operaciones</v>
      </c>
      <c r="I54" s="99">
        <v>44356</v>
      </c>
      <c r="J54" s="99"/>
      <c r="K54" s="99"/>
      <c r="L54" s="99"/>
      <c r="M54" s="105">
        <v>916321115</v>
      </c>
      <c r="N54" s="98">
        <v>1</v>
      </c>
      <c r="O54" s="98" t="str">
        <f>VLOOKUP([1]Empleados!M44,TURNOS,2)</f>
        <v>MAÑANA</v>
      </c>
      <c r="P54" s="101"/>
      <c r="Q54" s="102"/>
      <c r="R54" s="96" t="s">
        <v>472</v>
      </c>
      <c r="S54" s="96"/>
      <c r="T54" s="96">
        <v>1</v>
      </c>
      <c r="U54" s="96">
        <v>15</v>
      </c>
      <c r="V54" s="102"/>
      <c r="W54" s="102"/>
      <c r="X54" s="102"/>
      <c r="Y54" s="96" t="s">
        <v>795</v>
      </c>
      <c r="Z54" s="96"/>
      <c r="AA54" s="96"/>
      <c r="AB54" s="96" t="str">
        <f t="shared" si="3"/>
        <v>MALASQUEZ CHUMPITAZ MILAGROS</v>
      </c>
    </row>
    <row r="55" spans="1:28" x14ac:dyDescent="0.25">
      <c r="A55" s="135"/>
      <c r="B55" s="216"/>
      <c r="C55" s="242" t="s">
        <v>715</v>
      </c>
      <c r="D55" s="242" t="s">
        <v>691</v>
      </c>
      <c r="E55" s="107">
        <v>35139</v>
      </c>
      <c r="F55" s="133" t="s">
        <v>716</v>
      </c>
      <c r="G55" s="96">
        <v>1</v>
      </c>
      <c r="H55" s="95" t="s">
        <v>281</v>
      </c>
      <c r="I55" s="107">
        <v>44695</v>
      </c>
      <c r="J55" s="95"/>
      <c r="K55" s="95"/>
      <c r="L55" s="95"/>
      <c r="M55" s="98">
        <v>912649403</v>
      </c>
      <c r="N55" s="96">
        <v>1</v>
      </c>
      <c r="O55" s="96" t="s">
        <v>217</v>
      </c>
      <c r="P55" s="102" t="s">
        <v>723</v>
      </c>
      <c r="Q55" s="106" t="s">
        <v>724</v>
      </c>
      <c r="R55" s="96" t="s">
        <v>475</v>
      </c>
      <c r="S55" s="96" t="s">
        <v>635</v>
      </c>
      <c r="T55" s="96">
        <v>1</v>
      </c>
      <c r="U55" s="96">
        <v>9</v>
      </c>
      <c r="V55" s="96" t="s">
        <v>651</v>
      </c>
      <c r="W55" s="218" t="s">
        <v>725</v>
      </c>
      <c r="X55" s="96"/>
      <c r="Y55" s="96"/>
      <c r="Z55" s="96"/>
      <c r="AA55" s="231" t="s">
        <v>810</v>
      </c>
      <c r="AB55" s="96" t="str">
        <f t="shared" si="3"/>
        <v>MALASQUEZ ZEÑA JORGE LUIS</v>
      </c>
    </row>
    <row r="56" spans="1:28" x14ac:dyDescent="0.25">
      <c r="A56" s="135"/>
      <c r="B56" s="35"/>
      <c r="C56" s="242" t="s">
        <v>760</v>
      </c>
      <c r="D56" s="242" t="s">
        <v>761</v>
      </c>
      <c r="E56" s="107">
        <v>37517</v>
      </c>
      <c r="F56" s="133" t="s">
        <v>762</v>
      </c>
      <c r="G56" s="96">
        <v>1</v>
      </c>
      <c r="H56" s="95" t="s">
        <v>281</v>
      </c>
      <c r="I56" s="107">
        <v>44706</v>
      </c>
      <c r="J56" s="95"/>
      <c r="K56" s="95"/>
      <c r="L56" s="95"/>
      <c r="M56" s="96">
        <v>950473606</v>
      </c>
      <c r="N56" s="96">
        <v>1</v>
      </c>
      <c r="O56" s="96" t="s">
        <v>217</v>
      </c>
      <c r="P56" s="102" t="s">
        <v>763</v>
      </c>
      <c r="Q56" s="227"/>
      <c r="R56" s="96" t="s">
        <v>472</v>
      </c>
      <c r="S56" s="96"/>
      <c r="T56" s="96"/>
      <c r="U56" s="96"/>
      <c r="V56" s="96"/>
      <c r="W56" s="96"/>
      <c r="X56" s="96"/>
      <c r="Y56" s="96"/>
      <c r="Z56" s="96"/>
      <c r="AA56" s="96"/>
      <c r="AB56" s="96" t="str">
        <f t="shared" si="3"/>
        <v>MANCO FERNANDEZ ROSA MILAGROS</v>
      </c>
    </row>
    <row r="57" spans="1:28" x14ac:dyDescent="0.25">
      <c r="A57" s="135"/>
      <c r="B57" s="216">
        <v>1</v>
      </c>
      <c r="C57" s="242" t="s">
        <v>446</v>
      </c>
      <c r="D57" s="242" t="s">
        <v>594</v>
      </c>
      <c r="E57" s="107">
        <v>27659</v>
      </c>
      <c r="F57" s="133" t="s">
        <v>595</v>
      </c>
      <c r="G57" s="96">
        <v>1</v>
      </c>
      <c r="H57" s="95" t="s">
        <v>281</v>
      </c>
      <c r="I57" s="107">
        <v>44671</v>
      </c>
      <c r="J57" s="95"/>
      <c r="K57" s="95"/>
      <c r="L57" s="95"/>
      <c r="M57" s="98">
        <v>902873073</v>
      </c>
      <c r="N57" s="96">
        <v>1</v>
      </c>
      <c r="O57" s="96" t="s">
        <v>217</v>
      </c>
      <c r="P57" s="102" t="s">
        <v>597</v>
      </c>
      <c r="Q57" s="106" t="s">
        <v>596</v>
      </c>
      <c r="R57" s="96" t="s">
        <v>472</v>
      </c>
      <c r="S57" s="96" t="s">
        <v>635</v>
      </c>
      <c r="T57" s="96">
        <v>1</v>
      </c>
      <c r="U57" s="96">
        <v>25</v>
      </c>
      <c r="V57" s="102"/>
      <c r="W57" s="96"/>
      <c r="X57" s="102"/>
      <c r="Y57" s="96" t="s">
        <v>795</v>
      </c>
      <c r="Z57" s="96" t="s">
        <v>795</v>
      </c>
      <c r="AA57" s="96"/>
      <c r="AB57" s="96" t="str">
        <f t="shared" si="3"/>
        <v>MASSA MONJA CLAUDIA CECILIA</v>
      </c>
    </row>
    <row r="58" spans="1:28" x14ac:dyDescent="0.25">
      <c r="A58" s="135"/>
      <c r="B58" s="216">
        <v>1</v>
      </c>
      <c r="C58" s="242" t="s">
        <v>446</v>
      </c>
      <c r="D58" s="242" t="s">
        <v>447</v>
      </c>
      <c r="E58" s="107">
        <v>26854</v>
      </c>
      <c r="F58" s="133">
        <v>15427651</v>
      </c>
      <c r="G58" s="98">
        <v>1</v>
      </c>
      <c r="H58" s="97" t="str">
        <f>VLOOKUP(G58,AREAS,2)</f>
        <v>Operaciones</v>
      </c>
      <c r="I58" s="107">
        <v>44608</v>
      </c>
      <c r="J58" s="95"/>
      <c r="K58" s="95"/>
      <c r="L58" s="95"/>
      <c r="M58" s="98">
        <v>951420392</v>
      </c>
      <c r="N58" s="98">
        <v>1</v>
      </c>
      <c r="O58" s="98" t="str">
        <f>VLOOKUP([1]Empleados!M93,TURNOS,2)</f>
        <v>MAÑANA</v>
      </c>
      <c r="P58" s="102" t="s">
        <v>448</v>
      </c>
      <c r="Q58" s="106" t="s">
        <v>449</v>
      </c>
      <c r="R58" s="96" t="s">
        <v>472</v>
      </c>
      <c r="S58" s="96" t="s">
        <v>635</v>
      </c>
      <c r="T58" s="96">
        <v>2</v>
      </c>
      <c r="U58" s="96" t="s">
        <v>675</v>
      </c>
      <c r="V58" s="102"/>
      <c r="W58" s="102"/>
      <c r="X58" s="102"/>
      <c r="Y58" s="96" t="s">
        <v>795</v>
      </c>
      <c r="Z58" s="96"/>
      <c r="AA58" s="96"/>
      <c r="AB58" s="96" t="str">
        <f t="shared" si="3"/>
        <v>MASSA MONJA VERONICA VIVIEN</v>
      </c>
    </row>
    <row r="59" spans="1:28" x14ac:dyDescent="0.25">
      <c r="A59" s="135" t="s">
        <v>133</v>
      </c>
      <c r="B59" s="216">
        <v>1</v>
      </c>
      <c r="C59" s="242" t="s">
        <v>134</v>
      </c>
      <c r="D59" s="242" t="s">
        <v>135</v>
      </c>
      <c r="E59" s="99">
        <v>35678</v>
      </c>
      <c r="F59" s="104">
        <v>75325472</v>
      </c>
      <c r="G59" s="98">
        <v>1</v>
      </c>
      <c r="H59" s="103" t="str">
        <f>VLOOKUP(G59,AREAS,2)</f>
        <v>Operaciones</v>
      </c>
      <c r="I59" s="99">
        <v>44476</v>
      </c>
      <c r="J59" s="99"/>
      <c r="K59" s="99"/>
      <c r="L59" s="99"/>
      <c r="M59" s="98">
        <v>929332633</v>
      </c>
      <c r="N59" s="98">
        <v>1</v>
      </c>
      <c r="O59" s="98" t="str">
        <f>VLOOKUP([1]Empleados!M45,TURNOS,2)</f>
        <v>MAÑANA</v>
      </c>
      <c r="P59" s="101"/>
      <c r="Q59" s="102"/>
      <c r="R59" s="96" t="s">
        <v>472</v>
      </c>
      <c r="S59" s="96"/>
      <c r="T59" s="96"/>
      <c r="U59" s="96"/>
      <c r="V59" s="102"/>
      <c r="W59" s="102"/>
      <c r="X59" s="102"/>
      <c r="Y59" s="96" t="s">
        <v>795</v>
      </c>
      <c r="Z59" s="96"/>
      <c r="AA59" s="96"/>
      <c r="AB59" s="96" t="str">
        <f t="shared" si="3"/>
        <v>MELO GARCIA PAMELA RUBI</v>
      </c>
    </row>
    <row r="60" spans="1:28" x14ac:dyDescent="0.25">
      <c r="A60" s="135"/>
      <c r="B60" s="216"/>
      <c r="C60" s="242" t="s">
        <v>613</v>
      </c>
      <c r="D60" s="242" t="s">
        <v>614</v>
      </c>
      <c r="E60" s="107">
        <v>37796</v>
      </c>
      <c r="F60" s="133" t="s">
        <v>615</v>
      </c>
      <c r="G60" s="96">
        <v>1</v>
      </c>
      <c r="H60" s="95" t="s">
        <v>281</v>
      </c>
      <c r="I60" s="107">
        <v>44677</v>
      </c>
      <c r="J60" s="95"/>
      <c r="K60" s="95"/>
      <c r="L60" s="95"/>
      <c r="M60" s="98">
        <v>968486681</v>
      </c>
      <c r="N60" s="96">
        <v>1</v>
      </c>
      <c r="O60" s="96" t="s">
        <v>217</v>
      </c>
      <c r="P60" s="102" t="s">
        <v>647</v>
      </c>
      <c r="Q60" s="106" t="s">
        <v>646</v>
      </c>
      <c r="R60" s="96" t="s">
        <v>472</v>
      </c>
      <c r="S60" s="96" t="s">
        <v>635</v>
      </c>
      <c r="T60" s="96">
        <v>2</v>
      </c>
      <c r="U60" s="96" t="s">
        <v>676</v>
      </c>
      <c r="V60" s="98" t="s">
        <v>651</v>
      </c>
      <c r="W60" s="218" t="s">
        <v>654</v>
      </c>
      <c r="X60" s="96"/>
      <c r="Y60" s="96"/>
      <c r="Z60" s="96"/>
      <c r="AA60" s="231" t="s">
        <v>811</v>
      </c>
      <c r="AB60" s="96" t="str">
        <f t="shared" si="3"/>
        <v>MERCADO CUYA MAYBELYN</v>
      </c>
    </row>
    <row r="61" spans="1:28" x14ac:dyDescent="0.25">
      <c r="A61" s="135"/>
      <c r="B61" s="216"/>
      <c r="C61" s="242" t="s">
        <v>626</v>
      </c>
      <c r="D61" s="242" t="s">
        <v>627</v>
      </c>
      <c r="E61" s="107">
        <v>37098</v>
      </c>
      <c r="F61" s="133" t="s">
        <v>628</v>
      </c>
      <c r="G61" s="96">
        <v>1</v>
      </c>
      <c r="H61" s="95" t="s">
        <v>281</v>
      </c>
      <c r="I61" s="107">
        <v>44680</v>
      </c>
      <c r="J61" s="95"/>
      <c r="K61" s="95"/>
      <c r="L61" s="95"/>
      <c r="M61" s="98">
        <v>967379468</v>
      </c>
      <c r="N61" s="96">
        <v>1</v>
      </c>
      <c r="O61" s="96" t="s">
        <v>217</v>
      </c>
      <c r="P61" s="102" t="s">
        <v>658</v>
      </c>
      <c r="Q61" s="106" t="s">
        <v>657</v>
      </c>
      <c r="R61" s="96" t="s">
        <v>472</v>
      </c>
      <c r="S61" s="96"/>
      <c r="T61" s="96"/>
      <c r="U61" s="96"/>
      <c r="V61" s="102"/>
      <c r="W61" s="96"/>
      <c r="X61" s="96"/>
      <c r="Y61" s="96"/>
      <c r="Z61" s="96"/>
      <c r="AA61" s="231" t="s">
        <v>812</v>
      </c>
      <c r="AB61" s="96" t="str">
        <f t="shared" si="3"/>
        <v>MEZA MALASQUEZ LISBETH PAULINA</v>
      </c>
    </row>
    <row r="62" spans="1:28" x14ac:dyDescent="0.25">
      <c r="A62" s="135"/>
      <c r="B62" s="216">
        <v>1</v>
      </c>
      <c r="C62" s="242" t="s">
        <v>478</v>
      </c>
      <c r="D62" s="242" t="s">
        <v>479</v>
      </c>
      <c r="E62" s="107">
        <v>36472</v>
      </c>
      <c r="F62" s="179">
        <v>78257845</v>
      </c>
      <c r="G62" s="96">
        <v>1</v>
      </c>
      <c r="H62" s="95" t="s">
        <v>281</v>
      </c>
      <c r="I62" s="107">
        <v>44623</v>
      </c>
      <c r="J62" s="95"/>
      <c r="K62" s="95"/>
      <c r="L62" s="95"/>
      <c r="M62" s="98">
        <v>933358406</v>
      </c>
      <c r="N62" s="96">
        <v>1</v>
      </c>
      <c r="O62" s="96" t="s">
        <v>217</v>
      </c>
      <c r="P62" s="102" t="s">
        <v>481</v>
      </c>
      <c r="Q62" s="106" t="s">
        <v>480</v>
      </c>
      <c r="R62" s="96" t="s">
        <v>472</v>
      </c>
      <c r="S62" s="96" t="s">
        <v>635</v>
      </c>
      <c r="T62" s="96">
        <v>1</v>
      </c>
      <c r="U62" s="96">
        <v>2</v>
      </c>
      <c r="V62" s="102"/>
      <c r="W62" s="102"/>
      <c r="X62" s="102"/>
      <c r="Y62" s="96" t="s">
        <v>795</v>
      </c>
      <c r="Z62" s="96" t="s">
        <v>795</v>
      </c>
      <c r="AA62" s="96"/>
      <c r="AB62" s="96" t="str">
        <f t="shared" si="3"/>
        <v>MURAYARI CUMAPA LUZ CLARITA</v>
      </c>
    </row>
    <row r="63" spans="1:28" x14ac:dyDescent="0.25">
      <c r="A63" s="135" t="s">
        <v>140</v>
      </c>
      <c r="B63" s="35">
        <v>1</v>
      </c>
      <c r="C63" s="242" t="s">
        <v>141</v>
      </c>
      <c r="D63" s="242" t="s">
        <v>142</v>
      </c>
      <c r="E63" s="99">
        <v>29859</v>
      </c>
      <c r="F63" s="104">
        <v>42403148</v>
      </c>
      <c r="G63" s="98">
        <v>1</v>
      </c>
      <c r="H63" s="103" t="str">
        <f>VLOOKUP(G63,AREAS,2)</f>
        <v>Operaciones</v>
      </c>
      <c r="I63" s="99">
        <v>44417</v>
      </c>
      <c r="J63" s="99"/>
      <c r="K63" s="99"/>
      <c r="L63" s="99"/>
      <c r="M63" s="105">
        <v>993255301</v>
      </c>
      <c r="N63" s="98">
        <v>1</v>
      </c>
      <c r="O63" s="98" t="str">
        <f>VLOOKUP([1]Empleados!M49,TURNOS,2)</f>
        <v>MAÑANA</v>
      </c>
      <c r="P63" s="101"/>
      <c r="Q63" s="102"/>
      <c r="R63" s="96" t="s">
        <v>472</v>
      </c>
      <c r="S63" s="96" t="s">
        <v>635</v>
      </c>
      <c r="T63" s="96">
        <v>2</v>
      </c>
      <c r="U63" s="96" t="s">
        <v>677</v>
      </c>
      <c r="V63" s="102"/>
      <c r="W63" s="102"/>
      <c r="X63" s="102"/>
      <c r="Y63" s="96" t="s">
        <v>795</v>
      </c>
      <c r="Z63" s="96" t="s">
        <v>795</v>
      </c>
      <c r="AA63" s="96"/>
      <c r="AB63" s="96" t="str">
        <f t="shared" si="3"/>
        <v>NUÑEZ LAREDO ELVA ADELINA</v>
      </c>
    </row>
    <row r="64" spans="1:28" x14ac:dyDescent="0.25">
      <c r="A64" s="135" t="s">
        <v>143</v>
      </c>
      <c r="B64" s="35">
        <v>1</v>
      </c>
      <c r="C64" s="242" t="s">
        <v>144</v>
      </c>
      <c r="D64" s="242" t="s">
        <v>145</v>
      </c>
      <c r="E64" s="99">
        <v>33361</v>
      </c>
      <c r="F64" s="217" t="s">
        <v>573</v>
      </c>
      <c r="G64" s="98">
        <v>1</v>
      </c>
      <c r="H64" s="103" t="str">
        <f>VLOOKUP(G64,AREAS,2)</f>
        <v>Operaciones</v>
      </c>
      <c r="I64" s="99">
        <v>44397</v>
      </c>
      <c r="J64" s="99"/>
      <c r="K64" s="99"/>
      <c r="L64" s="99"/>
      <c r="M64" s="105" t="s">
        <v>266</v>
      </c>
      <c r="N64" s="98">
        <v>1</v>
      </c>
      <c r="O64" s="98" t="str">
        <f>VLOOKUP([1]Empleados!M50,TURNOS,2)</f>
        <v>MAÑANA</v>
      </c>
      <c r="P64" s="101"/>
      <c r="Q64" s="102"/>
      <c r="R64" s="96" t="s">
        <v>475</v>
      </c>
      <c r="S64" s="96"/>
      <c r="T64" s="96"/>
      <c r="U64" s="96"/>
      <c r="V64" s="102"/>
      <c r="W64" s="102"/>
      <c r="X64" s="102"/>
      <c r="Y64" s="96" t="s">
        <v>795</v>
      </c>
      <c r="Z64" s="96" t="s">
        <v>795</v>
      </c>
      <c r="AA64" s="96"/>
      <c r="AB64" s="96" t="str">
        <f t="shared" si="3"/>
        <v>OLIVO AZOCAR ROGER</v>
      </c>
    </row>
    <row r="65" spans="1:28" x14ac:dyDescent="0.25">
      <c r="A65" s="135"/>
      <c r="B65" s="35">
        <v>1</v>
      </c>
      <c r="C65" s="242" t="s">
        <v>292</v>
      </c>
      <c r="D65" s="242" t="s">
        <v>293</v>
      </c>
      <c r="E65" s="99">
        <v>37260</v>
      </c>
      <c r="F65" s="104">
        <v>76412113</v>
      </c>
      <c r="G65" s="98">
        <v>1</v>
      </c>
      <c r="H65" s="97" t="str">
        <f>VLOOKUP(G65,AREAS,2)</f>
        <v>Operaciones</v>
      </c>
      <c r="I65" s="99">
        <v>44348</v>
      </c>
      <c r="J65" s="103"/>
      <c r="K65" s="103"/>
      <c r="L65" s="103"/>
      <c r="M65" s="98">
        <v>978440193</v>
      </c>
      <c r="N65" s="98">
        <v>1</v>
      </c>
      <c r="O65" s="98" t="str">
        <f>VLOOKUP([1]Empleados!M91,TURNOS,2)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795</v>
      </c>
      <c r="Z65" s="96"/>
      <c r="AA65" s="96"/>
      <c r="AB65" s="96" t="str">
        <f t="shared" si="3"/>
        <v>PADILLA RAMIREZ IVY ARACELY</v>
      </c>
    </row>
    <row r="66" spans="1:28" x14ac:dyDescent="0.25">
      <c r="A66" s="135" t="s">
        <v>146</v>
      </c>
      <c r="B66" s="35">
        <v>1</v>
      </c>
      <c r="C66" s="242" t="s">
        <v>147</v>
      </c>
      <c r="D66" s="242" t="s">
        <v>148</v>
      </c>
      <c r="E66" s="99">
        <v>35263</v>
      </c>
      <c r="F66" s="104">
        <v>73525961</v>
      </c>
      <c r="G66" s="98">
        <v>1</v>
      </c>
      <c r="H66" s="103" t="str">
        <f>VLOOKUP(G66,AREAS,2)</f>
        <v>Operaciones</v>
      </c>
      <c r="I66" s="99">
        <v>44348</v>
      </c>
      <c r="J66" s="99"/>
      <c r="K66" s="99"/>
      <c r="L66" s="99"/>
      <c r="M66" s="105">
        <v>956014658</v>
      </c>
      <c r="N66" s="98">
        <v>1</v>
      </c>
      <c r="O66" s="98" t="str">
        <f>VLOOKUP([1]Empleados!M51,TURNOS,2)</f>
        <v>MAÑANA</v>
      </c>
      <c r="P66" s="101"/>
      <c r="Q66" s="102"/>
      <c r="R66" s="96" t="s">
        <v>472</v>
      </c>
      <c r="S66" s="96" t="s">
        <v>635</v>
      </c>
      <c r="T66" s="96">
        <v>2</v>
      </c>
      <c r="U66" s="96" t="s">
        <v>680</v>
      </c>
      <c r="V66" s="102"/>
      <c r="W66" s="102"/>
      <c r="X66" s="102"/>
      <c r="Y66" s="96" t="s">
        <v>795</v>
      </c>
      <c r="Z66" s="96" t="s">
        <v>795</v>
      </c>
      <c r="AA66" s="96"/>
      <c r="AB66" s="96" t="str">
        <f t="shared" si="3"/>
        <v>PAHUACHO COSME CARMEN CATHERINE</v>
      </c>
    </row>
    <row r="67" spans="1:28" x14ac:dyDescent="0.25">
      <c r="A67" s="135"/>
      <c r="B67" s="35">
        <v>1</v>
      </c>
      <c r="C67" s="242" t="s">
        <v>561</v>
      </c>
      <c r="D67" s="242" t="s">
        <v>562</v>
      </c>
      <c r="E67" s="107">
        <v>35872</v>
      </c>
      <c r="F67" s="133" t="s">
        <v>563</v>
      </c>
      <c r="G67" s="96">
        <v>1</v>
      </c>
      <c r="H67" s="95" t="s">
        <v>281</v>
      </c>
      <c r="I67" s="107">
        <v>44659</v>
      </c>
      <c r="J67" s="95"/>
      <c r="K67" s="95"/>
      <c r="L67" s="95"/>
      <c r="M67" s="98">
        <v>973502797</v>
      </c>
      <c r="N67" s="96">
        <v>1</v>
      </c>
      <c r="O67" s="96" t="s">
        <v>217</v>
      </c>
      <c r="P67" s="101" t="s">
        <v>565</v>
      </c>
      <c r="Q67" s="106" t="s">
        <v>564</v>
      </c>
      <c r="R67" s="96" t="s">
        <v>472</v>
      </c>
      <c r="S67" s="96"/>
      <c r="T67" s="96"/>
      <c r="U67" s="96"/>
      <c r="V67" s="102"/>
      <c r="W67" s="96"/>
      <c r="X67" s="102"/>
      <c r="Y67" s="96" t="s">
        <v>795</v>
      </c>
      <c r="Z67" s="96"/>
      <c r="AA67" s="96"/>
      <c r="AB67" s="96" t="str">
        <f t="shared" si="3"/>
        <v>PAUCAR MAYTA BEATRIZ SALUSTRIA</v>
      </c>
    </row>
    <row r="68" spans="1:28" x14ac:dyDescent="0.25">
      <c r="A68" s="135"/>
      <c r="B68" s="35">
        <v>1</v>
      </c>
      <c r="C68" s="242" t="s">
        <v>482</v>
      </c>
      <c r="D68" s="242" t="s">
        <v>483</v>
      </c>
      <c r="E68" s="107">
        <v>35161</v>
      </c>
      <c r="F68" s="133" t="s">
        <v>484</v>
      </c>
      <c r="G68" s="96">
        <v>1</v>
      </c>
      <c r="H68" s="95" t="s">
        <v>281</v>
      </c>
      <c r="I68" s="107">
        <v>44624</v>
      </c>
      <c r="J68" s="95"/>
      <c r="K68" s="95"/>
      <c r="L68" s="95"/>
      <c r="M68" s="98">
        <v>954311228</v>
      </c>
      <c r="N68" s="96">
        <v>1</v>
      </c>
      <c r="O68" s="96" t="s">
        <v>217</v>
      </c>
      <c r="P68" s="102" t="s">
        <v>485</v>
      </c>
      <c r="Q68" s="106" t="s">
        <v>486</v>
      </c>
      <c r="R68" s="96" t="s">
        <v>475</v>
      </c>
      <c r="S68" s="96" t="s">
        <v>635</v>
      </c>
      <c r="T68" s="96">
        <v>1</v>
      </c>
      <c r="U68" s="96">
        <v>4</v>
      </c>
      <c r="V68" s="102"/>
      <c r="W68" s="102"/>
      <c r="X68" s="102"/>
      <c r="Y68" s="96" t="s">
        <v>795</v>
      </c>
      <c r="Z68" s="96"/>
      <c r="AA68" s="96"/>
      <c r="AB68" s="96" t="str">
        <f t="shared" si="3"/>
        <v>PEREZ CAYCHO DAVID ISRAEL</v>
      </c>
    </row>
    <row r="69" spans="1:28" x14ac:dyDescent="0.25">
      <c r="A69" s="135"/>
      <c r="B69" s="35"/>
      <c r="C69" s="242" t="s">
        <v>751</v>
      </c>
      <c r="D69" s="242" t="s">
        <v>750</v>
      </c>
      <c r="E69" s="107">
        <v>38119</v>
      </c>
      <c r="F69" s="133" t="s">
        <v>752</v>
      </c>
      <c r="G69" s="96">
        <v>1</v>
      </c>
      <c r="H69" s="95" t="s">
        <v>281</v>
      </c>
      <c r="I69" s="107">
        <v>44706</v>
      </c>
      <c r="J69" s="95"/>
      <c r="K69" s="95"/>
      <c r="L69" s="95"/>
      <c r="M69" s="96">
        <v>951068840</v>
      </c>
      <c r="N69" s="96">
        <v>1</v>
      </c>
      <c r="O69" s="96" t="s">
        <v>217</v>
      </c>
      <c r="P69" s="102" t="s">
        <v>753</v>
      </c>
      <c r="Q69" s="106" t="s">
        <v>754</v>
      </c>
      <c r="R69" s="96" t="s">
        <v>475</v>
      </c>
      <c r="S69" s="96"/>
      <c r="T69" s="96"/>
      <c r="U69" s="96"/>
      <c r="V69" s="96"/>
      <c r="W69" s="96"/>
      <c r="X69" s="96"/>
      <c r="Y69" s="96"/>
      <c r="Z69" s="96"/>
      <c r="AA69" s="96"/>
      <c r="AB69" s="96" t="str">
        <f t="shared" si="3"/>
        <v>PEREZ CORDOVA BOOZ OBED</v>
      </c>
    </row>
    <row r="70" spans="1:28" x14ac:dyDescent="0.25">
      <c r="A70" s="135"/>
      <c r="B70" s="35"/>
      <c r="C70" s="242" t="s">
        <v>693</v>
      </c>
      <c r="D70" s="242" t="s">
        <v>694</v>
      </c>
      <c r="E70" s="107">
        <v>36441</v>
      </c>
      <c r="F70" s="133" t="s">
        <v>695</v>
      </c>
      <c r="G70" s="96">
        <v>1</v>
      </c>
      <c r="H70" s="95" t="s">
        <v>281</v>
      </c>
      <c r="I70" s="107">
        <v>44693</v>
      </c>
      <c r="J70" s="95"/>
      <c r="K70" s="95"/>
      <c r="L70" s="95"/>
      <c r="M70" s="98">
        <v>989632139</v>
      </c>
      <c r="N70" s="96">
        <v>1</v>
      </c>
      <c r="O70" s="96" t="s">
        <v>217</v>
      </c>
      <c r="P70" s="102" t="s">
        <v>704</v>
      </c>
      <c r="Q70" s="106" t="s">
        <v>705</v>
      </c>
      <c r="R70" s="96" t="s">
        <v>475</v>
      </c>
      <c r="S70" s="96"/>
      <c r="T70" s="96"/>
      <c r="U70" s="96"/>
      <c r="V70" s="102"/>
      <c r="W70" s="223"/>
      <c r="X70" s="96"/>
      <c r="Y70" s="96"/>
      <c r="Z70" s="96"/>
      <c r="AA70" s="231" t="s">
        <v>813</v>
      </c>
      <c r="AB70" s="96" t="str">
        <f t="shared" si="3"/>
        <v>PFENING NAHUATUPE POOL GABRIEL</v>
      </c>
    </row>
    <row r="71" spans="1:28" x14ac:dyDescent="0.25">
      <c r="A71" s="135" t="s">
        <v>149</v>
      </c>
      <c r="B71" s="35">
        <v>1</v>
      </c>
      <c r="C71" s="242" t="s">
        <v>150</v>
      </c>
      <c r="D71" s="242" t="s">
        <v>151</v>
      </c>
      <c r="E71" s="99">
        <v>37399</v>
      </c>
      <c r="F71" s="104">
        <v>73908404</v>
      </c>
      <c r="G71" s="98">
        <v>1</v>
      </c>
      <c r="H71" s="103" t="str">
        <f>VLOOKUP(G71,AREAS,2)</f>
        <v>Operaciones</v>
      </c>
      <c r="I71" s="99">
        <v>44370</v>
      </c>
      <c r="J71" s="99"/>
      <c r="K71" s="99"/>
      <c r="L71" s="99"/>
      <c r="M71" s="105">
        <v>962943227</v>
      </c>
      <c r="N71" s="98">
        <v>1</v>
      </c>
      <c r="O71" s="98" t="str">
        <f>VLOOKUP([1]Empleados!M53,TURNOS,2)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795</v>
      </c>
      <c r="Z71" s="96" t="s">
        <v>795</v>
      </c>
      <c r="AA71" s="96"/>
      <c r="AB71" s="96" t="str">
        <f t="shared" si="3"/>
        <v>PILLACA RIVERA CANDY VANESSA</v>
      </c>
    </row>
    <row r="72" spans="1:28" x14ac:dyDescent="0.25">
      <c r="A72" s="135" t="s">
        <v>152</v>
      </c>
      <c r="B72" s="35">
        <v>1</v>
      </c>
      <c r="C72" s="242" t="s">
        <v>153</v>
      </c>
      <c r="D72" s="242" t="s">
        <v>735</v>
      </c>
      <c r="E72" s="99">
        <v>35275</v>
      </c>
      <c r="F72" s="104">
        <v>72182243</v>
      </c>
      <c r="G72" s="98">
        <v>1</v>
      </c>
      <c r="H72" s="103" t="str">
        <f>VLOOKUP(G72,AREAS,2)</f>
        <v>Operaciones</v>
      </c>
      <c r="I72" s="99">
        <v>44519</v>
      </c>
      <c r="J72" s="99"/>
      <c r="K72" s="99"/>
      <c r="L72" s="99"/>
      <c r="M72" s="105">
        <v>978544045</v>
      </c>
      <c r="N72" s="98">
        <v>1</v>
      </c>
      <c r="O72" s="98" t="str">
        <f>VLOOKUP([1]Empleados!M54,TURNOS,2)</f>
        <v>MAÑANA</v>
      </c>
      <c r="P72" s="101"/>
      <c r="Q72" s="102"/>
      <c r="R72" s="96" t="s">
        <v>475</v>
      </c>
      <c r="S72" s="96"/>
      <c r="T72" s="96"/>
      <c r="U72" s="96"/>
      <c r="V72" s="102"/>
      <c r="W72" s="102"/>
      <c r="X72" s="102"/>
      <c r="Y72" s="96" t="s">
        <v>795</v>
      </c>
      <c r="Z72" s="96" t="s">
        <v>795</v>
      </c>
      <c r="AA72" s="96"/>
      <c r="AB72" s="96" t="str">
        <f t="shared" si="3"/>
        <v>PINEDO GUTIERREZ CHRISTOPHER DAVID</v>
      </c>
    </row>
    <row r="73" spans="1:28" x14ac:dyDescent="0.25">
      <c r="A73" s="135" t="s">
        <v>155</v>
      </c>
      <c r="B73" s="35">
        <v>1</v>
      </c>
      <c r="C73" s="242" t="s">
        <v>156</v>
      </c>
      <c r="D73" s="242" t="s">
        <v>157</v>
      </c>
      <c r="E73" s="99">
        <v>32299</v>
      </c>
      <c r="F73" s="104">
        <v>45264150</v>
      </c>
      <c r="G73" s="98">
        <v>1</v>
      </c>
      <c r="H73" s="103" t="str">
        <f>VLOOKUP(G73,AREAS,2)</f>
        <v>Operaciones</v>
      </c>
      <c r="I73" s="99">
        <v>44348</v>
      </c>
      <c r="J73" s="99"/>
      <c r="K73" s="99"/>
      <c r="L73" s="99"/>
      <c r="M73" s="105">
        <v>971649601</v>
      </c>
      <c r="N73" s="98">
        <v>1</v>
      </c>
      <c r="O73" s="98" t="str">
        <f>VLOOKUP([1]Empleados!M55,TURNOS,2)</f>
        <v>MAÑANA</v>
      </c>
      <c r="P73" s="101"/>
      <c r="Q73" s="102"/>
      <c r="R73" s="96" t="s">
        <v>472</v>
      </c>
      <c r="S73" s="96" t="s">
        <v>635</v>
      </c>
      <c r="T73" s="96">
        <v>1</v>
      </c>
      <c r="U73" s="96">
        <v>12</v>
      </c>
      <c r="V73" s="102"/>
      <c r="W73" s="102"/>
      <c r="X73" s="102"/>
      <c r="Y73" s="96" t="s">
        <v>795</v>
      </c>
      <c r="Z73" s="96" t="s">
        <v>795</v>
      </c>
      <c r="AA73" s="96"/>
      <c r="AB73" s="96" t="str">
        <f t="shared" si="3"/>
        <v>PUICON JAVIER MARIA CRUZ</v>
      </c>
    </row>
    <row r="74" spans="1:28" x14ac:dyDescent="0.25">
      <c r="C74" s="242" t="s">
        <v>848</v>
      </c>
      <c r="D74" s="242" t="s">
        <v>849</v>
      </c>
      <c r="E74" s="107">
        <v>28431</v>
      </c>
      <c r="F74" s="133" t="s">
        <v>850</v>
      </c>
      <c r="G74" s="96">
        <v>1</v>
      </c>
      <c r="H74" s="95" t="s">
        <v>281</v>
      </c>
      <c r="I74" s="107">
        <v>44727</v>
      </c>
      <c r="J74" s="95"/>
      <c r="K74" s="95"/>
      <c r="L74" s="95"/>
      <c r="M74" s="96">
        <v>98061313</v>
      </c>
      <c r="N74" s="96">
        <v>1</v>
      </c>
      <c r="O74" s="96" t="s">
        <v>217</v>
      </c>
      <c r="P74" s="102" t="s">
        <v>851</v>
      </c>
      <c r="Q74" s="106" t="s">
        <v>852</v>
      </c>
      <c r="R74" s="96" t="s">
        <v>472</v>
      </c>
      <c r="S74" s="96" t="s">
        <v>635</v>
      </c>
      <c r="T74" s="96">
        <v>2</v>
      </c>
      <c r="U74" s="96" t="s">
        <v>853</v>
      </c>
      <c r="V74" s="96"/>
      <c r="W74" s="96"/>
      <c r="X74" s="96"/>
      <c r="Y74" s="96"/>
      <c r="Z74" s="96"/>
      <c r="AA74" s="96"/>
      <c r="AB74" s="96"/>
    </row>
    <row r="75" spans="1:28" x14ac:dyDescent="0.25">
      <c r="A75" s="135"/>
      <c r="B75" s="35"/>
      <c r="C75" s="242" t="s">
        <v>604</v>
      </c>
      <c r="D75" s="242" t="s">
        <v>605</v>
      </c>
      <c r="E75" s="107">
        <v>36311</v>
      </c>
      <c r="F75" s="133" t="s">
        <v>606</v>
      </c>
      <c r="G75" s="96">
        <v>1</v>
      </c>
      <c r="H75" s="95" t="s">
        <v>281</v>
      </c>
      <c r="I75" s="107">
        <v>44677</v>
      </c>
      <c r="J75" s="95"/>
      <c r="K75" s="95"/>
      <c r="L75" s="95"/>
      <c r="M75" s="98">
        <v>949564243</v>
      </c>
      <c r="N75" s="96">
        <v>1</v>
      </c>
      <c r="O75" s="96" t="s">
        <v>217</v>
      </c>
      <c r="P75" s="102" t="s">
        <v>639</v>
      </c>
      <c r="Q75" s="106" t="s">
        <v>638</v>
      </c>
      <c r="R75" s="96" t="s">
        <v>475</v>
      </c>
      <c r="S75" s="96"/>
      <c r="T75" s="96"/>
      <c r="U75" s="96"/>
      <c r="V75" s="102"/>
      <c r="W75" s="96"/>
      <c r="X75" s="96"/>
      <c r="Y75" s="96"/>
      <c r="Z75" s="96"/>
      <c r="AA75" s="231" t="s">
        <v>814</v>
      </c>
      <c r="AB75" s="96" t="str">
        <f t="shared" ref="AB75:AB80" si="4">CONCATENATE(C75," ", D75)</f>
        <v>PULLO GONZALES DANNY</v>
      </c>
    </row>
    <row r="76" spans="1:28" x14ac:dyDescent="0.25">
      <c r="A76" s="135"/>
      <c r="B76" s="35"/>
      <c r="C76" s="242" t="s">
        <v>764</v>
      </c>
      <c r="D76" s="242" t="s">
        <v>765</v>
      </c>
      <c r="E76" s="107">
        <v>32499</v>
      </c>
      <c r="F76" s="133" t="s">
        <v>766</v>
      </c>
      <c r="G76" s="96">
        <v>1</v>
      </c>
      <c r="H76" s="95" t="s">
        <v>281</v>
      </c>
      <c r="I76" s="107">
        <v>44706</v>
      </c>
      <c r="J76" s="95"/>
      <c r="K76" s="95"/>
      <c r="L76" s="95"/>
      <c r="M76" s="96">
        <v>960465297</v>
      </c>
      <c r="N76" s="96">
        <v>1</v>
      </c>
      <c r="O76" s="96" t="s">
        <v>217</v>
      </c>
      <c r="P76" s="102" t="s">
        <v>767</v>
      </c>
      <c r="Q76" s="106" t="s">
        <v>768</v>
      </c>
      <c r="R76" s="96" t="s">
        <v>472</v>
      </c>
      <c r="S76" s="96" t="s">
        <v>635</v>
      </c>
      <c r="T76" s="96">
        <v>3</v>
      </c>
      <c r="U76" s="228" t="s">
        <v>769</v>
      </c>
      <c r="V76" s="96"/>
      <c r="W76" s="96"/>
      <c r="X76" s="96"/>
      <c r="Y76" s="96"/>
      <c r="Z76" s="96"/>
      <c r="AA76" s="96"/>
      <c r="AB76" s="96" t="str">
        <f t="shared" si="4"/>
        <v>QUIROZ VARGAS KARINA ELIZABETH</v>
      </c>
    </row>
    <row r="77" spans="1:28" x14ac:dyDescent="0.25">
      <c r="A77" s="135" t="s">
        <v>158</v>
      </c>
      <c r="B77" s="35">
        <v>1</v>
      </c>
      <c r="C77" s="242" t="s">
        <v>159</v>
      </c>
      <c r="D77" s="242" t="s">
        <v>160</v>
      </c>
      <c r="E77" s="99">
        <v>34860</v>
      </c>
      <c r="F77" s="104">
        <v>74581122</v>
      </c>
      <c r="G77" s="98">
        <v>1</v>
      </c>
      <c r="H77" s="103" t="str">
        <f>VLOOKUP(G77,AREAS,2)</f>
        <v>Operaciones</v>
      </c>
      <c r="I77" s="99">
        <v>44456</v>
      </c>
      <c r="J77" s="99"/>
      <c r="K77" s="99"/>
      <c r="L77" s="99"/>
      <c r="M77" s="105">
        <v>965448709</v>
      </c>
      <c r="N77" s="98">
        <v>1</v>
      </c>
      <c r="O77" s="98" t="str">
        <f>VLOOKUP([1]Empleados!M56,TURNOS,2)</f>
        <v>MAÑANA</v>
      </c>
      <c r="P77" s="101"/>
      <c r="Q77" s="106" t="s">
        <v>544</v>
      </c>
      <c r="R77" s="96" t="s">
        <v>472</v>
      </c>
      <c r="S77" s="96"/>
      <c r="T77" s="96"/>
      <c r="U77" s="96"/>
      <c r="V77" s="102"/>
      <c r="W77" s="102"/>
      <c r="X77" s="102"/>
      <c r="Y77" s="96" t="s">
        <v>795</v>
      </c>
      <c r="Z77" s="96"/>
      <c r="AA77" s="96"/>
      <c r="AB77" s="96" t="str">
        <f t="shared" si="4"/>
        <v>QUISPE FLORES SONIA EDITA</v>
      </c>
    </row>
    <row r="78" spans="1:28" x14ac:dyDescent="0.25">
      <c r="A78" s="135" t="s">
        <v>161</v>
      </c>
      <c r="B78" s="35">
        <v>1</v>
      </c>
      <c r="C78" s="242" t="s">
        <v>162</v>
      </c>
      <c r="D78" s="242" t="s">
        <v>163</v>
      </c>
      <c r="E78" s="99">
        <v>36342</v>
      </c>
      <c r="F78" s="104">
        <v>77426095</v>
      </c>
      <c r="G78" s="98">
        <v>1</v>
      </c>
      <c r="H78" s="103" t="str">
        <f>VLOOKUP(G78,AREAS,2)</f>
        <v>Operaciones</v>
      </c>
      <c r="I78" s="99">
        <v>44386</v>
      </c>
      <c r="J78" s="99"/>
      <c r="K78" s="99"/>
      <c r="L78" s="99"/>
      <c r="M78" s="105">
        <v>965379316</v>
      </c>
      <c r="N78" s="98">
        <v>1</v>
      </c>
      <c r="O78" s="98" t="str">
        <f>VLOOKUP([1]Empleados!M57,TURNOS,2)</f>
        <v>MAÑANA</v>
      </c>
      <c r="P78" s="101"/>
      <c r="Q78" s="102"/>
      <c r="R78" s="96" t="s">
        <v>472</v>
      </c>
      <c r="S78" s="96" t="s">
        <v>635</v>
      </c>
      <c r="T78" s="96">
        <v>1</v>
      </c>
      <c r="U78" s="96">
        <v>4</v>
      </c>
      <c r="V78" s="102"/>
      <c r="W78" s="102"/>
      <c r="X78" s="102"/>
      <c r="Y78" s="96" t="s">
        <v>795</v>
      </c>
      <c r="Z78" s="96" t="s">
        <v>795</v>
      </c>
      <c r="AA78" s="96"/>
      <c r="AB78" s="96" t="str">
        <f t="shared" si="4"/>
        <v>QUISPE MENESES ROXXETT</v>
      </c>
    </row>
    <row r="79" spans="1:28" x14ac:dyDescent="0.25">
      <c r="A79" s="135"/>
      <c r="B79" s="35">
        <v>1</v>
      </c>
      <c r="C79" s="242" t="s">
        <v>556</v>
      </c>
      <c r="D79" s="242" t="s">
        <v>557</v>
      </c>
      <c r="E79" s="107">
        <v>36377</v>
      </c>
      <c r="F79" s="133" t="s">
        <v>558</v>
      </c>
      <c r="G79" s="96">
        <v>1</v>
      </c>
      <c r="H79" s="95" t="s">
        <v>281</v>
      </c>
      <c r="I79" s="107">
        <v>44659</v>
      </c>
      <c r="J79" s="95"/>
      <c r="K79" s="95"/>
      <c r="L79" s="95"/>
      <c r="M79" s="98">
        <v>991072040</v>
      </c>
      <c r="N79" s="96">
        <v>1</v>
      </c>
      <c r="O79" s="96" t="s">
        <v>217</v>
      </c>
      <c r="P79" s="101" t="s">
        <v>560</v>
      </c>
      <c r="Q79" s="106" t="s">
        <v>559</v>
      </c>
      <c r="R79" s="96" t="s">
        <v>472</v>
      </c>
      <c r="S79" s="96"/>
      <c r="T79" s="96"/>
      <c r="U79" s="96"/>
      <c r="V79" s="102"/>
      <c r="W79" s="96"/>
      <c r="X79" s="102"/>
      <c r="Y79" s="96" t="s">
        <v>795</v>
      </c>
      <c r="Z79" s="96" t="s">
        <v>795</v>
      </c>
      <c r="AA79" s="96"/>
      <c r="AB79" s="96" t="str">
        <f t="shared" si="4"/>
        <v>RAMIREZ HUAMANI FIORELLA STHEFANI</v>
      </c>
    </row>
    <row r="80" spans="1:28" x14ac:dyDescent="0.25">
      <c r="A80" s="135"/>
      <c r="B80" s="35"/>
      <c r="C80" s="242" t="s">
        <v>759</v>
      </c>
      <c r="D80" s="242" t="s">
        <v>755</v>
      </c>
      <c r="E80" s="107">
        <v>37848</v>
      </c>
      <c r="F80" s="133" t="s">
        <v>756</v>
      </c>
      <c r="G80" s="96">
        <v>1</v>
      </c>
      <c r="H80" s="95" t="s">
        <v>281</v>
      </c>
      <c r="I80" s="107">
        <v>44706</v>
      </c>
      <c r="J80" s="95"/>
      <c r="K80" s="95"/>
      <c r="L80" s="95"/>
      <c r="M80" s="96">
        <v>994944393</v>
      </c>
      <c r="N80" s="96">
        <v>1</v>
      </c>
      <c r="O80" s="96" t="s">
        <v>217</v>
      </c>
      <c r="P80" s="102" t="s">
        <v>757</v>
      </c>
      <c r="Q80" s="106" t="s">
        <v>758</v>
      </c>
      <c r="R80" s="96" t="s">
        <v>472</v>
      </c>
      <c r="S80" s="96"/>
      <c r="T80" s="96"/>
      <c r="U80" s="96"/>
      <c r="V80" s="96"/>
      <c r="W80" s="96"/>
      <c r="X80" s="96"/>
      <c r="Y80" s="96"/>
      <c r="Z80" s="96"/>
      <c r="AA80" s="96"/>
      <c r="AB80" s="96" t="str">
        <f t="shared" si="4"/>
        <v>RAMOS HUAMANI ADRIANA PAOLA</v>
      </c>
    </row>
    <row r="81" spans="1:28" x14ac:dyDescent="0.25">
      <c r="C81" s="242" t="s">
        <v>843</v>
      </c>
      <c r="D81" s="242" t="s">
        <v>844</v>
      </c>
      <c r="E81" s="107">
        <v>36753</v>
      </c>
      <c r="F81" s="133" t="s">
        <v>845</v>
      </c>
      <c r="G81" s="96">
        <v>1</v>
      </c>
      <c r="H81" s="95" t="s">
        <v>281</v>
      </c>
      <c r="I81" s="99">
        <v>44723</v>
      </c>
      <c r="J81" s="95"/>
      <c r="K81" s="95"/>
      <c r="L81" s="95"/>
      <c r="M81" s="96">
        <v>978905234</v>
      </c>
      <c r="N81" s="96">
        <v>1</v>
      </c>
      <c r="O81" s="96" t="s">
        <v>217</v>
      </c>
      <c r="P81" s="102" t="s">
        <v>846</v>
      </c>
      <c r="Q81" s="106" t="s">
        <v>847</v>
      </c>
      <c r="R81" s="96" t="s">
        <v>472</v>
      </c>
      <c r="S81" s="96"/>
      <c r="T81" s="96"/>
      <c r="U81" s="96"/>
      <c r="V81" s="96"/>
      <c r="W81" s="96"/>
      <c r="X81" s="96"/>
      <c r="Y81" s="96"/>
      <c r="Z81" s="96"/>
      <c r="AA81" s="96"/>
      <c r="AB81" s="96"/>
    </row>
    <row r="82" spans="1:28" x14ac:dyDescent="0.25">
      <c r="A82" s="135" t="s">
        <v>171</v>
      </c>
      <c r="B82" s="35">
        <v>1</v>
      </c>
      <c r="C82" s="242" t="s">
        <v>172</v>
      </c>
      <c r="D82" s="242" t="s">
        <v>173</v>
      </c>
      <c r="E82" s="99">
        <v>31182</v>
      </c>
      <c r="F82" s="104">
        <v>43030843</v>
      </c>
      <c r="G82" s="98">
        <v>1</v>
      </c>
      <c r="H82" s="103" t="str">
        <f>VLOOKUP(G82,AREAS,2)</f>
        <v>Operaciones</v>
      </c>
      <c r="I82" s="99">
        <v>44456</v>
      </c>
      <c r="J82" s="99"/>
      <c r="K82" s="99"/>
      <c r="L82" s="99"/>
      <c r="M82" s="105">
        <v>977646993</v>
      </c>
      <c r="N82" s="98">
        <v>1</v>
      </c>
      <c r="O82" s="98" t="str">
        <f>VLOOKUP([1]Empleados!M62,TURNOS,2)</f>
        <v>MAÑANA</v>
      </c>
      <c r="P82" s="101"/>
      <c r="Q82" s="102"/>
      <c r="R82" s="96" t="s">
        <v>472</v>
      </c>
      <c r="S82" s="96" t="s">
        <v>635</v>
      </c>
      <c r="T82" s="96">
        <v>2</v>
      </c>
      <c r="U82" s="96" t="s">
        <v>681</v>
      </c>
      <c r="V82" s="102"/>
      <c r="W82" s="102"/>
      <c r="X82" s="102"/>
      <c r="Y82" s="96" t="s">
        <v>795</v>
      </c>
      <c r="Z82" s="96" t="s">
        <v>795</v>
      </c>
      <c r="AA82" s="96"/>
      <c r="AB82" s="96" t="str">
        <f>CONCATENATE(C82," ", D82)</f>
        <v>RUIZ MACEDO SUSANY MARIA</v>
      </c>
    </row>
    <row r="83" spans="1:28" x14ac:dyDescent="0.25">
      <c r="B83" s="35"/>
      <c r="C83" s="242" t="s">
        <v>834</v>
      </c>
      <c r="D83" s="242" t="s">
        <v>835</v>
      </c>
      <c r="E83" s="107">
        <v>28399</v>
      </c>
      <c r="F83" s="133" t="s">
        <v>836</v>
      </c>
      <c r="G83" s="96">
        <v>1</v>
      </c>
      <c r="H83" s="95" t="s">
        <v>281</v>
      </c>
      <c r="I83" s="99">
        <v>44723</v>
      </c>
      <c r="J83" s="95"/>
      <c r="K83" s="95"/>
      <c r="L83" s="95"/>
      <c r="M83" s="96">
        <v>985527539</v>
      </c>
      <c r="N83" s="96">
        <v>1</v>
      </c>
      <c r="O83" s="96" t="s">
        <v>217</v>
      </c>
      <c r="P83" s="102" t="s">
        <v>832</v>
      </c>
      <c r="Q83" s="102"/>
      <c r="R83" s="96" t="s">
        <v>472</v>
      </c>
      <c r="S83" s="96" t="s">
        <v>635</v>
      </c>
      <c r="T83" s="96">
        <v>2</v>
      </c>
      <c r="U83" s="232" t="s">
        <v>837</v>
      </c>
      <c r="V83" s="96"/>
      <c r="W83" s="96"/>
      <c r="X83" s="96"/>
      <c r="Y83" s="96"/>
      <c r="Z83" s="96"/>
      <c r="AA83" s="96"/>
      <c r="AB83" s="96"/>
    </row>
    <row r="84" spans="1:28" x14ac:dyDescent="0.25">
      <c r="A84" s="135" t="s">
        <v>176</v>
      </c>
      <c r="B84" s="35">
        <v>1</v>
      </c>
      <c r="C84" s="242" t="s">
        <v>177</v>
      </c>
      <c r="D84" s="242" t="s">
        <v>178</v>
      </c>
      <c r="E84" s="99">
        <v>30573</v>
      </c>
      <c r="F84" s="104">
        <v>41996696</v>
      </c>
      <c r="G84" s="98">
        <v>1</v>
      </c>
      <c r="H84" s="103" t="str">
        <f>VLOOKUP(G84,AREAS,2)</f>
        <v>Operaciones</v>
      </c>
      <c r="I84" s="99">
        <v>44348</v>
      </c>
      <c r="J84" s="99"/>
      <c r="K84" s="99"/>
      <c r="L84" s="99"/>
      <c r="M84" s="105">
        <v>997095623</v>
      </c>
      <c r="N84" s="98">
        <v>1</v>
      </c>
      <c r="O84" s="98" t="str">
        <f>VLOOKUP([1]Empleados!M64,TURNOS,2)</f>
        <v>MAÑANA</v>
      </c>
      <c r="P84" s="101"/>
      <c r="Q84" s="102"/>
      <c r="R84" s="96" t="s">
        <v>472</v>
      </c>
      <c r="S84" s="96" t="s">
        <v>635</v>
      </c>
      <c r="T84" s="96">
        <v>2</v>
      </c>
      <c r="U84" s="96" t="s">
        <v>682</v>
      </c>
      <c r="V84" s="102"/>
      <c r="W84" s="102"/>
      <c r="X84" s="102"/>
      <c r="Y84" s="96" t="s">
        <v>795</v>
      </c>
      <c r="Z84" s="96" t="s">
        <v>795</v>
      </c>
      <c r="AA84" s="96"/>
      <c r="AB84" s="96" t="str">
        <f t="shared" ref="AB84:AB104" si="5">CONCATENATE(C84," ", D84)</f>
        <v>SANCHEZ CABRERA MERCEDES</v>
      </c>
    </row>
    <row r="85" spans="1:28" x14ac:dyDescent="0.25">
      <c r="A85" s="135" t="s">
        <v>179</v>
      </c>
      <c r="B85" s="35">
        <v>1</v>
      </c>
      <c r="C85" s="242" t="s">
        <v>180</v>
      </c>
      <c r="D85" s="242" t="s">
        <v>181</v>
      </c>
      <c r="E85" s="99">
        <v>34996</v>
      </c>
      <c r="F85" s="104">
        <v>48941880</v>
      </c>
      <c r="G85" s="98">
        <v>1</v>
      </c>
      <c r="H85" s="103" t="str">
        <f>VLOOKUP(G85,AREAS,2)</f>
        <v>Operaciones</v>
      </c>
      <c r="I85" s="99">
        <v>44523</v>
      </c>
      <c r="J85" s="99"/>
      <c r="K85" s="99"/>
      <c r="L85" s="99"/>
      <c r="M85" s="105">
        <v>972151843</v>
      </c>
      <c r="N85" s="98">
        <v>1</v>
      </c>
      <c r="O85" s="98" t="str">
        <f>VLOOKUP([1]Empleados!M65,TURNOS,2)</f>
        <v>MAÑANA</v>
      </c>
      <c r="P85" s="101"/>
      <c r="Q85" s="106" t="s">
        <v>469</v>
      </c>
      <c r="R85" s="96" t="s">
        <v>472</v>
      </c>
      <c r="S85" s="96" t="s">
        <v>635</v>
      </c>
      <c r="T85" s="96">
        <v>2</v>
      </c>
      <c r="U85" s="96" t="s">
        <v>683</v>
      </c>
      <c r="V85" s="102"/>
      <c r="W85" s="102"/>
      <c r="X85" s="102"/>
      <c r="Y85" s="96" t="s">
        <v>795</v>
      </c>
      <c r="Z85" s="96"/>
      <c r="AA85" s="96"/>
      <c r="AB85" s="96" t="str">
        <f t="shared" si="5"/>
        <v>SANCHEZ RAMOS LUCY MAGDALENA</v>
      </c>
    </row>
    <row r="86" spans="1:28" x14ac:dyDescent="0.25">
      <c r="A86" s="135"/>
      <c r="B86" s="35"/>
      <c r="C86" s="242" t="s">
        <v>610</v>
      </c>
      <c r="D86" s="242" t="s">
        <v>611</v>
      </c>
      <c r="E86" s="107">
        <v>35940</v>
      </c>
      <c r="F86" s="133" t="s">
        <v>612</v>
      </c>
      <c r="G86" s="96">
        <v>1</v>
      </c>
      <c r="H86" s="95" t="s">
        <v>281</v>
      </c>
      <c r="I86" s="107">
        <v>44677</v>
      </c>
      <c r="J86" s="95"/>
      <c r="K86" s="95"/>
      <c r="L86" s="95"/>
      <c r="M86" s="98">
        <v>955880534</v>
      </c>
      <c r="N86" s="96">
        <v>1</v>
      </c>
      <c r="O86" s="96" t="s">
        <v>217</v>
      </c>
      <c r="P86" s="102" t="s">
        <v>637</v>
      </c>
      <c r="Q86" s="106" t="s">
        <v>619</v>
      </c>
      <c r="R86" s="96" t="s">
        <v>472</v>
      </c>
      <c r="S86" s="96"/>
      <c r="T86" s="96"/>
      <c r="U86" s="96"/>
      <c r="V86" s="98" t="s">
        <v>651</v>
      </c>
      <c r="W86" s="218" t="s">
        <v>653</v>
      </c>
      <c r="X86" s="96"/>
      <c r="Y86" s="96"/>
      <c r="Z86" s="96"/>
      <c r="AA86" s="231" t="s">
        <v>815</v>
      </c>
      <c r="AB86" s="96" t="str">
        <f t="shared" si="5"/>
        <v>SEMINARIO JIMENEZ ANDREA</v>
      </c>
    </row>
    <row r="87" spans="1:28" x14ac:dyDescent="0.25">
      <c r="A87" s="135"/>
      <c r="B87" s="35"/>
      <c r="C87" s="242" t="s">
        <v>783</v>
      </c>
      <c r="D87" s="242" t="s">
        <v>782</v>
      </c>
      <c r="E87" s="107">
        <v>32661</v>
      </c>
      <c r="F87" s="229" t="s">
        <v>784</v>
      </c>
      <c r="G87" s="96">
        <v>1</v>
      </c>
      <c r="H87" s="95" t="s">
        <v>281</v>
      </c>
      <c r="I87" s="107">
        <v>44707</v>
      </c>
      <c r="J87" s="95"/>
      <c r="K87" s="95"/>
      <c r="L87" s="95"/>
      <c r="M87" s="96">
        <v>983112056</v>
      </c>
      <c r="N87" s="96">
        <v>1</v>
      </c>
      <c r="O87" s="96" t="s">
        <v>217</v>
      </c>
      <c r="P87" s="101" t="s">
        <v>785</v>
      </c>
      <c r="Q87" s="106" t="s">
        <v>786</v>
      </c>
      <c r="R87" s="96" t="s">
        <v>472</v>
      </c>
      <c r="S87" s="96" t="s">
        <v>635</v>
      </c>
      <c r="T87" s="96">
        <v>2</v>
      </c>
      <c r="U87" s="96" t="s">
        <v>787</v>
      </c>
      <c r="V87" s="96"/>
      <c r="W87" s="96"/>
      <c r="X87" s="96"/>
      <c r="Y87" s="96"/>
      <c r="Z87" s="96"/>
      <c r="AA87" s="96"/>
      <c r="AB87" s="96" t="str">
        <f t="shared" si="5"/>
        <v>SILVA GARCIA DAYALIS YURUVI</v>
      </c>
    </row>
    <row r="88" spans="1:28" x14ac:dyDescent="0.25">
      <c r="A88" s="135"/>
      <c r="B88" s="35"/>
      <c r="C88" s="242" t="s">
        <v>710</v>
      </c>
      <c r="D88" s="242" t="s">
        <v>709</v>
      </c>
      <c r="E88" s="107">
        <v>37850</v>
      </c>
      <c r="F88" s="133" t="s">
        <v>711</v>
      </c>
      <c r="G88" s="96">
        <v>1</v>
      </c>
      <c r="H88" s="95" t="s">
        <v>281</v>
      </c>
      <c r="I88" s="107">
        <v>44695</v>
      </c>
      <c r="J88" s="95"/>
      <c r="K88" s="95"/>
      <c r="L88" s="95"/>
      <c r="M88" s="98">
        <v>931693876</v>
      </c>
      <c r="N88" s="96">
        <v>1</v>
      </c>
      <c r="O88" s="96" t="s">
        <v>217</v>
      </c>
      <c r="P88" s="102" t="s">
        <v>729</v>
      </c>
      <c r="Q88" s="226" t="s">
        <v>731</v>
      </c>
      <c r="R88" s="96" t="s">
        <v>475</v>
      </c>
      <c r="S88" s="96"/>
      <c r="T88" s="96"/>
      <c r="U88" s="96"/>
      <c r="V88" s="96" t="s">
        <v>651</v>
      </c>
      <c r="W88" s="218" t="s">
        <v>730</v>
      </c>
      <c r="X88" s="96"/>
      <c r="Y88" s="96"/>
      <c r="Z88" s="96"/>
      <c r="AA88" s="231" t="s">
        <v>816</v>
      </c>
      <c r="AB88" s="96" t="str">
        <f t="shared" si="5"/>
        <v>SILVA VASQUEZ JEAN EFRAIN</v>
      </c>
    </row>
    <row r="89" spans="1:28" x14ac:dyDescent="0.25">
      <c r="A89" s="135"/>
      <c r="B89" s="35"/>
      <c r="C89" s="243" t="s">
        <v>710</v>
      </c>
      <c r="D89" s="243" t="s">
        <v>746</v>
      </c>
      <c r="E89" s="220">
        <v>36554</v>
      </c>
      <c r="F89" s="221" t="s">
        <v>747</v>
      </c>
      <c r="G89" s="202">
        <v>1</v>
      </c>
      <c r="H89" s="201" t="s">
        <v>281</v>
      </c>
      <c r="I89" s="220">
        <v>44706</v>
      </c>
      <c r="J89" s="201"/>
      <c r="K89" s="201"/>
      <c r="L89" s="201"/>
      <c r="M89" s="202">
        <v>925362534</v>
      </c>
      <c r="N89" s="202">
        <v>1</v>
      </c>
      <c r="O89" s="202" t="s">
        <v>217</v>
      </c>
      <c r="P89" s="215" t="s">
        <v>748</v>
      </c>
      <c r="Q89" s="222" t="s">
        <v>749</v>
      </c>
      <c r="R89" s="202" t="s">
        <v>475</v>
      </c>
      <c r="S89" s="202"/>
      <c r="T89" s="202"/>
      <c r="U89" s="202"/>
      <c r="V89" s="225"/>
      <c r="W89" s="225"/>
      <c r="X89" s="202"/>
      <c r="Y89" s="202"/>
      <c r="Z89" s="202"/>
      <c r="AA89" s="202"/>
      <c r="AB89" s="96" t="str">
        <f t="shared" si="5"/>
        <v>SILVA VASQUEZ PEDRO SABINA</v>
      </c>
    </row>
    <row r="90" spans="1:28" x14ac:dyDescent="0.25">
      <c r="A90" s="95"/>
      <c r="B90" s="96"/>
      <c r="C90" s="242" t="s">
        <v>740</v>
      </c>
      <c r="D90" s="242" t="s">
        <v>741</v>
      </c>
      <c r="E90" s="107">
        <v>37102</v>
      </c>
      <c r="F90" s="133" t="s">
        <v>742</v>
      </c>
      <c r="G90" s="96">
        <v>1</v>
      </c>
      <c r="H90" s="95" t="s">
        <v>281</v>
      </c>
      <c r="I90" s="107">
        <v>44706</v>
      </c>
      <c r="J90" s="95"/>
      <c r="K90" s="95"/>
      <c r="L90" s="95"/>
      <c r="M90" s="96">
        <v>929290822</v>
      </c>
      <c r="N90" s="96">
        <v>1</v>
      </c>
      <c r="O90" s="96" t="s">
        <v>217</v>
      </c>
      <c r="P90" s="101" t="s">
        <v>745</v>
      </c>
      <c r="Q90" s="106" t="s">
        <v>743</v>
      </c>
      <c r="R90" s="96" t="s">
        <v>472</v>
      </c>
      <c r="S90" s="96"/>
      <c r="T90" s="96"/>
      <c r="U90" s="96"/>
      <c r="V90" s="96" t="s">
        <v>651</v>
      </c>
      <c r="W90" s="218" t="s">
        <v>744</v>
      </c>
      <c r="X90" s="96"/>
      <c r="Y90" s="96"/>
      <c r="Z90" s="96"/>
      <c r="AA90" s="96"/>
      <c r="AB90" s="96" t="str">
        <f t="shared" si="5"/>
        <v>SOLIS DURAND JESSICA MARISOL</v>
      </c>
    </row>
    <row r="91" spans="1:28" x14ac:dyDescent="0.25">
      <c r="A91" s="95"/>
      <c r="B91" s="96"/>
      <c r="C91" s="242" t="s">
        <v>712</v>
      </c>
      <c r="D91" s="242" t="s">
        <v>713</v>
      </c>
      <c r="E91" s="107">
        <v>29540</v>
      </c>
      <c r="F91" s="133" t="s">
        <v>714</v>
      </c>
      <c r="G91" s="96">
        <v>1</v>
      </c>
      <c r="H91" s="95" t="s">
        <v>281</v>
      </c>
      <c r="I91" s="107">
        <v>44695</v>
      </c>
      <c r="J91" s="95"/>
      <c r="K91" s="95"/>
      <c r="L91" s="95"/>
      <c r="M91" s="98">
        <v>939304035</v>
      </c>
      <c r="N91" s="96">
        <v>1</v>
      </c>
      <c r="O91" s="96" t="s">
        <v>217</v>
      </c>
      <c r="P91" s="102" t="s">
        <v>720</v>
      </c>
      <c r="Q91" s="106" t="s">
        <v>721</v>
      </c>
      <c r="R91" s="96" t="s">
        <v>472</v>
      </c>
      <c r="S91" s="96"/>
      <c r="T91" s="96"/>
      <c r="U91" s="96"/>
      <c r="V91" s="96" t="s">
        <v>651</v>
      </c>
      <c r="W91" s="218" t="s">
        <v>722</v>
      </c>
      <c r="X91" s="96"/>
      <c r="Y91" s="96"/>
      <c r="Z91" s="96"/>
      <c r="AA91" s="231" t="s">
        <v>817</v>
      </c>
      <c r="AB91" s="96" t="str">
        <f t="shared" si="5"/>
        <v>SOLIS SIMON ESTHER MARLENE</v>
      </c>
    </row>
    <row r="92" spans="1:28" x14ac:dyDescent="0.25">
      <c r="A92" s="95" t="s">
        <v>187</v>
      </c>
      <c r="B92" s="96">
        <v>1</v>
      </c>
      <c r="C92" s="242" t="s">
        <v>188</v>
      </c>
      <c r="D92" s="242" t="s">
        <v>189</v>
      </c>
      <c r="E92" s="99">
        <v>35602</v>
      </c>
      <c r="F92" s="104">
        <v>77462803</v>
      </c>
      <c r="G92" s="98">
        <v>1</v>
      </c>
      <c r="H92" s="103" t="str">
        <f>VLOOKUP(G92,AREAS,2)</f>
        <v>Operaciones</v>
      </c>
      <c r="I92" s="99">
        <v>44523</v>
      </c>
      <c r="J92" s="99"/>
      <c r="K92" s="99"/>
      <c r="L92" s="99"/>
      <c r="M92" s="105">
        <v>920801489</v>
      </c>
      <c r="N92" s="98">
        <v>1</v>
      </c>
      <c r="O92" s="98" t="str">
        <f>VLOOKUP([1]Empleados!M71,TURNOS,2)</f>
        <v>MAÑANA</v>
      </c>
      <c r="P92" s="101"/>
      <c r="Q92" s="102"/>
      <c r="R92" s="96" t="s">
        <v>472</v>
      </c>
      <c r="S92" s="96"/>
      <c r="T92" s="96"/>
      <c r="U92" s="96"/>
      <c r="V92" s="102"/>
      <c r="W92" s="102"/>
      <c r="X92" s="102"/>
      <c r="Y92" s="96" t="s">
        <v>795</v>
      </c>
      <c r="Z92" s="96"/>
      <c r="AA92" s="96"/>
      <c r="AB92" s="96" t="str">
        <f t="shared" si="5"/>
        <v>SUEL CAYLLAHUA LISET</v>
      </c>
    </row>
    <row r="93" spans="1:28" x14ac:dyDescent="0.25">
      <c r="A93" s="95" t="s">
        <v>190</v>
      </c>
      <c r="B93" s="96">
        <v>1</v>
      </c>
      <c r="C93" s="242" t="s">
        <v>191</v>
      </c>
      <c r="D93" s="242" t="s">
        <v>192</v>
      </c>
      <c r="E93" s="99">
        <v>33817</v>
      </c>
      <c r="F93" s="104">
        <v>71329572</v>
      </c>
      <c r="G93" s="98">
        <v>1</v>
      </c>
      <c r="H93" s="103" t="str">
        <f>VLOOKUP(G93,AREAS,2)</f>
        <v>Operaciones</v>
      </c>
      <c r="I93" s="99">
        <v>44482</v>
      </c>
      <c r="J93" s="99"/>
      <c r="K93" s="99"/>
      <c r="L93" s="99"/>
      <c r="M93" s="105">
        <v>965966240</v>
      </c>
      <c r="N93" s="98">
        <v>1</v>
      </c>
      <c r="O93" s="98" t="str">
        <f>VLOOKUP([1]Empleados!M72,TURNOS,2)</f>
        <v>MAÑANA</v>
      </c>
      <c r="P93" s="101"/>
      <c r="Q93" s="102"/>
      <c r="R93" s="96" t="s">
        <v>472</v>
      </c>
      <c r="S93" s="96" t="s">
        <v>635</v>
      </c>
      <c r="T93" s="96">
        <v>2</v>
      </c>
      <c r="U93" s="96" t="s">
        <v>684</v>
      </c>
      <c r="V93" s="102"/>
      <c r="W93" s="102"/>
      <c r="X93" s="102"/>
      <c r="Y93" s="96" t="s">
        <v>795</v>
      </c>
      <c r="Z93" s="96" t="s">
        <v>795</v>
      </c>
      <c r="AA93" s="96"/>
      <c r="AB93" s="96" t="str">
        <f t="shared" si="5"/>
        <v>SULLON GARCIA KATHERINE ELIZABETH</v>
      </c>
    </row>
    <row r="94" spans="1:28" x14ac:dyDescent="0.25">
      <c r="A94" s="95"/>
      <c r="B94" s="96">
        <v>1</v>
      </c>
      <c r="C94" s="242" t="s">
        <v>525</v>
      </c>
      <c r="D94" s="242" t="s">
        <v>526</v>
      </c>
      <c r="E94" s="107">
        <v>37897</v>
      </c>
      <c r="F94" s="133" t="s">
        <v>527</v>
      </c>
      <c r="G94" s="98">
        <v>1</v>
      </c>
      <c r="H94" s="103" t="str">
        <f>VLOOKUP(G94,AREAS,2)</f>
        <v>Operaciones</v>
      </c>
      <c r="I94" s="107">
        <v>44649</v>
      </c>
      <c r="J94" s="95"/>
      <c r="K94" s="95"/>
      <c r="L94" s="95"/>
      <c r="M94" s="98">
        <v>961344344</v>
      </c>
      <c r="N94" s="96">
        <v>1</v>
      </c>
      <c r="O94" s="96" t="s">
        <v>217</v>
      </c>
      <c r="P94" s="102"/>
      <c r="Q94" s="106" t="s">
        <v>528</v>
      </c>
      <c r="R94" s="96" t="s">
        <v>472</v>
      </c>
      <c r="S94" s="96"/>
      <c r="T94" s="96"/>
      <c r="U94" s="96"/>
      <c r="V94" s="102"/>
      <c r="W94" s="102"/>
      <c r="X94" s="102"/>
      <c r="Y94" s="96" t="s">
        <v>795</v>
      </c>
      <c r="Z94" s="96"/>
      <c r="AA94" s="96"/>
      <c r="AB94" s="96" t="str">
        <f t="shared" si="5"/>
        <v>TAIPE CONTRERAS NOELIA MELISSA</v>
      </c>
    </row>
    <row r="95" spans="1:28" x14ac:dyDescent="0.25">
      <c r="A95" s="95"/>
      <c r="B95" s="96"/>
      <c r="C95" s="242" t="s">
        <v>629</v>
      </c>
      <c r="D95" s="242" t="s">
        <v>630</v>
      </c>
      <c r="E95" s="107">
        <v>37040</v>
      </c>
      <c r="F95" s="133" t="s">
        <v>631</v>
      </c>
      <c r="G95" s="96">
        <v>1</v>
      </c>
      <c r="H95" s="95" t="s">
        <v>281</v>
      </c>
      <c r="I95" s="107">
        <v>44680</v>
      </c>
      <c r="J95" s="95"/>
      <c r="K95" s="95"/>
      <c r="L95" s="95"/>
      <c r="M95" s="98">
        <v>982366868</v>
      </c>
      <c r="N95" s="96">
        <v>1</v>
      </c>
      <c r="O95" s="96" t="s">
        <v>217</v>
      </c>
      <c r="P95" s="102" t="s">
        <v>659</v>
      </c>
      <c r="Q95" s="106" t="s">
        <v>636</v>
      </c>
      <c r="R95" s="96" t="s">
        <v>472</v>
      </c>
      <c r="S95" s="96"/>
      <c r="T95" s="96"/>
      <c r="U95" s="96"/>
      <c r="V95" s="102"/>
      <c r="W95" s="96"/>
      <c r="X95" s="96"/>
      <c r="Y95" s="96"/>
      <c r="Z95" s="96"/>
      <c r="AA95" s="231" t="s">
        <v>818</v>
      </c>
      <c r="AB95" s="96" t="str">
        <f t="shared" si="5"/>
        <v>TANTA CULQUI KATHERINE MARGOT</v>
      </c>
    </row>
    <row r="96" spans="1:28" x14ac:dyDescent="0.25">
      <c r="A96" s="95"/>
      <c r="B96" s="96"/>
      <c r="C96" s="242" t="s">
        <v>717</v>
      </c>
      <c r="D96" s="242" t="s">
        <v>718</v>
      </c>
      <c r="E96" s="107">
        <v>36457</v>
      </c>
      <c r="F96" s="133" t="s">
        <v>719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6">
        <v>917998191</v>
      </c>
      <c r="N96" s="96">
        <v>1</v>
      </c>
      <c r="O96" s="96" t="s">
        <v>217</v>
      </c>
      <c r="P96" s="102" t="s">
        <v>720</v>
      </c>
      <c r="Q96" s="106" t="s">
        <v>726</v>
      </c>
      <c r="R96" s="96" t="s">
        <v>472</v>
      </c>
      <c r="S96" s="96" t="s">
        <v>635</v>
      </c>
      <c r="T96" s="96">
        <v>1</v>
      </c>
      <c r="U96" s="96">
        <v>2</v>
      </c>
      <c r="V96" s="96"/>
      <c r="W96" s="96"/>
      <c r="X96" s="96"/>
      <c r="Y96" s="96"/>
      <c r="Z96" s="96"/>
      <c r="AA96" s="231" t="s">
        <v>819</v>
      </c>
      <c r="AB96" s="96" t="str">
        <f t="shared" si="5"/>
        <v>TAQUIRI SOLIS ASHLY DAYAN</v>
      </c>
    </row>
    <row r="97" spans="1:28" x14ac:dyDescent="0.25">
      <c r="A97" s="135" t="s">
        <v>195</v>
      </c>
      <c r="B97" s="35">
        <v>1</v>
      </c>
      <c r="C97" s="242" t="s">
        <v>193</v>
      </c>
      <c r="D97" s="242" t="s">
        <v>196</v>
      </c>
      <c r="E97" s="99">
        <v>33300</v>
      </c>
      <c r="F97" s="104">
        <v>46949457</v>
      </c>
      <c r="G97" s="98">
        <v>1</v>
      </c>
      <c r="H97" s="103" t="str">
        <f>VLOOKUP(G97,AREAS,2)</f>
        <v>Operaciones</v>
      </c>
      <c r="I97" s="99">
        <v>44523</v>
      </c>
      <c r="J97" s="99"/>
      <c r="K97" s="99"/>
      <c r="L97" s="99"/>
      <c r="M97" s="105">
        <v>942812586</v>
      </c>
      <c r="N97" s="98">
        <v>1</v>
      </c>
      <c r="O97" s="98" t="str">
        <f>VLOOKUP([1]Empleados!M74,TURNOS,2)</f>
        <v>MAÑANA</v>
      </c>
      <c r="P97" s="101"/>
      <c r="Q97" s="102"/>
      <c r="R97" s="96" t="s">
        <v>472</v>
      </c>
      <c r="S97" s="96" t="s">
        <v>635</v>
      </c>
      <c r="T97" s="96">
        <v>2</v>
      </c>
      <c r="U97" s="96" t="s">
        <v>685</v>
      </c>
      <c r="V97" s="102"/>
      <c r="W97" s="102"/>
      <c r="X97" s="102"/>
      <c r="Y97" s="96" t="s">
        <v>795</v>
      </c>
      <c r="Z97" s="96"/>
      <c r="AA97" s="96"/>
      <c r="AB97" s="96" t="str">
        <f t="shared" si="5"/>
        <v>TITO AGUILAR MIRIAN VANESA</v>
      </c>
    </row>
    <row r="98" spans="1:28" x14ac:dyDescent="0.25">
      <c r="A98" s="135" t="s">
        <v>197</v>
      </c>
      <c r="B98" s="35">
        <v>1</v>
      </c>
      <c r="C98" s="242" t="s">
        <v>198</v>
      </c>
      <c r="D98" s="242" t="s">
        <v>199</v>
      </c>
      <c r="E98" s="99">
        <v>35425</v>
      </c>
      <c r="F98" s="104">
        <v>73501156</v>
      </c>
      <c r="G98" s="98">
        <v>1</v>
      </c>
      <c r="H98" s="103" t="str">
        <f>VLOOKUP(G98,AREAS,2)</f>
        <v>Operaciones</v>
      </c>
      <c r="I98" s="99">
        <v>44498</v>
      </c>
      <c r="J98" s="99"/>
      <c r="K98" s="99"/>
      <c r="L98" s="99"/>
      <c r="M98" s="105">
        <v>933761672</v>
      </c>
      <c r="N98" s="98">
        <v>1</v>
      </c>
      <c r="O98" s="98" t="str">
        <f>VLOOKUP([1]Empleados!M75,TURNOS,2)</f>
        <v>MAÑANA</v>
      </c>
      <c r="P98" s="101"/>
      <c r="Q98" s="102"/>
      <c r="R98" s="96" t="s">
        <v>472</v>
      </c>
      <c r="S98" s="96"/>
      <c r="T98" s="96"/>
      <c r="U98" s="96"/>
      <c r="V98" s="102"/>
      <c r="W98" s="102"/>
      <c r="X98" s="102"/>
      <c r="Y98" s="96" t="s">
        <v>795</v>
      </c>
      <c r="Z98" s="96"/>
      <c r="AA98" s="96"/>
      <c r="AB98" s="96" t="str">
        <f t="shared" si="5"/>
        <v>TORRES MORALES MERY LANDIS</v>
      </c>
    </row>
    <row r="99" spans="1:28" x14ac:dyDescent="0.25">
      <c r="A99" s="135"/>
      <c r="B99" s="35">
        <v>1</v>
      </c>
      <c r="C99" s="242" t="s">
        <v>510</v>
      </c>
      <c r="D99" s="242" t="s">
        <v>511</v>
      </c>
      <c r="E99" s="107">
        <v>37021</v>
      </c>
      <c r="F99" s="133" t="s">
        <v>512</v>
      </c>
      <c r="G99" s="98">
        <v>1</v>
      </c>
      <c r="H99" s="103" t="str">
        <f>VLOOKUP(G99,AREAS,2)</f>
        <v>Operaciones</v>
      </c>
      <c r="I99" s="107">
        <v>44649</v>
      </c>
      <c r="J99" s="95"/>
      <c r="K99" s="95"/>
      <c r="L99" s="95"/>
      <c r="M99" s="98">
        <v>946044429</v>
      </c>
      <c r="N99" s="96">
        <v>1</v>
      </c>
      <c r="O99" s="96" t="s">
        <v>217</v>
      </c>
      <c r="P99" s="101" t="s">
        <v>513</v>
      </c>
      <c r="Q99" s="106" t="s">
        <v>515</v>
      </c>
      <c r="R99" s="96" t="s">
        <v>472</v>
      </c>
      <c r="S99" s="96" t="s">
        <v>635</v>
      </c>
      <c r="T99" s="96">
        <v>1</v>
      </c>
      <c r="U99" s="96">
        <v>1</v>
      </c>
      <c r="V99" s="102"/>
      <c r="W99" s="102"/>
      <c r="X99" s="102"/>
      <c r="Y99" s="96" t="s">
        <v>795</v>
      </c>
      <c r="Z99" s="96"/>
      <c r="AA99" s="96"/>
      <c r="AB99" s="96" t="str">
        <f t="shared" si="5"/>
        <v>TRUJILLO MAITA VALESKA ALEJANDRA</v>
      </c>
    </row>
    <row r="100" spans="1:28" x14ac:dyDescent="0.25">
      <c r="A100" s="135" t="s">
        <v>204</v>
      </c>
      <c r="B100" s="35">
        <v>1</v>
      </c>
      <c r="C100" s="242" t="s">
        <v>496</v>
      </c>
      <c r="D100" s="242" t="s">
        <v>206</v>
      </c>
      <c r="E100" s="99">
        <v>37547</v>
      </c>
      <c r="F100" s="104">
        <v>75678518</v>
      </c>
      <c r="G100" s="98">
        <v>1</v>
      </c>
      <c r="H100" s="103" t="str">
        <f>VLOOKUP(G100,AREAS,2)</f>
        <v>Operaciones</v>
      </c>
      <c r="I100" s="99">
        <v>44523</v>
      </c>
      <c r="J100" s="99"/>
      <c r="K100" s="99"/>
      <c r="L100" s="99"/>
      <c r="M100" s="105">
        <v>961786089</v>
      </c>
      <c r="N100" s="98">
        <v>1</v>
      </c>
      <c r="O100" s="98" t="str">
        <f>VLOOKUP([1]Empleados!M78,TURNOS,2)</f>
        <v>MAÑANA</v>
      </c>
      <c r="P100" s="101"/>
      <c r="Q100" s="102"/>
      <c r="R100" s="96" t="s">
        <v>475</v>
      </c>
      <c r="S100" s="96"/>
      <c r="T100" s="96"/>
      <c r="U100" s="96"/>
      <c r="V100" s="102"/>
      <c r="W100" s="102"/>
      <c r="X100" s="102"/>
      <c r="Y100" s="96" t="s">
        <v>795</v>
      </c>
      <c r="Z100" s="96" t="s">
        <v>795</v>
      </c>
      <c r="AA100" s="96"/>
      <c r="AB100" s="96" t="str">
        <f t="shared" si="5"/>
        <v>UCHASARA CHOLAN ANGEL ISRAEL</v>
      </c>
    </row>
    <row r="101" spans="1:28" x14ac:dyDescent="0.25">
      <c r="A101" s="135" t="s">
        <v>168</v>
      </c>
      <c r="B101" s="35">
        <v>1</v>
      </c>
      <c r="C101" s="242" t="s">
        <v>202</v>
      </c>
      <c r="D101" s="242" t="s">
        <v>203</v>
      </c>
      <c r="E101" s="99">
        <v>37434</v>
      </c>
      <c r="F101" s="104" t="s">
        <v>542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902088618</v>
      </c>
      <c r="N101" s="98">
        <v>1</v>
      </c>
      <c r="O101" s="98" t="str">
        <f>VLOOKUP([1]Empleados!M77,TURNOS,2)</f>
        <v>MAÑANA</v>
      </c>
      <c r="P101" s="101"/>
      <c r="Q101" s="106" t="s">
        <v>543</v>
      </c>
      <c r="R101" s="96" t="s">
        <v>472</v>
      </c>
      <c r="S101" s="96" t="s">
        <v>635</v>
      </c>
      <c r="T101" s="96">
        <v>1</v>
      </c>
      <c r="U101" s="96">
        <v>3</v>
      </c>
      <c r="V101" s="102"/>
      <c r="W101" s="102"/>
      <c r="X101" s="102"/>
      <c r="Y101" s="96" t="s">
        <v>795</v>
      </c>
      <c r="Z101" s="96"/>
      <c r="AA101" s="96"/>
      <c r="AB101" s="96" t="str">
        <f t="shared" si="5"/>
        <v>URBINA GARCIA KAROL GABRIELA</v>
      </c>
    </row>
    <row r="102" spans="1:28" x14ac:dyDescent="0.25">
      <c r="A102" s="135"/>
      <c r="B102" s="35">
        <v>1</v>
      </c>
      <c r="C102" s="242" t="s">
        <v>579</v>
      </c>
      <c r="D102" s="242" t="s">
        <v>580</v>
      </c>
      <c r="E102" s="99">
        <v>31951</v>
      </c>
      <c r="F102" s="104" t="s">
        <v>581</v>
      </c>
      <c r="G102" s="98">
        <v>1</v>
      </c>
      <c r="H102" s="103" t="s">
        <v>281</v>
      </c>
      <c r="I102" s="99">
        <v>44669</v>
      </c>
      <c r="J102" s="103"/>
      <c r="K102" s="103"/>
      <c r="L102" s="103"/>
      <c r="M102" s="98">
        <v>933036664</v>
      </c>
      <c r="N102" s="98">
        <v>1</v>
      </c>
      <c r="O102" s="96" t="s">
        <v>217</v>
      </c>
      <c r="P102" s="101" t="s">
        <v>582</v>
      </c>
      <c r="Q102" s="234" t="s">
        <v>688</v>
      </c>
      <c r="R102" s="96" t="s">
        <v>475</v>
      </c>
      <c r="S102" s="96" t="s">
        <v>635</v>
      </c>
      <c r="T102" s="96">
        <v>1</v>
      </c>
      <c r="U102" s="96">
        <v>12</v>
      </c>
      <c r="V102" s="102"/>
      <c r="W102" s="96"/>
      <c r="X102" s="102"/>
      <c r="Y102" s="96" t="s">
        <v>795</v>
      </c>
      <c r="Z102" s="96"/>
      <c r="AA102" s="96"/>
      <c r="AB102" s="96" t="str">
        <f t="shared" si="5"/>
        <v>VALERIO CASTRO JAIRO ANDERSON</v>
      </c>
    </row>
    <row r="103" spans="1:28" x14ac:dyDescent="0.25">
      <c r="A103" s="135"/>
      <c r="B103" s="35">
        <v>1</v>
      </c>
      <c r="C103" s="242" t="s">
        <v>276</v>
      </c>
      <c r="D103" s="242" t="s">
        <v>277</v>
      </c>
      <c r="E103" s="99">
        <v>36840</v>
      </c>
      <c r="F103" s="104">
        <v>77154249</v>
      </c>
      <c r="G103" s="98">
        <v>1</v>
      </c>
      <c r="H103" s="97" t="str">
        <f>VLOOKUP(G103,AREAS,2)</f>
        <v>Operaciones</v>
      </c>
      <c r="I103" s="99">
        <v>44580</v>
      </c>
      <c r="J103" s="103"/>
      <c r="K103" s="103"/>
      <c r="L103" s="103"/>
      <c r="M103" s="98">
        <v>914026850</v>
      </c>
      <c r="N103" s="98">
        <v>1</v>
      </c>
      <c r="O103" s="98" t="str">
        <f>VLOOKUP([1]Empleados!M94,TURNOS,2)</f>
        <v>MAÑANA</v>
      </c>
      <c r="P103" s="101" t="s">
        <v>278</v>
      </c>
      <c r="Q103" s="106" t="s">
        <v>280</v>
      </c>
      <c r="R103" s="96" t="s">
        <v>475</v>
      </c>
      <c r="S103" s="96"/>
      <c r="T103" s="96"/>
      <c r="U103" s="96"/>
      <c r="V103" s="102"/>
      <c r="W103" s="102"/>
      <c r="X103" s="102"/>
      <c r="Y103" s="96" t="s">
        <v>795</v>
      </c>
      <c r="Z103" s="96"/>
      <c r="AA103" s="96"/>
      <c r="AB103" s="96" t="str">
        <f t="shared" si="5"/>
        <v>VEGA GONZALES CHRISTIAN MOISES</v>
      </c>
    </row>
    <row r="104" spans="1:28" x14ac:dyDescent="0.25">
      <c r="A104" s="135"/>
      <c r="B104" s="35"/>
      <c r="C104" s="242" t="s">
        <v>607</v>
      </c>
      <c r="D104" s="242" t="s">
        <v>608</v>
      </c>
      <c r="E104" s="107">
        <v>35465</v>
      </c>
      <c r="F104" s="133" t="s">
        <v>609</v>
      </c>
      <c r="G104" s="96">
        <v>1</v>
      </c>
      <c r="H104" s="95" t="s">
        <v>281</v>
      </c>
      <c r="I104" s="107">
        <v>44677</v>
      </c>
      <c r="J104" s="95"/>
      <c r="K104" s="95"/>
      <c r="L104" s="95"/>
      <c r="M104" s="98">
        <v>974948812</v>
      </c>
      <c r="N104" s="96">
        <v>1</v>
      </c>
      <c r="O104" s="96" t="s">
        <v>217</v>
      </c>
      <c r="P104" s="102" t="s">
        <v>637</v>
      </c>
      <c r="Q104" s="106" t="s">
        <v>619</v>
      </c>
      <c r="R104" s="96" t="s">
        <v>475</v>
      </c>
      <c r="S104" s="96"/>
      <c r="T104" s="96"/>
      <c r="U104" s="96"/>
      <c r="V104" s="102"/>
      <c r="W104" s="96"/>
      <c r="X104" s="96"/>
      <c r="Y104" s="96"/>
      <c r="Z104" s="96"/>
      <c r="AA104" s="231" t="s">
        <v>820</v>
      </c>
      <c r="AB104" s="96" t="str">
        <f t="shared" si="5"/>
        <v>VILCA MORENO ANTONY WILFREDO</v>
      </c>
    </row>
    <row r="105" spans="1:28" x14ac:dyDescent="0.25">
      <c r="A105" s="135"/>
      <c r="B105" s="35"/>
      <c r="C105" s="242" t="s">
        <v>829</v>
      </c>
      <c r="D105" s="242" t="s">
        <v>830</v>
      </c>
      <c r="E105" s="107">
        <v>38015</v>
      </c>
      <c r="F105" s="133" t="s">
        <v>831</v>
      </c>
      <c r="G105" s="96">
        <v>1</v>
      </c>
      <c r="H105" s="95" t="s">
        <v>281</v>
      </c>
      <c r="I105" s="99">
        <v>44723</v>
      </c>
      <c r="J105" s="95"/>
      <c r="K105" s="95"/>
      <c r="L105" s="95"/>
      <c r="M105" s="96">
        <v>938738540</v>
      </c>
      <c r="N105" s="96">
        <v>1</v>
      </c>
      <c r="O105" s="96" t="s">
        <v>217</v>
      </c>
      <c r="P105" s="102" t="s">
        <v>832</v>
      </c>
      <c r="Q105" s="106" t="s">
        <v>833</v>
      </c>
      <c r="R105" s="96" t="s">
        <v>475</v>
      </c>
      <c r="S105" s="96"/>
      <c r="T105" s="96"/>
      <c r="U105" s="96"/>
      <c r="V105" s="96"/>
      <c r="W105" s="96"/>
      <c r="X105" s="96"/>
      <c r="Y105" s="96"/>
      <c r="Z105" s="96"/>
      <c r="AA105" s="96"/>
      <c r="AB105" s="96"/>
    </row>
    <row r="106" spans="1:28" x14ac:dyDescent="0.25">
      <c r="A106" s="135" t="s">
        <v>209</v>
      </c>
      <c r="B106" s="35">
        <v>1</v>
      </c>
      <c r="C106" s="242" t="s">
        <v>210</v>
      </c>
      <c r="D106" s="242" t="s">
        <v>211</v>
      </c>
      <c r="E106" s="99">
        <v>37078</v>
      </c>
      <c r="F106" s="104">
        <v>73827945</v>
      </c>
      <c r="G106" s="98">
        <v>1</v>
      </c>
      <c r="H106" s="103" t="str">
        <f>VLOOKUP(G106,AREAS,2)</f>
        <v>Operaciones</v>
      </c>
      <c r="I106" s="99">
        <v>44523</v>
      </c>
      <c r="J106" s="99"/>
      <c r="K106" s="99"/>
      <c r="L106" s="99"/>
      <c r="M106" s="105">
        <v>987963643</v>
      </c>
      <c r="N106" s="98">
        <v>1</v>
      </c>
      <c r="O106" s="98" t="str">
        <f>VLOOKUP([1]Empleados!M81,TURNOS,2)</f>
        <v>MAÑANA</v>
      </c>
      <c r="P106" s="101"/>
      <c r="Q106" s="102"/>
      <c r="R106" s="96" t="s">
        <v>475</v>
      </c>
      <c r="S106" s="96"/>
      <c r="T106" s="96"/>
      <c r="U106" s="96"/>
      <c r="V106" s="102"/>
      <c r="W106" s="102"/>
      <c r="X106" s="102"/>
      <c r="Y106" s="96" t="s">
        <v>795</v>
      </c>
      <c r="Z106" s="96"/>
      <c r="AA106" s="96"/>
      <c r="AB106" s="96" t="str">
        <f t="shared" ref="AB106:AB111" si="6">CONCATENATE(C106," ", D106)</f>
        <v>VILLAZANA CASTILLON LUIZ ALBERTO</v>
      </c>
    </row>
    <row r="107" spans="1:28" x14ac:dyDescent="0.25">
      <c r="A107" s="135" t="s">
        <v>212</v>
      </c>
      <c r="B107" s="35">
        <v>1</v>
      </c>
      <c r="C107" s="242" t="s">
        <v>213</v>
      </c>
      <c r="D107" s="242" t="s">
        <v>214</v>
      </c>
      <c r="E107" s="99">
        <v>30214</v>
      </c>
      <c r="F107" s="104">
        <v>41457965</v>
      </c>
      <c r="G107" s="98">
        <v>1</v>
      </c>
      <c r="H107" s="103" t="str">
        <f>VLOOKUP(G107,AREAS,2)</f>
        <v>Operaciones</v>
      </c>
      <c r="I107" s="99">
        <v>44348</v>
      </c>
      <c r="J107" s="99"/>
      <c r="K107" s="99"/>
      <c r="L107" s="99"/>
      <c r="M107" s="105">
        <v>924762798</v>
      </c>
      <c r="N107" s="98">
        <v>1</v>
      </c>
      <c r="O107" s="98" t="str">
        <f>VLOOKUP([1]Empleados!M82,TURNOS,2)</f>
        <v>MAÑANA</v>
      </c>
      <c r="P107" s="101"/>
      <c r="Q107" s="106" t="s">
        <v>546</v>
      </c>
      <c r="R107" s="96" t="s">
        <v>472</v>
      </c>
      <c r="S107" s="96" t="s">
        <v>635</v>
      </c>
      <c r="T107" s="96">
        <v>2</v>
      </c>
      <c r="U107" s="96" t="s">
        <v>686</v>
      </c>
      <c r="V107" s="102"/>
      <c r="W107" s="102"/>
      <c r="X107" s="102"/>
      <c r="Y107" s="96" t="s">
        <v>795</v>
      </c>
      <c r="Z107" s="96"/>
      <c r="AA107" s="96"/>
      <c r="AB107" s="96" t="str">
        <f t="shared" si="6"/>
        <v>VITOR BARRIENTOS MAYDA GLORIA</v>
      </c>
    </row>
    <row r="108" spans="1:28" x14ac:dyDescent="0.25">
      <c r="A108" s="135"/>
      <c r="B108" s="35">
        <v>1</v>
      </c>
      <c r="C108" s="242" t="s">
        <v>506</v>
      </c>
      <c r="D108" s="242" t="s">
        <v>507</v>
      </c>
      <c r="E108" s="107">
        <v>36737</v>
      </c>
      <c r="F108" s="133" t="s">
        <v>508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978748085</v>
      </c>
      <c r="N108" s="96">
        <v>1</v>
      </c>
      <c r="O108" s="96" t="s">
        <v>217</v>
      </c>
      <c r="P108" s="101" t="s">
        <v>514</v>
      </c>
      <c r="Q108" s="106" t="s">
        <v>509</v>
      </c>
      <c r="R108" s="96" t="s">
        <v>472</v>
      </c>
      <c r="S108" s="96"/>
      <c r="T108" s="96"/>
      <c r="U108" s="96"/>
      <c r="V108" s="102"/>
      <c r="W108" s="102"/>
      <c r="X108" s="102"/>
      <c r="Y108" s="96" t="s">
        <v>795</v>
      </c>
      <c r="Z108" s="96"/>
      <c r="AA108" s="96"/>
      <c r="AB108" s="96" t="str">
        <f t="shared" si="6"/>
        <v>ZAPATA FLORES DIANA CAROLINA</v>
      </c>
    </row>
    <row r="109" spans="1:28" x14ac:dyDescent="0.25">
      <c r="A109" s="135"/>
      <c r="B109" s="35">
        <v>1</v>
      </c>
      <c r="C109" s="242" t="s">
        <v>548</v>
      </c>
      <c r="D109" s="242" t="s">
        <v>553</v>
      </c>
      <c r="E109" s="107">
        <v>37779</v>
      </c>
      <c r="F109" s="133" t="s">
        <v>554</v>
      </c>
      <c r="G109" s="96">
        <v>1</v>
      </c>
      <c r="H109" s="95" t="s">
        <v>281</v>
      </c>
      <c r="I109" s="107">
        <v>44659</v>
      </c>
      <c r="J109" s="95"/>
      <c r="K109" s="95"/>
      <c r="L109" s="95"/>
      <c r="M109" s="98">
        <v>929589223</v>
      </c>
      <c r="N109" s="96">
        <v>1</v>
      </c>
      <c r="O109" s="96" t="s">
        <v>217</v>
      </c>
      <c r="P109" s="101" t="s">
        <v>552</v>
      </c>
      <c r="Q109" s="106" t="s">
        <v>555</v>
      </c>
      <c r="R109" s="96" t="s">
        <v>472</v>
      </c>
      <c r="S109" s="96"/>
      <c r="T109" s="96"/>
      <c r="U109" s="96"/>
      <c r="V109" s="102"/>
      <c r="W109" s="96"/>
      <c r="X109" s="102"/>
      <c r="Y109" s="96" t="s">
        <v>795</v>
      </c>
      <c r="Z109" s="96"/>
      <c r="AA109" s="96"/>
      <c r="AB109" s="96" t="str">
        <f t="shared" si="6"/>
        <v>ZARPAN SILVA CLAUDIA LIZETH</v>
      </c>
    </row>
    <row r="110" spans="1:28" x14ac:dyDescent="0.25">
      <c r="A110" s="135"/>
      <c r="B110" s="35">
        <v>1</v>
      </c>
      <c r="C110" s="242" t="s">
        <v>548</v>
      </c>
      <c r="D110" s="242" t="s">
        <v>549</v>
      </c>
      <c r="E110" s="107">
        <v>36995</v>
      </c>
      <c r="F110" s="133" t="s">
        <v>550</v>
      </c>
      <c r="G110" s="96">
        <v>1</v>
      </c>
      <c r="H110" s="95" t="s">
        <v>281</v>
      </c>
      <c r="I110" s="107">
        <v>44659</v>
      </c>
      <c r="J110" s="95"/>
      <c r="K110" s="95"/>
      <c r="L110" s="95"/>
      <c r="M110" s="98">
        <v>969901448</v>
      </c>
      <c r="N110" s="96">
        <v>1</v>
      </c>
      <c r="O110" s="96" t="s">
        <v>217</v>
      </c>
      <c r="P110" s="101" t="s">
        <v>552</v>
      </c>
      <c r="Q110" s="106" t="s">
        <v>551</v>
      </c>
      <c r="R110" s="96" t="s">
        <v>472</v>
      </c>
      <c r="S110" s="96"/>
      <c r="T110" s="96"/>
      <c r="U110" s="96"/>
      <c r="V110" s="102"/>
      <c r="W110" s="96"/>
      <c r="X110" s="102"/>
      <c r="Y110" s="96" t="s">
        <v>795</v>
      </c>
      <c r="Z110" s="96"/>
      <c r="AA110" s="96"/>
      <c r="AB110" s="96" t="str">
        <f t="shared" si="6"/>
        <v>ZARPAN SILVA ROSARIO DEL PILAR</v>
      </c>
    </row>
    <row r="111" spans="1:28" x14ac:dyDescent="0.25">
      <c r="A111" s="135"/>
      <c r="B111" s="35">
        <v>1</v>
      </c>
      <c r="C111" s="242" t="s">
        <v>574</v>
      </c>
      <c r="D111" s="242" t="s">
        <v>575</v>
      </c>
      <c r="E111" s="99">
        <v>36065</v>
      </c>
      <c r="F111" s="104" t="s">
        <v>576</v>
      </c>
      <c r="G111" s="98">
        <v>1</v>
      </c>
      <c r="H111" s="103" t="s">
        <v>281</v>
      </c>
      <c r="I111" s="99">
        <v>44667</v>
      </c>
      <c r="J111" s="103"/>
      <c r="K111" s="103"/>
      <c r="L111" s="103"/>
      <c r="M111" s="98">
        <v>917406035</v>
      </c>
      <c r="N111" s="98">
        <v>1</v>
      </c>
      <c r="O111" s="96" t="s">
        <v>217</v>
      </c>
      <c r="P111" s="101" t="s">
        <v>578</v>
      </c>
      <c r="Q111" s="106" t="s">
        <v>577</v>
      </c>
      <c r="R111" s="96" t="s">
        <v>472</v>
      </c>
      <c r="S111" s="96"/>
      <c r="T111" s="96"/>
      <c r="U111" s="96"/>
      <c r="V111" s="102"/>
      <c r="W111" s="96"/>
      <c r="X111" s="102"/>
      <c r="Y111" s="96" t="s">
        <v>795</v>
      </c>
      <c r="Z111" s="96"/>
      <c r="AA111" s="96"/>
      <c r="AB111" s="96" t="str">
        <f t="shared" si="6"/>
        <v>ZUNIGA MARTINEZ HARUMI KATIUSKA</v>
      </c>
    </row>
    <row r="112" spans="1:28" x14ac:dyDescent="0.25">
      <c r="C112" s="245"/>
      <c r="D112" s="245"/>
    </row>
  </sheetData>
  <dataConsolidate/>
  <hyperlinks>
    <hyperlink ref="Q103" r:id="rId1" xr:uid="{00000000-0004-0000-0000-000004000000}"/>
    <hyperlink ref="Q28" r:id="rId2" xr:uid="{00000000-0004-0000-0000-000009000000}"/>
    <hyperlink ref="Q43" r:id="rId3" xr:uid="{00000000-0004-0000-0000-00000C000000}"/>
    <hyperlink ref="Q58" r:id="rId4" xr:uid="{00000000-0004-0000-0000-000010000000}"/>
    <hyperlink ref="Q85" r:id="rId5" xr:uid="{46258301-A1E5-4453-B224-3EF6AE5271E1}"/>
    <hyperlink ref="Q62" r:id="rId6" xr:uid="{92C25E56-D003-4A51-9F6D-B4B14B81E618}"/>
    <hyperlink ref="Q68" r:id="rId7" xr:uid="{8CCBA006-7C85-4AB6-A91B-2EA64D764438}"/>
    <hyperlink ref="Q17" r:id="rId8" xr:uid="{156625FF-707B-4E54-9845-ADB535802D6F}"/>
    <hyperlink ref="Q11" r:id="rId9" xr:uid="{F22F8C83-C187-4D92-B798-E3B9BE0830A3}"/>
    <hyperlink ref="Q23" r:id="rId10" xr:uid="{ABE99A5E-4202-472F-A9E1-2D1273420CF6}"/>
    <hyperlink ref="Q53" r:id="rId11" xr:uid="{C253E14F-3A1E-41EA-83F9-8BEB850D2173}"/>
    <hyperlink ref="Q108" r:id="rId12" xr:uid="{5C43B094-BAA1-4FC0-8216-FD8A4E5E7F2A}"/>
    <hyperlink ref="Q99" r:id="rId13" xr:uid="{F8A38E43-9BE1-46A6-A207-3F17D3261A42}"/>
    <hyperlink ref="Q33" r:id="rId14" xr:uid="{92638755-CAAF-47F6-9772-0C2B7E1136E7}"/>
    <hyperlink ref="Q15" r:id="rId15" xr:uid="{83C7F7F8-F068-40BF-A0A4-9EC0A998988A}"/>
    <hyperlink ref="Q94" r:id="rId16" xr:uid="{E10A4ED7-0C74-4AA3-8FEC-7789EACCB6C9}"/>
    <hyperlink ref="Q8" r:id="rId17" xr:uid="{743A07C4-7DAC-4612-A7F0-AD8DD21F291B}"/>
    <hyperlink ref="Q3" r:id="rId18" xr:uid="{EA2D8160-13E5-45F1-9B89-0AF652F11A4A}"/>
    <hyperlink ref="Q101" r:id="rId19" xr:uid="{57B44E2D-B67E-461A-949C-90FAD22245DB}"/>
    <hyperlink ref="Q77" r:id="rId20" xr:uid="{473805C9-CE81-4FF6-B3DB-1953B32B78A2}"/>
    <hyperlink ref="Q22" r:id="rId21" xr:uid="{8C3D0187-DEED-4DB9-91B8-0216941A35ED}"/>
    <hyperlink ref="Q107" r:id="rId22" xr:uid="{55A809E8-71A9-4665-819D-027DFBFF0694}"/>
    <hyperlink ref="Q30" r:id="rId23" xr:uid="{D5B00970-FE0B-4899-ABCA-2BA85BE9E5BB}"/>
    <hyperlink ref="Q110" r:id="rId24" xr:uid="{7ADF342C-F45E-4F13-A62B-FAB1AC640A3C}"/>
    <hyperlink ref="Q109" r:id="rId25" xr:uid="{C2B3CF9E-850B-4E20-923A-9D875A0DEC81}"/>
    <hyperlink ref="Q79" r:id="rId26" xr:uid="{06D55B5E-5CC1-4050-9471-95EE984F6C18}"/>
    <hyperlink ref="Q67" r:id="rId27" xr:uid="{C508E19E-C1B1-4E39-81D9-450752F03B4C}"/>
    <hyperlink ref="Q16" r:id="rId28" xr:uid="{05959C95-5AE9-4F68-BC22-7C96B0555DA1}"/>
    <hyperlink ref="Q111" r:id="rId29" xr:uid="{D45C5076-80DB-4918-9556-D7AC1E5D4AFD}"/>
    <hyperlink ref="Q102" r:id="rId30" xr:uid="{FA572EE5-48BF-4E2D-BDFF-AD28BC45F380}"/>
    <hyperlink ref="Q46" r:id="rId31" xr:uid="{14D17528-C82C-4E73-A9F3-E7BA7E609124}"/>
    <hyperlink ref="Q45" r:id="rId32" xr:uid="{0E4E3F66-CD51-4C40-B087-1568FD3EDEAD}"/>
    <hyperlink ref="Q57" r:id="rId33" xr:uid="{AE679BC5-062C-4825-988A-A87C0D4F4BB3}"/>
    <hyperlink ref="Q86" r:id="rId34" xr:uid="{F25C795C-D160-4070-9A43-EE979E577918}"/>
    <hyperlink ref="Q104" r:id="rId35" xr:uid="{ADEDA198-A41A-4A83-926E-ECE2DC3FFD50}"/>
    <hyperlink ref="Q75" r:id="rId36" xr:uid="{8FEE60E8-2506-4644-ABEC-DC734F2ADF80}"/>
    <hyperlink ref="Q48" r:id="rId37" xr:uid="{BD3868BE-4746-4A11-AFF4-07E1AED7C1A3}"/>
    <hyperlink ref="Q37" r:id="rId38" xr:uid="{0E33C54C-5499-4357-96D7-7A75F7C7D4D9}"/>
    <hyperlink ref="Q9" r:id="rId39" xr:uid="{7DE23B1F-07C1-409D-BF5A-24EB32EAB75D}"/>
    <hyperlink ref="Q60" r:id="rId40" xr:uid="{2AC687B0-A542-48DE-9787-FB54A11FDE98}"/>
    <hyperlink ref="Q51" r:id="rId41" xr:uid="{9190A3BB-A6A6-400E-8202-61CDDF2B6FB4}"/>
    <hyperlink ref="Q61" r:id="rId42" xr:uid="{ACDD98BF-B492-4007-BF83-D648810B8BE4}"/>
    <hyperlink ref="Q95" r:id="rId43" xr:uid="{D9820A01-AB39-4CBF-B142-AB448BCE5CEF}"/>
    <hyperlink ref="Q20" r:id="rId44" xr:uid="{4EC1E7DE-AD74-4336-84C9-912ED8409D61}"/>
    <hyperlink ref="Q13" r:id="rId45" xr:uid="{A7A81DB8-EB59-4DBA-BA4D-CE657353924A}"/>
    <hyperlink ref="Q38" r:id="rId46" xr:uid="{3C78131C-6229-4F2D-9AFF-E4BBC8FC4AE9}"/>
    <hyperlink ref="Q70" r:id="rId47" xr:uid="{37EA2345-9642-420D-BD04-06353AF88C76}"/>
    <hyperlink ref="Q91" r:id="rId48" xr:uid="{82984830-8953-41A0-A2DC-E94AF7406183}"/>
    <hyperlink ref="Q55" r:id="rId49" xr:uid="{C257E8D3-313B-4FED-ADD0-AAD1AB0E2C5F}"/>
    <hyperlink ref="Q96" r:id="rId50" xr:uid="{3EF43192-936C-444B-9A25-88A1DAF0CF52}"/>
    <hyperlink ref="Q26" r:id="rId51" xr:uid="{337F0550-B303-42E9-9CCD-29A382D7BAEC}"/>
    <hyperlink ref="Q88" r:id="rId52" xr:uid="{023F43E4-CA53-4691-A4A4-879CDCE62BDA}"/>
    <hyperlink ref="Q18" r:id="rId53" xr:uid="{498EC9C0-72D3-4060-9DEA-4C8371D24695}"/>
    <hyperlink ref="Q90" r:id="rId54" xr:uid="{A4E0C67A-1AC8-4A02-92C5-CBAFF79B3BC3}"/>
    <hyperlink ref="Q89" r:id="rId55" xr:uid="{9BDB8FBC-B1F0-41C0-8A07-7F0BA4098987}"/>
    <hyperlink ref="Q69" r:id="rId56" xr:uid="{0345583B-D543-47F1-9CD7-46F9B6EED3F1}"/>
    <hyperlink ref="Q80" r:id="rId57" xr:uid="{4A3A9C1D-52D5-4065-B4E4-7717BA67F700}"/>
    <hyperlink ref="Q76" r:id="rId58" xr:uid="{5AE3F0D7-1B52-4D13-930A-30C8B543D045}"/>
    <hyperlink ref="Q6" r:id="rId59" xr:uid="{6773E410-5BA4-4E68-8532-D6E69DE53129}"/>
    <hyperlink ref="Q12" r:id="rId60" xr:uid="{2F01A631-9ED5-42B0-B1FB-F14675F71798}"/>
    <hyperlink ref="Q87" r:id="rId61" xr:uid="{44FF05DE-AFCF-4117-81EE-538612304A4B}"/>
    <hyperlink ref="Q32" r:id="rId62" xr:uid="{843EF354-C9A7-4885-B120-BCB1FF63B892}"/>
    <hyperlink ref="Q42" r:id="rId63" xr:uid="{5D79BEB9-E014-4BB1-ACB1-1AAA1D1DE8D3}"/>
    <hyperlink ref="Q105" r:id="rId64" xr:uid="{62B888FF-74FA-446B-B7BB-A19DB7D1E169}"/>
    <hyperlink ref="Q10" r:id="rId65" xr:uid="{A18855CC-A1EF-425C-91C6-4D26C2B9A57E}"/>
    <hyperlink ref="Q81" r:id="rId66" xr:uid="{31B21016-0DEE-430C-BA3A-C671B7D0FBFD}"/>
    <hyperlink ref="Q74" r:id="rId67" xr:uid="{A53C79FE-996E-4A70-9660-4927F89F9FD7}"/>
    <hyperlink ref="Q47" r:id="rId68" xr:uid="{EBA81478-D788-4740-87DD-A5F834147B41}"/>
    <hyperlink ref="Q31" r:id="rId69" xr:uid="{ECB8191D-8AE2-4381-A502-99F3F3BAE5C5}"/>
  </hyperlinks>
  <pageMargins left="0.7" right="0.7" top="0.75" bottom="0.75" header="0.3" footer="0.3"/>
  <pageSetup orientation="portrait" horizontalDpi="4294967293" verticalDpi="0" r:id="rId7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6" t="s">
        <v>259</v>
      </c>
      <c r="B1" s="246"/>
      <c r="D1" s="246" t="s">
        <v>260</v>
      </c>
      <c r="E1" s="246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2"/>
      <c r="C1" s="255" t="s">
        <v>11</v>
      </c>
      <c r="D1" s="256"/>
      <c r="E1" s="256"/>
      <c r="F1" s="256"/>
      <c r="G1" s="256"/>
      <c r="H1" s="256"/>
      <c r="I1" s="256"/>
      <c r="J1" s="256"/>
      <c r="K1" s="256"/>
      <c r="L1" s="261" t="s">
        <v>12</v>
      </c>
      <c r="M1" s="262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53"/>
      <c r="C2" s="257"/>
      <c r="D2" s="258"/>
      <c r="E2" s="258"/>
      <c r="F2" s="258"/>
      <c r="G2" s="258"/>
      <c r="H2" s="258"/>
      <c r="I2" s="258"/>
      <c r="J2" s="258"/>
      <c r="K2" s="258"/>
      <c r="L2" s="263" t="s">
        <v>13</v>
      </c>
      <c r="M2" s="264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54"/>
      <c r="C3" s="259"/>
      <c r="D3" s="260"/>
      <c r="E3" s="260"/>
      <c r="F3" s="260"/>
      <c r="G3" s="260"/>
      <c r="H3" s="260"/>
      <c r="I3" s="260"/>
      <c r="J3" s="260"/>
      <c r="K3" s="260"/>
      <c r="L3" s="265">
        <v>44348</v>
      </c>
      <c r="M3" s="266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47" t="s">
        <v>15</v>
      </c>
      <c r="D4" s="248"/>
      <c r="E4" s="248"/>
      <c r="F4" s="248"/>
      <c r="G4" s="248"/>
      <c r="H4" s="248"/>
      <c r="I4" s="248"/>
      <c r="J4" s="248"/>
      <c r="K4" s="248"/>
      <c r="L4" s="248"/>
      <c r="M4" s="249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7" t="s">
        <v>17</v>
      </c>
      <c r="D5" s="267"/>
      <c r="E5" s="268" t="s">
        <v>18</v>
      </c>
      <c r="F5" s="268"/>
      <c r="G5" s="269" t="s">
        <v>19</v>
      </c>
      <c r="H5" s="270"/>
      <c r="I5" s="270"/>
      <c r="J5" s="270"/>
      <c r="K5" s="270"/>
      <c r="L5" s="271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272">
        <v>20518068670</v>
      </c>
      <c r="D6" s="272"/>
      <c r="E6" s="272"/>
      <c r="F6" s="272"/>
      <c r="G6" s="273"/>
      <c r="H6" s="273"/>
      <c r="I6" s="273"/>
      <c r="J6" s="273"/>
      <c r="K6" s="273"/>
      <c r="L6" s="273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74"/>
      <c r="D7" s="275"/>
      <c r="E7" s="275"/>
      <c r="F7" s="275"/>
      <c r="G7" s="275"/>
      <c r="H7" s="275"/>
      <c r="I7" s="275"/>
      <c r="J7" s="275"/>
      <c r="K7" s="275"/>
      <c r="L7" s="275"/>
      <c r="M7" s="276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77" t="s">
        <v>28</v>
      </c>
      <c r="C8" s="267" t="s">
        <v>20</v>
      </c>
      <c r="D8" s="267" t="s">
        <v>4</v>
      </c>
      <c r="E8" s="267"/>
      <c r="F8" s="267" t="s">
        <v>21</v>
      </c>
      <c r="G8" s="267" t="s">
        <v>9</v>
      </c>
      <c r="H8" s="250">
        <v>0.25</v>
      </c>
      <c r="I8" s="250">
        <v>0.35</v>
      </c>
      <c r="J8" s="250">
        <v>1</v>
      </c>
      <c r="K8" s="296" t="s">
        <v>22</v>
      </c>
      <c r="L8" s="279" t="s">
        <v>431</v>
      </c>
      <c r="M8" s="279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78"/>
      <c r="C9" s="296"/>
      <c r="D9" s="26" t="s">
        <v>7</v>
      </c>
      <c r="E9" s="26" t="s">
        <v>24</v>
      </c>
      <c r="F9" s="296"/>
      <c r="G9" s="296"/>
      <c r="H9" s="251"/>
      <c r="I9" s="251"/>
      <c r="J9" s="251"/>
      <c r="K9" s="251"/>
      <c r="L9" s="280"/>
      <c r="M9" s="280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84" t="s">
        <v>25</v>
      </c>
      <c r="C11" s="285"/>
      <c r="D11" s="285"/>
      <c r="E11" s="285"/>
      <c r="F11" s="286"/>
      <c r="G11" s="137"/>
      <c r="H11" s="138"/>
      <c r="I11" s="138"/>
      <c r="J11" s="138"/>
      <c r="K11" s="138"/>
      <c r="L11" s="287"/>
      <c r="M11" s="288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89" t="s">
        <v>26</v>
      </c>
      <c r="C12" s="290"/>
      <c r="D12" s="291"/>
      <c r="E12" s="291"/>
      <c r="F12" s="291"/>
      <c r="G12" s="291"/>
      <c r="H12" s="291"/>
      <c r="I12" s="291"/>
      <c r="J12" s="291"/>
      <c r="K12" s="291"/>
      <c r="L12" s="291"/>
      <c r="M12" s="292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89"/>
      <c r="C13" s="293"/>
      <c r="D13" s="294"/>
      <c r="E13" s="294"/>
      <c r="F13" s="294"/>
      <c r="G13" s="294"/>
      <c r="H13" s="294"/>
      <c r="I13" s="294"/>
      <c r="J13" s="294"/>
      <c r="K13" s="294"/>
      <c r="L13" s="294"/>
      <c r="M13" s="295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97" t="s">
        <v>29</v>
      </c>
      <c r="C14" s="298"/>
      <c r="D14" s="298"/>
      <c r="E14" s="298"/>
      <c r="F14" s="298"/>
      <c r="G14" s="298"/>
      <c r="H14" s="298"/>
      <c r="I14" s="298"/>
      <c r="J14" s="298"/>
      <c r="K14" s="298"/>
      <c r="L14" s="298"/>
      <c r="M14" s="299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97"/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9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300"/>
      <c r="C16" s="301"/>
      <c r="D16" s="301"/>
      <c r="E16" s="301"/>
      <c r="F16" s="301"/>
      <c r="G16" s="301"/>
      <c r="H16" s="301"/>
      <c r="I16" s="301"/>
      <c r="J16" s="301"/>
      <c r="K16" s="301"/>
      <c r="L16" s="301"/>
      <c r="M16" s="302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1" t="s">
        <v>27</v>
      </c>
      <c r="C17" s="282"/>
      <c r="D17" s="282"/>
      <c r="E17" s="282"/>
      <c r="F17" s="282"/>
      <c r="G17" s="282" t="s">
        <v>11</v>
      </c>
      <c r="H17" s="282"/>
      <c r="I17" s="282"/>
      <c r="J17" s="282"/>
      <c r="K17" s="282"/>
      <c r="L17" s="282"/>
      <c r="M17" s="283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0" t="s">
        <v>300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1" t="s">
        <v>301</v>
      </c>
      <c r="B3" s="312"/>
      <c r="C3" s="312"/>
      <c r="D3" s="313"/>
      <c r="E3" s="311" t="s">
        <v>302</v>
      </c>
      <c r="F3" s="312"/>
      <c r="G3" s="312"/>
      <c r="H3" s="312"/>
      <c r="I3" s="312"/>
      <c r="J3" s="312"/>
      <c r="K3" s="312"/>
      <c r="L3" s="312"/>
      <c r="M3" s="313"/>
      <c r="N3" s="42"/>
      <c r="O3" s="42"/>
      <c r="P3" s="42"/>
      <c r="Q3" s="42"/>
      <c r="R3" s="42"/>
      <c r="S3" s="42"/>
      <c r="T3" s="309" t="s">
        <v>303</v>
      </c>
      <c r="U3" s="309"/>
      <c r="V3" s="309"/>
      <c r="W3" s="309">
        <f>COUNT(N10:FG10)</f>
        <v>30</v>
      </c>
      <c r="X3" s="309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09" t="s">
        <v>304</v>
      </c>
      <c r="U4" s="309"/>
      <c r="V4" s="309"/>
      <c r="W4" s="309">
        <f>W3*24</f>
        <v>720</v>
      </c>
      <c r="X4" s="309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2" t="s">
        <v>305</v>
      </c>
      <c r="B5" s="333"/>
      <c r="C5" s="333"/>
      <c r="D5" s="334"/>
      <c r="E5" s="332"/>
      <c r="F5" s="333"/>
      <c r="G5" s="333"/>
      <c r="H5" s="333"/>
      <c r="I5" s="333"/>
      <c r="J5" s="333"/>
      <c r="K5" s="333"/>
      <c r="L5" s="333"/>
      <c r="M5" s="334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4" t="s">
        <v>306</v>
      </c>
      <c r="B8" s="59"/>
      <c r="C8" s="316" t="s">
        <v>307</v>
      </c>
      <c r="D8" s="317"/>
      <c r="E8" s="320" t="s">
        <v>308</v>
      </c>
      <c r="F8" s="321"/>
      <c r="G8" s="321"/>
      <c r="H8" s="321"/>
      <c r="I8" s="321"/>
      <c r="J8" s="321"/>
      <c r="K8" s="321"/>
      <c r="L8" s="322"/>
      <c r="M8" s="60"/>
      <c r="N8" s="329" t="s">
        <v>309</v>
      </c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0"/>
      <c r="AO8" s="330"/>
      <c r="AP8" s="330"/>
      <c r="AQ8" s="330"/>
      <c r="AR8" s="330"/>
      <c r="AS8" s="330"/>
      <c r="AT8" s="330"/>
      <c r="AU8" s="330"/>
      <c r="AV8" s="331"/>
      <c r="AW8" s="329" t="s">
        <v>310</v>
      </c>
      <c r="AX8" s="330"/>
      <c r="AY8" s="330"/>
      <c r="AZ8" s="330"/>
      <c r="BA8" s="330"/>
      <c r="BB8" s="330"/>
      <c r="BC8" s="330"/>
      <c r="BD8" s="330"/>
      <c r="BE8" s="330"/>
      <c r="BF8" s="330"/>
      <c r="BG8" s="330"/>
      <c r="BH8" s="330"/>
      <c r="BI8" s="330"/>
      <c r="BJ8" s="330"/>
      <c r="BK8" s="330"/>
      <c r="BL8" s="330"/>
      <c r="BM8" s="330"/>
      <c r="BN8" s="330"/>
      <c r="BO8" s="330"/>
      <c r="BP8" s="330"/>
      <c r="BQ8" s="330"/>
      <c r="BR8" s="330"/>
      <c r="BS8" s="330"/>
      <c r="BT8" s="330"/>
      <c r="BU8" s="330"/>
      <c r="BV8" s="330"/>
      <c r="BW8" s="330"/>
      <c r="BX8" s="330"/>
      <c r="BY8" s="330"/>
      <c r="BZ8" s="330"/>
      <c r="CA8" s="330"/>
      <c r="CB8" s="330"/>
      <c r="CC8" s="330"/>
      <c r="CD8" s="330"/>
      <c r="CE8" s="330"/>
      <c r="CF8" s="330"/>
      <c r="CG8" s="330"/>
      <c r="CH8" s="330"/>
      <c r="CI8" s="330"/>
      <c r="CJ8" s="330"/>
      <c r="CK8" s="330"/>
      <c r="CL8" s="330"/>
      <c r="CM8" s="330"/>
      <c r="CN8" s="330"/>
      <c r="CO8" s="330"/>
      <c r="CP8" s="330"/>
      <c r="CQ8" s="330"/>
      <c r="CR8" s="330"/>
      <c r="CS8" s="330"/>
      <c r="CT8" s="330"/>
      <c r="CU8" s="330"/>
      <c r="CV8" s="330"/>
      <c r="CW8" s="330"/>
      <c r="CX8" s="330"/>
      <c r="CY8" s="330"/>
      <c r="CZ8" s="330"/>
      <c r="DA8" s="330"/>
      <c r="DB8" s="330"/>
      <c r="DC8" s="330"/>
      <c r="DD8" s="330"/>
      <c r="DE8" s="330"/>
      <c r="DF8" s="330"/>
      <c r="DG8" s="330"/>
      <c r="DH8" s="330"/>
      <c r="DI8" s="330"/>
      <c r="DJ8" s="330"/>
      <c r="DK8" s="330"/>
      <c r="DL8" s="330"/>
      <c r="DM8" s="330"/>
      <c r="DN8" s="330"/>
      <c r="DO8" s="330"/>
      <c r="DP8" s="330"/>
      <c r="DQ8" s="330"/>
      <c r="DR8" s="330"/>
      <c r="DS8" s="330"/>
      <c r="DT8" s="330"/>
      <c r="DU8" s="330"/>
      <c r="DV8" s="330"/>
      <c r="DW8" s="330"/>
      <c r="DX8" s="330"/>
      <c r="DY8" s="330"/>
      <c r="DZ8" s="330"/>
      <c r="EA8" s="330"/>
      <c r="EB8" s="330"/>
      <c r="EC8" s="330"/>
      <c r="ED8" s="330"/>
      <c r="EE8" s="330"/>
      <c r="EF8" s="330"/>
      <c r="EG8" s="330"/>
      <c r="EH8" s="330"/>
      <c r="EI8" s="330"/>
      <c r="EJ8" s="330"/>
      <c r="EK8" s="330"/>
      <c r="EL8" s="330"/>
      <c r="EM8" s="330"/>
      <c r="EN8" s="330"/>
      <c r="EO8" s="330"/>
      <c r="EP8" s="330"/>
      <c r="EQ8" s="330"/>
      <c r="ER8" s="330"/>
      <c r="ES8" s="330"/>
      <c r="ET8" s="330"/>
      <c r="EU8" s="330"/>
      <c r="EV8" s="330"/>
      <c r="EW8" s="330"/>
      <c r="EX8" s="330"/>
      <c r="EY8" s="330"/>
      <c r="EZ8" s="330"/>
      <c r="FA8" s="330"/>
      <c r="FB8" s="330"/>
      <c r="FC8" s="330"/>
      <c r="FD8" s="330"/>
      <c r="FE8" s="330"/>
      <c r="FF8" s="330"/>
      <c r="FG8" s="330"/>
      <c r="FH8" s="330"/>
      <c r="FI8" s="330"/>
      <c r="FJ8" s="330"/>
      <c r="FK8" s="330"/>
      <c r="FL8" s="331"/>
    </row>
    <row r="9" spans="1:168" s="63" customFormat="1" ht="20.25" customHeight="1" thickBot="1" x14ac:dyDescent="0.3">
      <c r="A9" s="315"/>
      <c r="B9" s="61"/>
      <c r="C9" s="318"/>
      <c r="D9" s="319"/>
      <c r="E9" s="323"/>
      <c r="F9" s="324"/>
      <c r="G9" s="324"/>
      <c r="H9" s="324"/>
      <c r="I9" s="324"/>
      <c r="J9" s="324"/>
      <c r="K9" s="324"/>
      <c r="L9" s="325"/>
      <c r="M9" s="62"/>
      <c r="N9" s="335" t="s">
        <v>313</v>
      </c>
      <c r="O9" s="336"/>
      <c r="P9" s="336"/>
      <c r="Q9" s="336"/>
      <c r="R9" s="337"/>
      <c r="S9" s="338" t="s">
        <v>314</v>
      </c>
      <c r="T9" s="336"/>
      <c r="U9" s="336"/>
      <c r="V9" s="336"/>
      <c r="W9" s="337"/>
      <c r="X9" s="338" t="s">
        <v>315</v>
      </c>
      <c r="Y9" s="336"/>
      <c r="Z9" s="336"/>
      <c r="AA9" s="336"/>
      <c r="AB9" s="337"/>
      <c r="AC9" s="338" t="s">
        <v>316</v>
      </c>
      <c r="AD9" s="336"/>
      <c r="AE9" s="336"/>
      <c r="AF9" s="336"/>
      <c r="AG9" s="337"/>
      <c r="AH9" s="338" t="s">
        <v>317</v>
      </c>
      <c r="AI9" s="336"/>
      <c r="AJ9" s="336"/>
      <c r="AK9" s="336"/>
      <c r="AL9" s="337"/>
      <c r="AM9" s="338" t="s">
        <v>311</v>
      </c>
      <c r="AN9" s="336"/>
      <c r="AO9" s="336"/>
      <c r="AP9" s="336"/>
      <c r="AQ9" s="337"/>
      <c r="AR9" s="338" t="s">
        <v>312</v>
      </c>
      <c r="AS9" s="336"/>
      <c r="AT9" s="336"/>
      <c r="AU9" s="336"/>
      <c r="AV9" s="337"/>
      <c r="AW9" s="338" t="s">
        <v>313</v>
      </c>
      <c r="AX9" s="336"/>
      <c r="AY9" s="336"/>
      <c r="AZ9" s="336"/>
      <c r="BA9" s="337"/>
      <c r="BB9" s="338" t="s">
        <v>314</v>
      </c>
      <c r="BC9" s="336"/>
      <c r="BD9" s="336"/>
      <c r="BE9" s="336"/>
      <c r="BF9" s="337"/>
      <c r="BG9" s="338" t="s">
        <v>315</v>
      </c>
      <c r="BH9" s="336"/>
      <c r="BI9" s="336"/>
      <c r="BJ9" s="336"/>
      <c r="BK9" s="337"/>
      <c r="BL9" s="338" t="s">
        <v>316</v>
      </c>
      <c r="BM9" s="336"/>
      <c r="BN9" s="336"/>
      <c r="BO9" s="336"/>
      <c r="BP9" s="337"/>
      <c r="BQ9" s="338" t="s">
        <v>317</v>
      </c>
      <c r="BR9" s="336"/>
      <c r="BS9" s="336"/>
      <c r="BT9" s="336"/>
      <c r="BU9" s="337"/>
      <c r="BV9" s="338" t="s">
        <v>311</v>
      </c>
      <c r="BW9" s="336"/>
      <c r="BX9" s="336"/>
      <c r="BY9" s="336"/>
      <c r="BZ9" s="337"/>
      <c r="CA9" s="338" t="s">
        <v>312</v>
      </c>
      <c r="CB9" s="336"/>
      <c r="CC9" s="336"/>
      <c r="CD9" s="336"/>
      <c r="CE9" s="337"/>
      <c r="CF9" s="338" t="s">
        <v>313</v>
      </c>
      <c r="CG9" s="336"/>
      <c r="CH9" s="336"/>
      <c r="CI9" s="336"/>
      <c r="CJ9" s="337"/>
      <c r="CK9" s="338" t="s">
        <v>314</v>
      </c>
      <c r="CL9" s="336"/>
      <c r="CM9" s="336"/>
      <c r="CN9" s="336"/>
      <c r="CO9" s="337"/>
      <c r="CP9" s="338" t="s">
        <v>315</v>
      </c>
      <c r="CQ9" s="336"/>
      <c r="CR9" s="336"/>
      <c r="CS9" s="336"/>
      <c r="CT9" s="337"/>
      <c r="CU9" s="338" t="s">
        <v>316</v>
      </c>
      <c r="CV9" s="336"/>
      <c r="CW9" s="336"/>
      <c r="CX9" s="336"/>
      <c r="CY9" s="337"/>
      <c r="CZ9" s="338" t="s">
        <v>317</v>
      </c>
      <c r="DA9" s="336"/>
      <c r="DB9" s="336"/>
      <c r="DC9" s="336"/>
      <c r="DD9" s="337"/>
      <c r="DE9" s="338" t="s">
        <v>311</v>
      </c>
      <c r="DF9" s="336"/>
      <c r="DG9" s="336"/>
      <c r="DH9" s="336"/>
      <c r="DI9" s="337"/>
      <c r="DJ9" s="338" t="s">
        <v>312</v>
      </c>
      <c r="DK9" s="336"/>
      <c r="DL9" s="336"/>
      <c r="DM9" s="336"/>
      <c r="DN9" s="337"/>
      <c r="DO9" s="338" t="s">
        <v>313</v>
      </c>
      <c r="DP9" s="336"/>
      <c r="DQ9" s="336"/>
      <c r="DR9" s="336"/>
      <c r="DS9" s="337"/>
      <c r="DT9" s="338" t="s">
        <v>314</v>
      </c>
      <c r="DU9" s="336"/>
      <c r="DV9" s="336"/>
      <c r="DW9" s="336"/>
      <c r="DX9" s="337"/>
      <c r="DY9" s="338" t="s">
        <v>315</v>
      </c>
      <c r="DZ9" s="336"/>
      <c r="EA9" s="336"/>
      <c r="EB9" s="336"/>
      <c r="EC9" s="337"/>
      <c r="ED9" s="338" t="s">
        <v>316</v>
      </c>
      <c r="EE9" s="336"/>
      <c r="EF9" s="336"/>
      <c r="EG9" s="336"/>
      <c r="EH9" s="337"/>
      <c r="EI9" s="338" t="s">
        <v>317</v>
      </c>
      <c r="EJ9" s="336"/>
      <c r="EK9" s="336"/>
      <c r="EL9" s="336"/>
      <c r="EM9" s="337"/>
      <c r="EN9" s="338" t="s">
        <v>311</v>
      </c>
      <c r="EO9" s="336"/>
      <c r="EP9" s="336"/>
      <c r="EQ9" s="336"/>
      <c r="ER9" s="337"/>
      <c r="ES9" s="338" t="s">
        <v>312</v>
      </c>
      <c r="ET9" s="336"/>
      <c r="EU9" s="336"/>
      <c r="EV9" s="336"/>
      <c r="EW9" s="337"/>
      <c r="EX9" s="338" t="s">
        <v>313</v>
      </c>
      <c r="EY9" s="336"/>
      <c r="EZ9" s="336"/>
      <c r="FA9" s="336"/>
      <c r="FB9" s="337"/>
      <c r="FC9" s="338" t="s">
        <v>314</v>
      </c>
      <c r="FD9" s="336"/>
      <c r="FE9" s="336"/>
      <c r="FF9" s="336"/>
      <c r="FG9" s="337"/>
      <c r="FH9" s="306"/>
      <c r="FI9" s="307"/>
      <c r="FJ9" s="307"/>
      <c r="FK9" s="307"/>
      <c r="FL9" s="308"/>
    </row>
    <row r="10" spans="1:168" s="53" customFormat="1" ht="24" customHeight="1" thickBot="1" x14ac:dyDescent="0.3">
      <c r="A10" s="315"/>
      <c r="B10" s="61"/>
      <c r="C10" s="318"/>
      <c r="D10" s="319"/>
      <c r="E10" s="326"/>
      <c r="F10" s="327"/>
      <c r="G10" s="327"/>
      <c r="H10" s="327"/>
      <c r="I10" s="327"/>
      <c r="J10" s="327"/>
      <c r="K10" s="327"/>
      <c r="L10" s="328"/>
      <c r="M10" s="64"/>
      <c r="N10" s="339">
        <v>44586</v>
      </c>
      <c r="O10" s="336"/>
      <c r="P10" s="336"/>
      <c r="Q10" s="336"/>
      <c r="R10" s="337"/>
      <c r="S10" s="340">
        <v>44587</v>
      </c>
      <c r="T10" s="336"/>
      <c r="U10" s="336"/>
      <c r="V10" s="336"/>
      <c r="W10" s="337"/>
      <c r="X10" s="340">
        <v>44588</v>
      </c>
      <c r="Y10" s="336"/>
      <c r="Z10" s="336"/>
      <c r="AA10" s="336"/>
      <c r="AB10" s="337"/>
      <c r="AC10" s="340">
        <v>44589</v>
      </c>
      <c r="AD10" s="336"/>
      <c r="AE10" s="336"/>
      <c r="AF10" s="336"/>
      <c r="AG10" s="337"/>
      <c r="AH10" s="340">
        <v>44590</v>
      </c>
      <c r="AI10" s="336"/>
      <c r="AJ10" s="336"/>
      <c r="AK10" s="336"/>
      <c r="AL10" s="337"/>
      <c r="AM10" s="340">
        <v>44591</v>
      </c>
      <c r="AN10" s="336"/>
      <c r="AO10" s="336"/>
      <c r="AP10" s="336"/>
      <c r="AQ10" s="337"/>
      <c r="AR10" s="340">
        <v>44592</v>
      </c>
      <c r="AS10" s="336"/>
      <c r="AT10" s="336"/>
      <c r="AU10" s="336"/>
      <c r="AV10" s="337"/>
      <c r="AW10" s="340">
        <v>44593</v>
      </c>
      <c r="AX10" s="336"/>
      <c r="AY10" s="336"/>
      <c r="AZ10" s="336"/>
      <c r="BA10" s="337"/>
      <c r="BB10" s="340">
        <v>44594</v>
      </c>
      <c r="BC10" s="336"/>
      <c r="BD10" s="336"/>
      <c r="BE10" s="336"/>
      <c r="BF10" s="337"/>
      <c r="BG10" s="340">
        <v>44595</v>
      </c>
      <c r="BH10" s="336"/>
      <c r="BI10" s="336"/>
      <c r="BJ10" s="336"/>
      <c r="BK10" s="337"/>
      <c r="BL10" s="340">
        <v>44596</v>
      </c>
      <c r="BM10" s="336"/>
      <c r="BN10" s="336"/>
      <c r="BO10" s="336"/>
      <c r="BP10" s="337"/>
      <c r="BQ10" s="340">
        <v>44597</v>
      </c>
      <c r="BR10" s="336"/>
      <c r="BS10" s="336"/>
      <c r="BT10" s="336"/>
      <c r="BU10" s="337"/>
      <c r="BV10" s="340">
        <v>44598</v>
      </c>
      <c r="BW10" s="336"/>
      <c r="BX10" s="336"/>
      <c r="BY10" s="336"/>
      <c r="BZ10" s="337"/>
      <c r="CA10" s="340">
        <v>44599</v>
      </c>
      <c r="CB10" s="336"/>
      <c r="CC10" s="336"/>
      <c r="CD10" s="336"/>
      <c r="CE10" s="337"/>
      <c r="CF10" s="340">
        <v>44600</v>
      </c>
      <c r="CG10" s="336"/>
      <c r="CH10" s="336"/>
      <c r="CI10" s="336"/>
      <c r="CJ10" s="337"/>
      <c r="CK10" s="340">
        <v>44601</v>
      </c>
      <c r="CL10" s="336"/>
      <c r="CM10" s="336"/>
      <c r="CN10" s="336"/>
      <c r="CO10" s="337"/>
      <c r="CP10" s="340">
        <v>44602</v>
      </c>
      <c r="CQ10" s="336"/>
      <c r="CR10" s="336"/>
      <c r="CS10" s="336"/>
      <c r="CT10" s="337"/>
      <c r="CU10" s="340">
        <v>44603</v>
      </c>
      <c r="CV10" s="336"/>
      <c r="CW10" s="336"/>
      <c r="CX10" s="336"/>
      <c r="CY10" s="337"/>
      <c r="CZ10" s="340">
        <v>44604</v>
      </c>
      <c r="DA10" s="336"/>
      <c r="DB10" s="336"/>
      <c r="DC10" s="336"/>
      <c r="DD10" s="337"/>
      <c r="DE10" s="340">
        <v>44605</v>
      </c>
      <c r="DF10" s="336"/>
      <c r="DG10" s="336"/>
      <c r="DH10" s="336"/>
      <c r="DI10" s="337"/>
      <c r="DJ10" s="340">
        <v>44606</v>
      </c>
      <c r="DK10" s="336"/>
      <c r="DL10" s="336"/>
      <c r="DM10" s="336"/>
      <c r="DN10" s="337"/>
      <c r="DO10" s="340">
        <v>44607</v>
      </c>
      <c r="DP10" s="336"/>
      <c r="DQ10" s="336"/>
      <c r="DR10" s="336"/>
      <c r="DS10" s="337"/>
      <c r="DT10" s="340">
        <v>44608</v>
      </c>
      <c r="DU10" s="336"/>
      <c r="DV10" s="336"/>
      <c r="DW10" s="336"/>
      <c r="DX10" s="337"/>
      <c r="DY10" s="340">
        <v>44609</v>
      </c>
      <c r="DZ10" s="336"/>
      <c r="EA10" s="336"/>
      <c r="EB10" s="336"/>
      <c r="EC10" s="337"/>
      <c r="ED10" s="340">
        <v>44610</v>
      </c>
      <c r="EE10" s="336"/>
      <c r="EF10" s="336"/>
      <c r="EG10" s="336"/>
      <c r="EH10" s="337"/>
      <c r="EI10" s="340">
        <v>44611</v>
      </c>
      <c r="EJ10" s="336"/>
      <c r="EK10" s="336"/>
      <c r="EL10" s="336"/>
      <c r="EM10" s="337"/>
      <c r="EN10" s="340">
        <v>44612</v>
      </c>
      <c r="EO10" s="336"/>
      <c r="EP10" s="336"/>
      <c r="EQ10" s="336"/>
      <c r="ER10" s="337"/>
      <c r="ES10" s="340">
        <v>44613</v>
      </c>
      <c r="ET10" s="336"/>
      <c r="EU10" s="336"/>
      <c r="EV10" s="336"/>
      <c r="EW10" s="337"/>
      <c r="EX10" s="340">
        <v>44614</v>
      </c>
      <c r="EY10" s="336"/>
      <c r="EZ10" s="336"/>
      <c r="FA10" s="336"/>
      <c r="FB10" s="337"/>
      <c r="FC10" s="340">
        <v>44615</v>
      </c>
      <c r="FD10" s="336"/>
      <c r="FE10" s="336"/>
      <c r="FF10" s="336"/>
      <c r="FG10" s="337"/>
      <c r="FH10" s="303"/>
      <c r="FI10" s="304"/>
      <c r="FJ10" s="304"/>
      <c r="FK10" s="304"/>
      <c r="FL10" s="305"/>
    </row>
    <row r="11" spans="1:168" s="73" customFormat="1" ht="54.75" customHeight="1" x14ac:dyDescent="0.25">
      <c r="A11" s="315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61" t="s">
        <v>300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62" t="s">
        <v>301</v>
      </c>
      <c r="B3" s="345"/>
      <c r="C3" s="345"/>
      <c r="D3" s="346"/>
      <c r="E3" s="362"/>
      <c r="F3" s="345"/>
      <c r="G3" s="345"/>
      <c r="H3" s="345"/>
      <c r="I3" s="345"/>
      <c r="J3" s="345"/>
      <c r="K3" s="345"/>
      <c r="L3" s="345"/>
      <c r="M3" s="345"/>
      <c r="N3" s="345"/>
      <c r="O3" s="346"/>
      <c r="P3" s="139"/>
      <c r="Q3" s="139"/>
      <c r="R3" s="139"/>
      <c r="S3" s="139"/>
      <c r="T3" s="139"/>
      <c r="U3" s="139"/>
      <c r="V3" s="363" t="s">
        <v>303</v>
      </c>
      <c r="W3" s="353"/>
      <c r="X3" s="364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63" t="s">
        <v>304</v>
      </c>
      <c r="W4" s="353"/>
      <c r="X4" s="364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44" t="s">
        <v>305</v>
      </c>
      <c r="B5" s="345"/>
      <c r="C5" s="345"/>
      <c r="D5" s="346"/>
      <c r="E5" s="344"/>
      <c r="F5" s="345"/>
      <c r="G5" s="345"/>
      <c r="H5" s="345"/>
      <c r="I5" s="345"/>
      <c r="J5" s="345"/>
      <c r="K5" s="345"/>
      <c r="L5" s="345"/>
      <c r="M5" s="345"/>
      <c r="N5" s="345"/>
      <c r="O5" s="346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47" t="s">
        <v>306</v>
      </c>
      <c r="B8" s="349" t="s">
        <v>307</v>
      </c>
      <c r="C8" s="350"/>
      <c r="D8" s="351"/>
      <c r="E8" s="356" t="s">
        <v>308</v>
      </c>
      <c r="F8" s="350"/>
      <c r="G8" s="350"/>
      <c r="H8" s="350"/>
      <c r="I8" s="350"/>
      <c r="J8" s="350"/>
      <c r="K8" s="350"/>
      <c r="L8" s="350"/>
      <c r="M8" s="350"/>
      <c r="N8" s="350"/>
      <c r="O8" s="350"/>
      <c r="P8" s="358" t="s">
        <v>471</v>
      </c>
      <c r="Q8" s="359"/>
      <c r="R8" s="359"/>
      <c r="S8" s="359"/>
      <c r="T8" s="359"/>
      <c r="U8" s="359"/>
      <c r="V8" s="359"/>
      <c r="W8" s="359"/>
      <c r="X8" s="359"/>
      <c r="Y8" s="359"/>
      <c r="Z8" s="359"/>
      <c r="AA8" s="359"/>
      <c r="AB8" s="359"/>
      <c r="AC8" s="359"/>
      <c r="AD8" s="359"/>
      <c r="AE8" s="359"/>
      <c r="AF8" s="359"/>
      <c r="AG8" s="359"/>
      <c r="AH8" s="359"/>
      <c r="AI8" s="359"/>
      <c r="AJ8" s="359"/>
      <c r="AK8" s="359"/>
      <c r="AL8" s="359"/>
      <c r="AM8" s="359"/>
      <c r="AN8" s="359"/>
      <c r="AO8" s="359"/>
      <c r="AP8" s="359"/>
      <c r="AQ8" s="359"/>
      <c r="AR8" s="359"/>
      <c r="AS8" s="360"/>
      <c r="AT8" s="366" t="s">
        <v>530</v>
      </c>
      <c r="AU8" s="367"/>
      <c r="AV8" s="367"/>
      <c r="AW8" s="367"/>
      <c r="AX8" s="367"/>
      <c r="AY8" s="367"/>
      <c r="AZ8" s="367"/>
      <c r="BA8" s="367"/>
      <c r="BB8" s="367"/>
      <c r="BC8" s="367"/>
      <c r="BD8" s="367"/>
      <c r="BE8" s="367"/>
      <c r="BF8" s="367"/>
      <c r="BG8" s="367"/>
      <c r="BH8" s="367"/>
      <c r="BI8" s="367"/>
      <c r="BJ8" s="367"/>
      <c r="BK8" s="367"/>
      <c r="BL8" s="367"/>
      <c r="BM8" s="367"/>
      <c r="BN8" s="367"/>
      <c r="BO8" s="367"/>
      <c r="BP8" s="367"/>
      <c r="BQ8" s="367"/>
      <c r="BR8" s="367"/>
      <c r="BS8" s="367"/>
      <c r="BT8" s="367"/>
      <c r="BU8" s="367"/>
      <c r="BV8" s="367"/>
      <c r="BW8" s="367"/>
      <c r="BX8" s="367"/>
      <c r="BY8" s="367"/>
      <c r="BZ8" s="367"/>
      <c r="CA8" s="367"/>
      <c r="CB8" s="367"/>
      <c r="CC8" s="367"/>
      <c r="CD8" s="367"/>
      <c r="CE8" s="367"/>
      <c r="CF8" s="367"/>
      <c r="CG8" s="367"/>
      <c r="CH8" s="367"/>
      <c r="CI8" s="367"/>
      <c r="CJ8" s="367"/>
      <c r="CK8" s="367"/>
      <c r="CL8" s="367"/>
      <c r="CM8" s="367"/>
      <c r="CN8" s="367"/>
      <c r="CO8" s="367"/>
      <c r="CP8" s="367"/>
      <c r="CQ8" s="367"/>
      <c r="CR8" s="367"/>
      <c r="CS8" s="367"/>
      <c r="CT8" s="367"/>
      <c r="CU8" s="367"/>
      <c r="CV8" s="367"/>
      <c r="CW8" s="367"/>
      <c r="CX8" s="367"/>
      <c r="CY8" s="367"/>
      <c r="CZ8" s="367"/>
      <c r="DA8" s="367"/>
      <c r="DB8" s="367"/>
      <c r="DC8" s="367"/>
      <c r="DD8" s="367"/>
      <c r="DE8" s="367"/>
      <c r="DF8" s="367"/>
      <c r="DG8" s="367"/>
      <c r="DH8" s="367"/>
      <c r="DI8" s="367"/>
      <c r="DJ8" s="367"/>
      <c r="DK8" s="367"/>
      <c r="DL8" s="367"/>
      <c r="DM8" s="367"/>
      <c r="DN8" s="367"/>
      <c r="DO8" s="367"/>
      <c r="DP8" s="367"/>
      <c r="DQ8" s="367"/>
      <c r="DR8" s="367"/>
      <c r="DS8" s="367"/>
      <c r="DT8" s="367"/>
      <c r="DU8" s="367"/>
      <c r="DV8" s="367"/>
      <c r="DW8" s="367"/>
      <c r="DX8" s="367"/>
      <c r="DY8" s="367"/>
      <c r="DZ8" s="367"/>
      <c r="EA8" s="367"/>
      <c r="EB8" s="367"/>
      <c r="EC8" s="367"/>
      <c r="ED8" s="367"/>
      <c r="EE8" s="367"/>
      <c r="EF8" s="367"/>
      <c r="EG8" s="367"/>
      <c r="EH8" s="367"/>
      <c r="EI8" s="367"/>
      <c r="EJ8" s="367"/>
      <c r="EK8" s="367"/>
      <c r="EL8" s="367"/>
      <c r="EM8" s="367"/>
      <c r="EN8" s="367"/>
      <c r="EO8" s="367"/>
      <c r="EP8" s="367"/>
      <c r="EQ8" s="367"/>
      <c r="ER8" s="367"/>
      <c r="ES8" s="367"/>
      <c r="ET8" s="367"/>
      <c r="EU8" s="367"/>
      <c r="EV8" s="367"/>
      <c r="EW8" s="367"/>
      <c r="EX8" s="367"/>
      <c r="EY8" s="367"/>
      <c r="EZ8" s="367"/>
      <c r="FA8" s="367"/>
      <c r="FB8" s="367"/>
      <c r="FC8" s="367"/>
      <c r="FD8" s="367"/>
      <c r="FE8" s="367"/>
      <c r="FF8" s="367"/>
      <c r="FG8" s="367"/>
      <c r="FH8" s="367"/>
      <c r="FI8" s="368"/>
    </row>
    <row r="9" spans="1:165" ht="20.25" customHeight="1" thickBot="1" x14ac:dyDescent="0.3">
      <c r="A9" s="348"/>
      <c r="B9" s="352"/>
      <c r="C9" s="353"/>
      <c r="D9" s="354"/>
      <c r="E9" s="352"/>
      <c r="F9" s="353"/>
      <c r="G9" s="353"/>
      <c r="H9" s="353"/>
      <c r="I9" s="353"/>
      <c r="J9" s="353"/>
      <c r="K9" s="353"/>
      <c r="L9" s="353"/>
      <c r="M9" s="353"/>
      <c r="N9" s="353"/>
      <c r="O9" s="354"/>
      <c r="P9" s="341" t="s">
        <v>531</v>
      </c>
      <c r="Q9" s="342"/>
      <c r="R9" s="342"/>
      <c r="S9" s="342"/>
      <c r="T9" s="343"/>
      <c r="U9" s="341" t="s">
        <v>311</v>
      </c>
      <c r="V9" s="342"/>
      <c r="W9" s="342"/>
      <c r="X9" s="342"/>
      <c r="Y9" s="343"/>
      <c r="Z9" s="341" t="s">
        <v>312</v>
      </c>
      <c r="AA9" s="342"/>
      <c r="AB9" s="342"/>
      <c r="AC9" s="342"/>
      <c r="AD9" s="343"/>
      <c r="AE9" s="341" t="s">
        <v>313</v>
      </c>
      <c r="AF9" s="342"/>
      <c r="AG9" s="342"/>
      <c r="AH9" s="342"/>
      <c r="AI9" s="343"/>
      <c r="AJ9" s="341" t="s">
        <v>314</v>
      </c>
      <c r="AK9" s="342"/>
      <c r="AL9" s="342"/>
      <c r="AM9" s="342"/>
      <c r="AN9" s="343"/>
      <c r="AO9" s="341" t="s">
        <v>315</v>
      </c>
      <c r="AP9" s="342"/>
      <c r="AQ9" s="342"/>
      <c r="AR9" s="342"/>
      <c r="AS9" s="343"/>
      <c r="AT9" s="341" t="s">
        <v>316</v>
      </c>
      <c r="AU9" s="342"/>
      <c r="AV9" s="342"/>
      <c r="AW9" s="342"/>
      <c r="AX9" s="343"/>
      <c r="AY9" s="341" t="s">
        <v>317</v>
      </c>
      <c r="AZ9" s="342"/>
      <c r="BA9" s="342"/>
      <c r="BB9" s="342"/>
      <c r="BC9" s="343"/>
      <c r="BD9" s="341" t="s">
        <v>311</v>
      </c>
      <c r="BE9" s="342"/>
      <c r="BF9" s="342"/>
      <c r="BG9" s="342"/>
      <c r="BH9" s="343"/>
      <c r="BI9" s="341" t="s">
        <v>312</v>
      </c>
      <c r="BJ9" s="342"/>
      <c r="BK9" s="342"/>
      <c r="BL9" s="342"/>
      <c r="BM9" s="343"/>
      <c r="BN9" s="341" t="s">
        <v>313</v>
      </c>
      <c r="BO9" s="342"/>
      <c r="BP9" s="342"/>
      <c r="BQ9" s="342"/>
      <c r="BR9" s="343"/>
      <c r="BS9" s="341" t="s">
        <v>314</v>
      </c>
      <c r="BT9" s="342"/>
      <c r="BU9" s="342"/>
      <c r="BV9" s="342"/>
      <c r="BW9" s="343"/>
      <c r="BX9" s="341" t="s">
        <v>315</v>
      </c>
      <c r="BY9" s="342"/>
      <c r="BZ9" s="342"/>
      <c r="CA9" s="342"/>
      <c r="CB9" s="343"/>
      <c r="CC9" s="341" t="s">
        <v>316</v>
      </c>
      <c r="CD9" s="342"/>
      <c r="CE9" s="342"/>
      <c r="CF9" s="342"/>
      <c r="CG9" s="343"/>
      <c r="CH9" s="341" t="s">
        <v>317</v>
      </c>
      <c r="CI9" s="342"/>
      <c r="CJ9" s="342"/>
      <c r="CK9" s="342"/>
      <c r="CL9" s="343"/>
      <c r="CM9" s="341" t="s">
        <v>311</v>
      </c>
      <c r="CN9" s="342"/>
      <c r="CO9" s="342"/>
      <c r="CP9" s="342"/>
      <c r="CQ9" s="343"/>
      <c r="CR9" s="341" t="s">
        <v>312</v>
      </c>
      <c r="CS9" s="342"/>
      <c r="CT9" s="342"/>
      <c r="CU9" s="342"/>
      <c r="CV9" s="343"/>
      <c r="CW9" s="341" t="s">
        <v>313</v>
      </c>
      <c r="CX9" s="342"/>
      <c r="CY9" s="342"/>
      <c r="CZ9" s="342"/>
      <c r="DA9" s="343"/>
      <c r="DB9" s="341" t="s">
        <v>314</v>
      </c>
      <c r="DC9" s="342"/>
      <c r="DD9" s="342"/>
      <c r="DE9" s="342"/>
      <c r="DF9" s="343"/>
      <c r="DG9" s="341" t="s">
        <v>315</v>
      </c>
      <c r="DH9" s="342"/>
      <c r="DI9" s="342"/>
      <c r="DJ9" s="342"/>
      <c r="DK9" s="343"/>
      <c r="DL9" s="341" t="s">
        <v>316</v>
      </c>
      <c r="DM9" s="342"/>
      <c r="DN9" s="342"/>
      <c r="DO9" s="342"/>
      <c r="DP9" s="343"/>
      <c r="DQ9" s="341" t="s">
        <v>317</v>
      </c>
      <c r="DR9" s="342"/>
      <c r="DS9" s="342"/>
      <c r="DT9" s="342"/>
      <c r="DU9" s="343"/>
      <c r="DV9" s="341" t="s">
        <v>311</v>
      </c>
      <c r="DW9" s="342"/>
      <c r="DX9" s="342"/>
      <c r="DY9" s="342"/>
      <c r="DZ9" s="343"/>
      <c r="EA9" s="341" t="s">
        <v>312</v>
      </c>
      <c r="EB9" s="342"/>
      <c r="EC9" s="342"/>
      <c r="ED9" s="342"/>
      <c r="EE9" s="343"/>
      <c r="EF9" s="341" t="s">
        <v>313</v>
      </c>
      <c r="EG9" s="342"/>
      <c r="EH9" s="342"/>
      <c r="EI9" s="342"/>
      <c r="EJ9" s="343"/>
      <c r="EK9" s="341" t="s">
        <v>314</v>
      </c>
      <c r="EL9" s="342"/>
      <c r="EM9" s="342"/>
      <c r="EN9" s="342"/>
      <c r="EO9" s="343"/>
      <c r="EP9" s="341" t="s">
        <v>315</v>
      </c>
      <c r="EQ9" s="342"/>
      <c r="ER9" s="342"/>
      <c r="ES9" s="342"/>
      <c r="ET9" s="343"/>
      <c r="EU9" s="341" t="s">
        <v>316</v>
      </c>
      <c r="EV9" s="342"/>
      <c r="EW9" s="342"/>
      <c r="EX9" s="342"/>
      <c r="EY9" s="343"/>
      <c r="EZ9" s="341" t="s">
        <v>317</v>
      </c>
      <c r="FA9" s="342"/>
      <c r="FB9" s="342"/>
      <c r="FC9" s="342"/>
      <c r="FD9" s="343"/>
      <c r="FE9" s="341" t="s">
        <v>311</v>
      </c>
      <c r="FF9" s="342"/>
      <c r="FG9" s="342"/>
      <c r="FH9" s="342"/>
      <c r="FI9" s="343"/>
    </row>
    <row r="10" spans="1:165" ht="24" customHeight="1" thickBot="1" x14ac:dyDescent="0.3">
      <c r="A10" s="348"/>
      <c r="B10" s="352"/>
      <c r="C10" s="355"/>
      <c r="D10" s="354"/>
      <c r="E10" s="357"/>
      <c r="F10" s="342"/>
      <c r="G10" s="342"/>
      <c r="H10" s="342"/>
      <c r="I10" s="342"/>
      <c r="J10" s="342"/>
      <c r="K10" s="342"/>
      <c r="L10" s="342"/>
      <c r="M10" s="342"/>
      <c r="N10" s="342"/>
      <c r="O10" s="343"/>
      <c r="P10" s="365">
        <v>44646</v>
      </c>
      <c r="Q10" s="345"/>
      <c r="R10" s="345"/>
      <c r="S10" s="345"/>
      <c r="T10" s="346"/>
      <c r="U10" s="365">
        <v>44647</v>
      </c>
      <c r="V10" s="345"/>
      <c r="W10" s="345"/>
      <c r="X10" s="345"/>
      <c r="Y10" s="346"/>
      <c r="Z10" s="365">
        <v>44648</v>
      </c>
      <c r="AA10" s="345"/>
      <c r="AB10" s="345"/>
      <c r="AC10" s="345"/>
      <c r="AD10" s="346"/>
      <c r="AE10" s="365">
        <v>44649</v>
      </c>
      <c r="AF10" s="345"/>
      <c r="AG10" s="345"/>
      <c r="AH10" s="345"/>
      <c r="AI10" s="346"/>
      <c r="AJ10" s="365">
        <v>44650</v>
      </c>
      <c r="AK10" s="345"/>
      <c r="AL10" s="345"/>
      <c r="AM10" s="345"/>
      <c r="AN10" s="346"/>
      <c r="AO10" s="365">
        <v>44651</v>
      </c>
      <c r="AP10" s="345"/>
      <c r="AQ10" s="345"/>
      <c r="AR10" s="345"/>
      <c r="AS10" s="346"/>
      <c r="AT10" s="365">
        <v>44652</v>
      </c>
      <c r="AU10" s="345"/>
      <c r="AV10" s="345"/>
      <c r="AW10" s="345"/>
      <c r="AX10" s="346"/>
      <c r="AY10" s="365">
        <v>44653</v>
      </c>
      <c r="AZ10" s="345"/>
      <c r="BA10" s="345"/>
      <c r="BB10" s="345"/>
      <c r="BC10" s="346"/>
      <c r="BD10" s="365">
        <v>44654</v>
      </c>
      <c r="BE10" s="345"/>
      <c r="BF10" s="345"/>
      <c r="BG10" s="345"/>
      <c r="BH10" s="346"/>
      <c r="BI10" s="365">
        <v>44655</v>
      </c>
      <c r="BJ10" s="345"/>
      <c r="BK10" s="345"/>
      <c r="BL10" s="345"/>
      <c r="BM10" s="346"/>
      <c r="BN10" s="365">
        <v>44656</v>
      </c>
      <c r="BO10" s="345"/>
      <c r="BP10" s="345"/>
      <c r="BQ10" s="345"/>
      <c r="BR10" s="346"/>
      <c r="BS10" s="365">
        <v>44657</v>
      </c>
      <c r="BT10" s="345"/>
      <c r="BU10" s="345"/>
      <c r="BV10" s="345"/>
      <c r="BW10" s="346"/>
      <c r="BX10" s="365">
        <v>44658</v>
      </c>
      <c r="BY10" s="345"/>
      <c r="BZ10" s="345"/>
      <c r="CA10" s="345"/>
      <c r="CB10" s="346"/>
      <c r="CC10" s="365">
        <v>44659</v>
      </c>
      <c r="CD10" s="345"/>
      <c r="CE10" s="345"/>
      <c r="CF10" s="345"/>
      <c r="CG10" s="346"/>
      <c r="CH10" s="365">
        <v>44660</v>
      </c>
      <c r="CI10" s="345"/>
      <c r="CJ10" s="345"/>
      <c r="CK10" s="345"/>
      <c r="CL10" s="346"/>
      <c r="CM10" s="365">
        <v>44661</v>
      </c>
      <c r="CN10" s="345"/>
      <c r="CO10" s="345"/>
      <c r="CP10" s="345"/>
      <c r="CQ10" s="346"/>
      <c r="CR10" s="365">
        <v>44662</v>
      </c>
      <c r="CS10" s="345"/>
      <c r="CT10" s="345"/>
      <c r="CU10" s="345"/>
      <c r="CV10" s="346"/>
      <c r="CW10" s="365">
        <v>44663</v>
      </c>
      <c r="CX10" s="345"/>
      <c r="CY10" s="345"/>
      <c r="CZ10" s="345"/>
      <c r="DA10" s="346"/>
      <c r="DB10" s="365">
        <v>44664</v>
      </c>
      <c r="DC10" s="345"/>
      <c r="DD10" s="345"/>
      <c r="DE10" s="345"/>
      <c r="DF10" s="346"/>
      <c r="DG10" s="365">
        <v>44665</v>
      </c>
      <c r="DH10" s="345"/>
      <c r="DI10" s="345"/>
      <c r="DJ10" s="345"/>
      <c r="DK10" s="346"/>
      <c r="DL10" s="365">
        <v>44666</v>
      </c>
      <c r="DM10" s="345"/>
      <c r="DN10" s="345"/>
      <c r="DO10" s="345"/>
      <c r="DP10" s="346"/>
      <c r="DQ10" s="365">
        <v>44667</v>
      </c>
      <c r="DR10" s="345"/>
      <c r="DS10" s="345"/>
      <c r="DT10" s="345"/>
      <c r="DU10" s="346"/>
      <c r="DV10" s="365">
        <v>44668</v>
      </c>
      <c r="DW10" s="345"/>
      <c r="DX10" s="345"/>
      <c r="DY10" s="345"/>
      <c r="DZ10" s="346"/>
      <c r="EA10" s="365">
        <v>44669</v>
      </c>
      <c r="EB10" s="345"/>
      <c r="EC10" s="345"/>
      <c r="ED10" s="345"/>
      <c r="EE10" s="346"/>
      <c r="EF10" s="365">
        <v>44670</v>
      </c>
      <c r="EG10" s="345"/>
      <c r="EH10" s="345"/>
      <c r="EI10" s="345"/>
      <c r="EJ10" s="346"/>
      <c r="EK10" s="365">
        <v>44671</v>
      </c>
      <c r="EL10" s="345"/>
      <c r="EM10" s="345"/>
      <c r="EN10" s="345"/>
      <c r="EO10" s="346"/>
      <c r="EP10" s="365">
        <v>44672</v>
      </c>
      <c r="EQ10" s="345"/>
      <c r="ER10" s="345"/>
      <c r="ES10" s="345"/>
      <c r="ET10" s="346"/>
      <c r="EU10" s="365">
        <v>44673</v>
      </c>
      <c r="EV10" s="345"/>
      <c r="EW10" s="345"/>
      <c r="EX10" s="345"/>
      <c r="EY10" s="346"/>
      <c r="EZ10" s="365">
        <v>44674</v>
      </c>
      <c r="FA10" s="345"/>
      <c r="FB10" s="345"/>
      <c r="FC10" s="345"/>
      <c r="FD10" s="346"/>
      <c r="FE10" s="365">
        <v>44675</v>
      </c>
      <c r="FF10" s="345"/>
      <c r="FG10" s="345"/>
      <c r="FH10" s="345"/>
      <c r="FI10" s="346"/>
    </row>
    <row r="11" spans="1:165" ht="54.75" customHeight="1" x14ac:dyDescent="0.25">
      <c r="A11" s="348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69" t="s">
        <v>467</v>
      </c>
      <c r="C112" s="342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EZ9:FD9"/>
    <mergeCell ref="CW9:DA9"/>
    <mergeCell ref="DB9:DF9"/>
    <mergeCell ref="DG9:DK9"/>
    <mergeCell ref="DL9:DP9"/>
    <mergeCell ref="DQ9:DU9"/>
    <mergeCell ref="DV9:DZ9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A1:O1"/>
    <mergeCell ref="A3:D3"/>
    <mergeCell ref="E3:O3"/>
    <mergeCell ref="V3:X3"/>
    <mergeCell ref="V4:X4"/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2022-06-23T13:05:05Z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