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1-SISTEMA\"/>
    </mc:Choice>
  </mc:AlternateContent>
  <xr:revisionPtr revIDLastSave="0" documentId="13_ncr:1_{5CB5AFFA-5BF3-4343-83A3-E78BB1A02DF1}" xr6:coauthVersionLast="47" xr6:coauthVersionMax="47" xr10:uidLastSave="{00000000-0000-0000-0000-000000000000}"/>
  <bookViews>
    <workbookView xWindow="-120" yWindow="-120" windowWidth="20730" windowHeight="11160" xr2:uid="{5814D35E-81BE-4A92-86A7-385FBBC5FED7}"/>
  </bookViews>
  <sheets>
    <sheet name="Hoja1" sheetId="1" r:id="rId1"/>
  </sheets>
  <definedNames>
    <definedName name="_xlnm._FilterDatabase" localSheetId="0" hidden="1">Hoja1!$A$7:$V$30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M16" i="1" s="1"/>
  <c r="B4" i="1"/>
  <c r="L8" i="1" s="1"/>
  <c r="B3" i="1"/>
  <c r="K8" i="1" s="1"/>
  <c r="B2" i="1"/>
  <c r="J13" i="1" s="1"/>
  <c r="I10" i="1"/>
  <c r="K10" i="1"/>
  <c r="I11" i="1"/>
  <c r="K11" i="1"/>
  <c r="I12" i="1"/>
  <c r="K12" i="1"/>
  <c r="I13" i="1"/>
  <c r="K13" i="1"/>
  <c r="L13" i="1"/>
  <c r="I14" i="1"/>
  <c r="K14" i="1"/>
  <c r="I15" i="1"/>
  <c r="K15" i="1"/>
  <c r="L15" i="1"/>
  <c r="I16" i="1"/>
  <c r="K16" i="1"/>
  <c r="I17" i="1"/>
  <c r="K17" i="1"/>
  <c r="L17" i="1"/>
  <c r="I18" i="1"/>
  <c r="K18" i="1"/>
  <c r="L18" i="1"/>
  <c r="I19" i="1"/>
  <c r="K19" i="1"/>
  <c r="L19" i="1"/>
  <c r="M19" i="1"/>
  <c r="I20" i="1"/>
  <c r="K20" i="1"/>
  <c r="L20" i="1"/>
  <c r="M20" i="1"/>
  <c r="I21" i="1"/>
  <c r="K21" i="1"/>
  <c r="L21" i="1"/>
  <c r="M21" i="1"/>
  <c r="I22" i="1"/>
  <c r="K22" i="1"/>
  <c r="L22" i="1"/>
  <c r="M22" i="1"/>
  <c r="I23" i="1"/>
  <c r="K23" i="1"/>
  <c r="L23" i="1"/>
  <c r="M23" i="1"/>
  <c r="I24" i="1"/>
  <c r="K24" i="1"/>
  <c r="L24" i="1"/>
  <c r="M24" i="1"/>
  <c r="I25" i="1"/>
  <c r="K25" i="1"/>
  <c r="L25" i="1"/>
  <c r="M25" i="1"/>
  <c r="I26" i="1"/>
  <c r="K26" i="1"/>
  <c r="L26" i="1"/>
  <c r="M26" i="1"/>
  <c r="I27" i="1"/>
  <c r="K27" i="1"/>
  <c r="L27" i="1"/>
  <c r="M27" i="1"/>
  <c r="I28" i="1"/>
  <c r="K28" i="1"/>
  <c r="L28" i="1"/>
  <c r="M28" i="1"/>
  <c r="I29" i="1"/>
  <c r="K29" i="1"/>
  <c r="L29" i="1"/>
  <c r="M29" i="1"/>
  <c r="I30" i="1"/>
  <c r="K30" i="1"/>
  <c r="L30" i="1"/>
  <c r="M30" i="1"/>
  <c r="I9" i="1"/>
  <c r="K9" i="1"/>
  <c r="L9" i="1"/>
  <c r="M9" i="1"/>
  <c r="I8" i="1"/>
  <c r="L16" i="1" l="1"/>
  <c r="L14" i="1"/>
  <c r="M10" i="1"/>
  <c r="M18" i="1"/>
  <c r="O18" i="1" s="1"/>
  <c r="Q18" i="1" s="1"/>
  <c r="U18" i="1" s="1"/>
  <c r="M17" i="1"/>
  <c r="M15" i="1"/>
  <c r="M14" i="1"/>
  <c r="M13" i="1"/>
  <c r="O13" i="1" s="1"/>
  <c r="Q13" i="1" s="1"/>
  <c r="T13" i="1" s="1"/>
  <c r="M8" i="1"/>
  <c r="M11" i="1"/>
  <c r="P11" i="1" s="1"/>
  <c r="M12" i="1"/>
  <c r="L12" i="1"/>
  <c r="P12" i="1" s="1"/>
  <c r="L11" i="1"/>
  <c r="L10" i="1"/>
  <c r="J28" i="1"/>
  <c r="O28" i="1" s="1"/>
  <c r="Q28" i="1" s="1"/>
  <c r="T28" i="1" s="1"/>
  <c r="J24" i="1"/>
  <c r="O24" i="1" s="1"/>
  <c r="Q24" i="1" s="1"/>
  <c r="T24" i="1" s="1"/>
  <c r="J20" i="1"/>
  <c r="J16" i="1"/>
  <c r="P16" i="1" s="1"/>
  <c r="J12" i="1"/>
  <c r="J9" i="1"/>
  <c r="P9" i="1" s="1"/>
  <c r="J27" i="1"/>
  <c r="J23" i="1"/>
  <c r="O23" i="1" s="1"/>
  <c r="Q23" i="1" s="1"/>
  <c r="U23" i="1" s="1"/>
  <c r="J19" i="1"/>
  <c r="J15" i="1"/>
  <c r="J11" i="1"/>
  <c r="J10" i="1"/>
  <c r="J8" i="1"/>
  <c r="P8" i="1" s="1"/>
  <c r="J30" i="1"/>
  <c r="O30" i="1" s="1"/>
  <c r="Q30" i="1" s="1"/>
  <c r="T30" i="1" s="1"/>
  <c r="J26" i="1"/>
  <c r="J22" i="1"/>
  <c r="O22" i="1" s="1"/>
  <c r="Q22" i="1" s="1"/>
  <c r="U22" i="1" s="1"/>
  <c r="J18" i="1"/>
  <c r="J14" i="1"/>
  <c r="P14" i="1" s="1"/>
  <c r="J29" i="1"/>
  <c r="J25" i="1"/>
  <c r="O25" i="1" s="1"/>
  <c r="Q25" i="1" s="1"/>
  <c r="T25" i="1" s="1"/>
  <c r="J21" i="1"/>
  <c r="O21" i="1" s="1"/>
  <c r="Q21" i="1" s="1"/>
  <c r="U21" i="1" s="1"/>
  <c r="J17" i="1"/>
  <c r="P17" i="1" s="1"/>
  <c r="O11" i="1"/>
  <c r="Q11" i="1" s="1"/>
  <c r="U11" i="1" s="1"/>
  <c r="O19" i="1"/>
  <c r="Q19" i="1" s="1"/>
  <c r="U19" i="1" s="1"/>
  <c r="O29" i="1"/>
  <c r="Q29" i="1" s="1"/>
  <c r="U29" i="1" s="1"/>
  <c r="P29" i="1"/>
  <c r="P26" i="1"/>
  <c r="P20" i="1"/>
  <c r="P19" i="1"/>
  <c r="O27" i="1"/>
  <c r="Q27" i="1" s="1"/>
  <c r="T27" i="1" s="1"/>
  <c r="O26" i="1"/>
  <c r="Q26" i="1" s="1"/>
  <c r="T26" i="1" s="1"/>
  <c r="O20" i="1"/>
  <c r="Q20" i="1" s="1"/>
  <c r="T20" i="1" s="1"/>
  <c r="P27" i="1"/>
  <c r="O8" i="1"/>
  <c r="Q8" i="1" s="1"/>
  <c r="O10" i="1" l="1"/>
  <c r="P28" i="1"/>
  <c r="O14" i="1"/>
  <c r="Q14" i="1" s="1"/>
  <c r="U14" i="1" s="1"/>
  <c r="O9" i="1"/>
  <c r="Q9" i="1" s="1"/>
  <c r="T9" i="1" s="1"/>
  <c r="P13" i="1"/>
  <c r="P30" i="1"/>
  <c r="P24" i="1"/>
  <c r="O12" i="1"/>
  <c r="Q12" i="1" s="1"/>
  <c r="T12" i="1" s="1"/>
  <c r="P18" i="1"/>
  <c r="T19" i="1"/>
  <c r="O17" i="1"/>
  <c r="Q17" i="1" s="1"/>
  <c r="U17" i="1" s="1"/>
  <c r="P15" i="1"/>
  <c r="P21" i="1"/>
  <c r="O15" i="1"/>
  <c r="Q15" i="1" s="1"/>
  <c r="T15" i="1" s="1"/>
  <c r="O16" i="1"/>
  <c r="Q16" i="1" s="1"/>
  <c r="T16" i="1" s="1"/>
  <c r="P25" i="1"/>
  <c r="P10" i="1"/>
  <c r="P23" i="1"/>
  <c r="P22" i="1"/>
  <c r="U26" i="1"/>
  <c r="U13" i="1"/>
  <c r="T22" i="1"/>
  <c r="T18" i="1"/>
  <c r="T11" i="1"/>
  <c r="U24" i="1"/>
  <c r="Q10" i="1"/>
  <c r="U10" i="1" s="1"/>
  <c r="U28" i="1"/>
  <c r="T23" i="1"/>
  <c r="T14" i="1"/>
  <c r="U25" i="1"/>
  <c r="T29" i="1"/>
  <c r="U20" i="1"/>
  <c r="U27" i="1"/>
  <c r="U30" i="1"/>
  <c r="T21" i="1"/>
  <c r="U8" i="1"/>
  <c r="T8" i="1"/>
  <c r="U9" i="1"/>
  <c r="U12" i="1" l="1"/>
  <c r="T17" i="1"/>
  <c r="U15" i="1"/>
  <c r="U16" i="1"/>
  <c r="V17" i="1" s="1"/>
  <c r="T10" i="1"/>
</calcChain>
</file>

<file path=xl/sharedStrings.xml><?xml version="1.0" encoding="utf-8"?>
<sst xmlns="http://schemas.openxmlformats.org/spreadsheetml/2006/main" count="42" uniqueCount="30">
  <si>
    <t>DIA</t>
  </si>
  <si>
    <t>B25</t>
  </si>
  <si>
    <t>B35</t>
  </si>
  <si>
    <t>B100</t>
  </si>
  <si>
    <t>BN</t>
  </si>
  <si>
    <t>AFP</t>
  </si>
  <si>
    <t>APELLIDOS Y NOMBRES</t>
  </si>
  <si>
    <t>DNI</t>
  </si>
  <si>
    <t>PERIODO</t>
  </si>
  <si>
    <t>ING FIN MES</t>
  </si>
  <si>
    <t>ING TOTAL</t>
  </si>
  <si>
    <t>ADELANTO</t>
  </si>
  <si>
    <t>BONO</t>
  </si>
  <si>
    <t>ING - AFP</t>
  </si>
  <si>
    <t>INGRESO</t>
  </si>
  <si>
    <t>ASIG FAM</t>
  </si>
  <si>
    <t>PINEDO GUTIERREZ CHRISTOPHER DAVID</t>
  </si>
  <si>
    <t>BARTOLO GABY</t>
  </si>
  <si>
    <t>CAMPOS MARIA</t>
  </si>
  <si>
    <t>MELO PAMELA</t>
  </si>
  <si>
    <t>SUEL LISETH</t>
  </si>
  <si>
    <t>PEREZ DAVID</t>
  </si>
  <si>
    <t>CHINGUEL BRENDA</t>
  </si>
  <si>
    <t>MASSA MONJA - MAL</t>
  </si>
  <si>
    <t>MASSA MONJA - BIEN</t>
  </si>
  <si>
    <t>MURAYARI LUZ</t>
  </si>
  <si>
    <t>GOMEZ EDER</t>
  </si>
  <si>
    <t>ARANDA MELY</t>
  </si>
  <si>
    <t>75667630</t>
  </si>
  <si>
    <t>UCHASARA CHOLAN ANGGIE MAYUMI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</si>
</sst>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0" fillId="2" borderId="1" xfId="0" applyFill="1" applyBorder="1"/>
    <xf numFmtId="2" fontId="0" fillId="0" borderId="1" xfId="0" applyNumberFormat="1" applyBorder="1"/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0" fillId="7" borderId="1" xfId="0" applyFill="1" applyBorder="1"/>
    <xf numFmtId="0" fontId="0" fillId="7" borderId="0" xfId="0" applyFill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166B-D153-48A1-A73F-1EFF2CF77D65}">
  <sheetPr filterMode="1"/>
  <dimension ref="A1:V31"/>
  <sheetViews>
    <sheetView tabSelected="1" topLeftCell="G1" workbookViewId="0">
      <selection activeCell="V23" sqref="V23"/>
    </sheetView>
  </sheetViews>
  <sheetFormatPr baseColWidth="10" defaultRowHeight="15" x14ac:dyDescent="0.25"/>
  <cols>
    <col min="1" max="2" width="9" bestFit="1" customWidth="1"/>
    <col min="3" max="3" width="37.140625" bestFit="1" customWidth="1"/>
  </cols>
  <sheetData>
    <row r="1" spans="1:21" ht="15" customHeight="1" x14ac:dyDescent="0.25">
      <c r="A1" s="11" t="s">
        <v>0</v>
      </c>
      <c r="B1" s="11">
        <v>34.159999999999997</v>
      </c>
      <c r="C1" s="12"/>
    </row>
    <row r="2" spans="1:21" ht="15" customHeight="1" x14ac:dyDescent="0.25">
      <c r="A2" s="11" t="s">
        <v>1</v>
      </c>
      <c r="B2" s="11">
        <f>(B1/8)*1.25</f>
        <v>5.3374999999999995</v>
      </c>
      <c r="C2" s="12"/>
    </row>
    <row r="3" spans="1:21" ht="15" customHeight="1" x14ac:dyDescent="0.25">
      <c r="A3" s="11" t="s">
        <v>2</v>
      </c>
      <c r="B3" s="11">
        <f>(B1/8)*1.35</f>
        <v>5.7645</v>
      </c>
      <c r="C3" s="12"/>
    </row>
    <row r="4" spans="1:21" ht="15" customHeight="1" x14ac:dyDescent="0.25">
      <c r="A4" s="11" t="s">
        <v>3</v>
      </c>
      <c r="B4" s="11">
        <f>(B1/8)*2</f>
        <v>8.5399999999999991</v>
      </c>
      <c r="C4" s="12"/>
    </row>
    <row r="5" spans="1:21" ht="15" customHeight="1" x14ac:dyDescent="0.25">
      <c r="A5" s="11" t="s">
        <v>4</v>
      </c>
      <c r="B5" s="11">
        <f>(B1/8)*0.35</f>
        <v>1.4944999999999997</v>
      </c>
      <c r="C5" s="12"/>
    </row>
    <row r="6" spans="1:21" ht="15" customHeight="1" x14ac:dyDescent="0.25">
      <c r="A6" s="12"/>
      <c r="B6" s="12"/>
      <c r="C6" s="12"/>
    </row>
    <row r="7" spans="1:21" x14ac:dyDescent="0.25">
      <c r="A7" s="11" t="s">
        <v>8</v>
      </c>
      <c r="B7" s="11" t="s">
        <v>7</v>
      </c>
      <c r="C7" s="11" t="s">
        <v>6</v>
      </c>
      <c r="D7" s="7" t="s">
        <v>0</v>
      </c>
      <c r="E7" s="7" t="s">
        <v>1</v>
      </c>
      <c r="F7" s="7" t="s">
        <v>2</v>
      </c>
      <c r="G7" s="7" t="s">
        <v>3</v>
      </c>
      <c r="H7" s="7" t="s">
        <v>4</v>
      </c>
      <c r="I7" s="8" t="s">
        <v>0</v>
      </c>
      <c r="J7" s="8" t="s">
        <v>1</v>
      </c>
      <c r="K7" s="8" t="s">
        <v>2</v>
      </c>
      <c r="L7" s="8" t="s">
        <v>3</v>
      </c>
      <c r="M7" s="8" t="s">
        <v>4</v>
      </c>
      <c r="N7" s="8" t="s">
        <v>15</v>
      </c>
      <c r="O7" s="1" t="s">
        <v>5</v>
      </c>
      <c r="P7" s="1" t="s">
        <v>14</v>
      </c>
      <c r="Q7" s="1" t="s">
        <v>13</v>
      </c>
      <c r="R7" s="9" t="s">
        <v>12</v>
      </c>
      <c r="S7" s="1" t="s">
        <v>11</v>
      </c>
      <c r="T7" s="1" t="s">
        <v>10</v>
      </c>
      <c r="U7" s="10" t="s">
        <v>9</v>
      </c>
    </row>
    <row r="8" spans="1:21" hidden="1" x14ac:dyDescent="0.25">
      <c r="A8" s="2">
        <v>44621</v>
      </c>
      <c r="B8" s="1">
        <v>72182243</v>
      </c>
      <c r="C8" s="1" t="s">
        <v>16</v>
      </c>
      <c r="D8" s="5">
        <v>29.059999999999995</v>
      </c>
      <c r="E8" s="6">
        <v>22.5</v>
      </c>
      <c r="F8" s="6">
        <v>3</v>
      </c>
      <c r="G8" s="6">
        <v>0</v>
      </c>
      <c r="H8" s="6">
        <v>0</v>
      </c>
      <c r="I8" s="1">
        <f>D8*$B$1</f>
        <v>992.6895999999997</v>
      </c>
      <c r="J8" s="1">
        <f>E8*$B$2</f>
        <v>120.09374999999999</v>
      </c>
      <c r="K8" s="1">
        <f>F8*$B$3</f>
        <v>17.293500000000002</v>
      </c>
      <c r="L8" s="1">
        <f>G8*$B$4</f>
        <v>0</v>
      </c>
      <c r="M8" s="1">
        <f>H8*$B$5</f>
        <v>0</v>
      </c>
      <c r="N8" s="3">
        <v>0</v>
      </c>
      <c r="O8" s="1">
        <f>(I8+J8+K8+L8+M8+N8)*0.12</f>
        <v>135.60922199999996</v>
      </c>
      <c r="P8" s="1">
        <f>SUM(I8:N8)</f>
        <v>1130.0768499999997</v>
      </c>
      <c r="Q8" s="1">
        <f>SUM(I8:N8)-O8</f>
        <v>994.46762799999976</v>
      </c>
      <c r="R8" s="3">
        <v>200</v>
      </c>
      <c r="S8" s="1">
        <v>300</v>
      </c>
      <c r="T8" s="1">
        <f>Q8+R8</f>
        <v>1194.4676279999999</v>
      </c>
      <c r="U8" s="4">
        <f>Q8+R8-S8</f>
        <v>894.46762799999988</v>
      </c>
    </row>
    <row r="9" spans="1:21" hidden="1" x14ac:dyDescent="0.25">
      <c r="A9" s="2">
        <v>44652</v>
      </c>
      <c r="B9" s="1">
        <v>72182243</v>
      </c>
      <c r="C9" s="1" t="s">
        <v>16</v>
      </c>
      <c r="D9" s="5">
        <v>29</v>
      </c>
      <c r="E9" s="6">
        <v>14</v>
      </c>
      <c r="F9" s="6">
        <v>0</v>
      </c>
      <c r="G9" s="6">
        <v>8</v>
      </c>
      <c r="H9" s="6">
        <v>0</v>
      </c>
      <c r="I9" s="1">
        <f>D9*$B$1</f>
        <v>990.63999999999987</v>
      </c>
      <c r="J9" s="1">
        <f>E9*$B$2</f>
        <v>74.724999999999994</v>
      </c>
      <c r="K9" s="1">
        <f>F9*$B$3</f>
        <v>0</v>
      </c>
      <c r="L9" s="1">
        <f>G9*$B$4</f>
        <v>68.319999999999993</v>
      </c>
      <c r="M9" s="1">
        <f>H9*$B$5</f>
        <v>0</v>
      </c>
      <c r="N9" s="3">
        <v>0</v>
      </c>
      <c r="O9" s="1">
        <f>(I9+J9+K9+L9+M9+N9)*0.12</f>
        <v>136.04219999999995</v>
      </c>
      <c r="P9" s="1">
        <f>SUM(I9:N9)</f>
        <v>1133.6849999999997</v>
      </c>
      <c r="Q9" s="1">
        <f>SUM(I9:N9)-O9</f>
        <v>997.64279999999974</v>
      </c>
      <c r="R9" s="3">
        <v>220</v>
      </c>
      <c r="S9" s="1">
        <v>300</v>
      </c>
      <c r="T9" s="1">
        <f>Q9+R9</f>
        <v>1217.6427999999996</v>
      </c>
      <c r="U9" s="4">
        <f>Q9+R9-S9</f>
        <v>917.64279999999962</v>
      </c>
    </row>
    <row r="10" spans="1:21" hidden="1" x14ac:dyDescent="0.25">
      <c r="A10" s="2">
        <v>44621</v>
      </c>
      <c r="B10" s="1"/>
      <c r="C10" s="1" t="s">
        <v>17</v>
      </c>
      <c r="D10" s="1">
        <v>27.666666666666664</v>
      </c>
      <c r="E10" s="1">
        <v>33.25</v>
      </c>
      <c r="F10" s="1">
        <v>17</v>
      </c>
      <c r="G10" s="1">
        <v>12</v>
      </c>
      <c r="H10" s="1">
        <v>136</v>
      </c>
      <c r="I10" s="1">
        <f t="shared" ref="I10:I30" si="0">D10*$B$1</f>
        <v>945.09333333333313</v>
      </c>
      <c r="J10" s="1">
        <f t="shared" ref="J10:J30" si="1">E10*$B$2</f>
        <v>177.47187499999998</v>
      </c>
      <c r="K10" s="1">
        <f t="shared" ref="K10:K30" si="2">F10*$B$3</f>
        <v>97.996499999999997</v>
      </c>
      <c r="L10" s="1">
        <f t="shared" ref="L10:L30" si="3">G10*$B$4</f>
        <v>102.47999999999999</v>
      </c>
      <c r="M10" s="1">
        <f t="shared" ref="M10:M30" si="4">H10*$B$5</f>
        <v>203.25199999999995</v>
      </c>
      <c r="N10" s="3">
        <v>93</v>
      </c>
      <c r="O10" s="1">
        <f t="shared" ref="O10:O30" si="5">(I10+J10+K10+L10+M10+N10)*0.12</f>
        <v>194.31524499999998</v>
      </c>
      <c r="P10" s="1">
        <f t="shared" ref="P10:P30" si="6">SUM(I10:N10)</f>
        <v>1619.2937083333331</v>
      </c>
      <c r="Q10" s="1">
        <f>SUM(I10:N10)-O10</f>
        <v>1424.9784633333331</v>
      </c>
      <c r="R10" s="3">
        <v>0</v>
      </c>
      <c r="S10" s="1">
        <v>300</v>
      </c>
      <c r="T10" s="1">
        <f t="shared" ref="T10:T30" si="7">Q10+R10</f>
        <v>1424.9784633333331</v>
      </c>
      <c r="U10" s="4">
        <f t="shared" ref="U10:U30" si="8">Q10+R10-S10</f>
        <v>1124.9784633333331</v>
      </c>
    </row>
    <row r="11" spans="1:21" hidden="1" x14ac:dyDescent="0.25">
      <c r="A11" s="2">
        <v>44621</v>
      </c>
      <c r="B11" s="1"/>
      <c r="C11" s="1" t="s">
        <v>18</v>
      </c>
      <c r="D11" s="1">
        <v>26.77333333333333</v>
      </c>
      <c r="E11" s="1">
        <v>12</v>
      </c>
      <c r="F11" s="1">
        <v>8.5</v>
      </c>
      <c r="G11" s="1">
        <v>0</v>
      </c>
      <c r="H11" s="1">
        <v>48</v>
      </c>
      <c r="I11" s="1">
        <f t="shared" si="0"/>
        <v>914.5770666666665</v>
      </c>
      <c r="J11" s="1">
        <f t="shared" si="1"/>
        <v>64.05</v>
      </c>
      <c r="K11" s="1">
        <f t="shared" si="2"/>
        <v>48.998249999999999</v>
      </c>
      <c r="L11" s="1">
        <f t="shared" si="3"/>
        <v>0</v>
      </c>
      <c r="M11" s="1">
        <f t="shared" si="4"/>
        <v>71.73599999999999</v>
      </c>
      <c r="N11" s="3">
        <v>93</v>
      </c>
      <c r="O11" s="1">
        <f t="shared" si="5"/>
        <v>143.08335799999998</v>
      </c>
      <c r="P11" s="1">
        <f t="shared" si="6"/>
        <v>1192.3613166666664</v>
      </c>
      <c r="Q11" s="1">
        <f t="shared" ref="Q11:Q30" si="9">SUM(I11:N11)-O11</f>
        <v>1049.2779586666666</v>
      </c>
      <c r="R11" s="3">
        <v>0</v>
      </c>
      <c r="S11" s="1">
        <v>300</v>
      </c>
      <c r="T11" s="1">
        <f t="shared" si="7"/>
        <v>1049.2779586666666</v>
      </c>
      <c r="U11" s="4">
        <f t="shared" si="8"/>
        <v>749.27795866666656</v>
      </c>
    </row>
    <row r="12" spans="1:21" hidden="1" x14ac:dyDescent="0.25">
      <c r="A12" s="2">
        <v>44621</v>
      </c>
      <c r="B12" s="1"/>
      <c r="C12" s="1" t="s">
        <v>19</v>
      </c>
      <c r="D12" s="1">
        <v>30</v>
      </c>
      <c r="E12" s="1">
        <v>20</v>
      </c>
      <c r="F12" s="1">
        <v>12.5</v>
      </c>
      <c r="G12" s="1">
        <v>0</v>
      </c>
      <c r="H12" s="1">
        <v>48</v>
      </c>
      <c r="I12" s="1">
        <f t="shared" si="0"/>
        <v>1024.8</v>
      </c>
      <c r="J12" s="1">
        <f t="shared" si="1"/>
        <v>106.74999999999999</v>
      </c>
      <c r="K12" s="1">
        <f t="shared" si="2"/>
        <v>72.056250000000006</v>
      </c>
      <c r="L12" s="1">
        <f t="shared" si="3"/>
        <v>0</v>
      </c>
      <c r="M12" s="1">
        <f t="shared" si="4"/>
        <v>71.73599999999999</v>
      </c>
      <c r="N12" s="3">
        <v>0</v>
      </c>
      <c r="O12" s="1">
        <f t="shared" si="5"/>
        <v>153.04107000000002</v>
      </c>
      <c r="P12" s="1">
        <f t="shared" si="6"/>
        <v>1275.3422500000001</v>
      </c>
      <c r="Q12" s="1">
        <f t="shared" si="9"/>
        <v>1122.3011800000002</v>
      </c>
      <c r="R12" s="3">
        <v>0</v>
      </c>
      <c r="S12" s="1">
        <v>300</v>
      </c>
      <c r="T12" s="1">
        <f t="shared" si="7"/>
        <v>1122.3011800000002</v>
      </c>
      <c r="U12" s="4">
        <f t="shared" si="8"/>
        <v>822.30118000000016</v>
      </c>
    </row>
    <row r="13" spans="1:21" hidden="1" x14ac:dyDescent="0.25">
      <c r="A13" s="2">
        <v>44621</v>
      </c>
      <c r="B13" s="1"/>
      <c r="C13" s="1" t="s">
        <v>20</v>
      </c>
      <c r="D13" s="1">
        <v>30</v>
      </c>
      <c r="E13" s="1">
        <v>34</v>
      </c>
      <c r="F13" s="1">
        <v>19.25</v>
      </c>
      <c r="G13" s="1">
        <v>0</v>
      </c>
      <c r="H13" s="1">
        <v>48</v>
      </c>
      <c r="I13" s="1">
        <f t="shared" si="0"/>
        <v>1024.8</v>
      </c>
      <c r="J13" s="1">
        <f t="shared" si="1"/>
        <v>181.47499999999999</v>
      </c>
      <c r="K13" s="1">
        <f t="shared" si="2"/>
        <v>110.96662499999999</v>
      </c>
      <c r="L13" s="1">
        <f t="shared" si="3"/>
        <v>0</v>
      </c>
      <c r="M13" s="1">
        <f t="shared" si="4"/>
        <v>71.73599999999999</v>
      </c>
      <c r="N13" s="3">
        <v>0</v>
      </c>
      <c r="O13" s="1">
        <f t="shared" si="5"/>
        <v>166.67731499999999</v>
      </c>
      <c r="P13" s="1">
        <f t="shared" si="6"/>
        <v>1388.977625</v>
      </c>
      <c r="Q13" s="1">
        <f t="shared" si="9"/>
        <v>1222.3003100000001</v>
      </c>
      <c r="R13" s="3">
        <v>0</v>
      </c>
      <c r="S13" s="1">
        <v>300</v>
      </c>
      <c r="T13" s="1">
        <f t="shared" si="7"/>
        <v>1222.3003100000001</v>
      </c>
      <c r="U13" s="4">
        <f t="shared" si="8"/>
        <v>922.30031000000008</v>
      </c>
    </row>
    <row r="14" spans="1:21" hidden="1" x14ac:dyDescent="0.25">
      <c r="A14" s="2">
        <v>44621</v>
      </c>
      <c r="B14" s="1"/>
      <c r="C14" s="1" t="s">
        <v>21</v>
      </c>
      <c r="D14" s="1">
        <v>20.166666666666664</v>
      </c>
      <c r="E14" s="1">
        <v>31.83</v>
      </c>
      <c r="F14" s="1">
        <v>11.75</v>
      </c>
      <c r="G14" s="1">
        <v>0</v>
      </c>
      <c r="H14" s="1">
        <v>0</v>
      </c>
      <c r="I14" s="1">
        <f t="shared" si="0"/>
        <v>688.8933333333332</v>
      </c>
      <c r="J14" s="1">
        <f t="shared" si="1"/>
        <v>169.89262499999998</v>
      </c>
      <c r="K14" s="1">
        <f t="shared" si="2"/>
        <v>67.732874999999993</v>
      </c>
      <c r="L14" s="1">
        <f t="shared" si="3"/>
        <v>0</v>
      </c>
      <c r="M14" s="1">
        <f t="shared" si="4"/>
        <v>0</v>
      </c>
      <c r="N14" s="3"/>
      <c r="O14" s="1">
        <f t="shared" si="5"/>
        <v>111.18225999999999</v>
      </c>
      <c r="P14" s="1">
        <f>SUM(I14:N14)</f>
        <v>926.51883333333319</v>
      </c>
      <c r="Q14" s="1">
        <f t="shared" si="9"/>
        <v>815.33657333333326</v>
      </c>
      <c r="R14" s="3">
        <v>0</v>
      </c>
      <c r="S14" s="1">
        <v>300</v>
      </c>
      <c r="T14" s="1">
        <f t="shared" si="7"/>
        <v>815.33657333333326</v>
      </c>
      <c r="U14" s="4">
        <f>Q14+R14-S14</f>
        <v>515.33657333333326</v>
      </c>
    </row>
    <row r="15" spans="1:21" hidden="1" x14ac:dyDescent="0.25">
      <c r="A15" s="2">
        <v>44621</v>
      </c>
      <c r="B15" s="1"/>
      <c r="C15" s="1" t="s">
        <v>22</v>
      </c>
      <c r="D15" s="1">
        <v>29.381666666666664</v>
      </c>
      <c r="E15" s="1">
        <v>39</v>
      </c>
      <c r="F15" s="1">
        <v>4.25</v>
      </c>
      <c r="G15" s="1">
        <v>0</v>
      </c>
      <c r="H15" s="1">
        <v>0</v>
      </c>
      <c r="I15" s="1">
        <f t="shared" si="0"/>
        <v>1003.6777333333331</v>
      </c>
      <c r="J15" s="1">
        <f t="shared" si="1"/>
        <v>208.16249999999997</v>
      </c>
      <c r="K15" s="1">
        <f t="shared" si="2"/>
        <v>24.499124999999999</v>
      </c>
      <c r="L15" s="1">
        <f t="shared" si="3"/>
        <v>0</v>
      </c>
      <c r="M15" s="1">
        <f t="shared" si="4"/>
        <v>0</v>
      </c>
      <c r="N15" s="3">
        <v>93</v>
      </c>
      <c r="O15" s="1">
        <f t="shared" si="5"/>
        <v>159.52072299999998</v>
      </c>
      <c r="P15" s="1">
        <f t="shared" si="6"/>
        <v>1329.3393583333332</v>
      </c>
      <c r="Q15" s="1">
        <f t="shared" si="9"/>
        <v>1169.8186353333331</v>
      </c>
      <c r="R15" s="3">
        <v>178</v>
      </c>
      <c r="S15" s="1">
        <v>300</v>
      </c>
      <c r="T15" s="1">
        <f t="shared" si="7"/>
        <v>1347.8186353333331</v>
      </c>
      <c r="U15" s="4">
        <f t="shared" si="8"/>
        <v>1047.8186353333331</v>
      </c>
    </row>
    <row r="16" spans="1:21" hidden="1" x14ac:dyDescent="0.25">
      <c r="A16" s="2">
        <v>44621</v>
      </c>
      <c r="B16" s="1"/>
      <c r="C16" s="1" t="s">
        <v>23</v>
      </c>
      <c r="D16" s="1">
        <v>20.666666666666664</v>
      </c>
      <c r="E16" s="1">
        <v>34</v>
      </c>
      <c r="F16" s="1">
        <v>16.75</v>
      </c>
      <c r="G16" s="1">
        <v>0</v>
      </c>
      <c r="H16" s="1">
        <v>136</v>
      </c>
      <c r="I16" s="1">
        <f t="shared" si="0"/>
        <v>705.97333333333313</v>
      </c>
      <c r="J16" s="1">
        <f t="shared" si="1"/>
        <v>181.47499999999999</v>
      </c>
      <c r="K16" s="1">
        <f t="shared" si="2"/>
        <v>96.555374999999998</v>
      </c>
      <c r="L16" s="1">
        <f t="shared" si="3"/>
        <v>0</v>
      </c>
      <c r="M16" s="1">
        <f t="shared" si="4"/>
        <v>203.25199999999995</v>
      </c>
      <c r="N16" s="3">
        <v>0</v>
      </c>
      <c r="O16" s="1">
        <f t="shared" si="5"/>
        <v>142.47068499999997</v>
      </c>
      <c r="P16" s="1">
        <f t="shared" si="6"/>
        <v>1187.2557083333331</v>
      </c>
      <c r="Q16" s="1">
        <f t="shared" si="9"/>
        <v>1044.7850233333331</v>
      </c>
      <c r="R16" s="3">
        <v>0</v>
      </c>
      <c r="S16" s="1">
        <v>300</v>
      </c>
      <c r="T16" s="1">
        <f t="shared" si="7"/>
        <v>1044.7850233333331</v>
      </c>
      <c r="U16" s="4">
        <f t="shared" si="8"/>
        <v>744.78502333333313</v>
      </c>
    </row>
    <row r="17" spans="1:22" hidden="1" x14ac:dyDescent="0.25">
      <c r="A17" s="2">
        <v>44621</v>
      </c>
      <c r="B17" s="1"/>
      <c r="C17" s="1" t="s">
        <v>24</v>
      </c>
      <c r="D17" s="1">
        <v>30</v>
      </c>
      <c r="E17" s="1">
        <v>52</v>
      </c>
      <c r="F17" s="1">
        <v>24.75</v>
      </c>
      <c r="G17" s="1">
        <v>0</v>
      </c>
      <c r="H17" s="1">
        <v>208</v>
      </c>
      <c r="I17" s="1">
        <f t="shared" si="0"/>
        <v>1024.8</v>
      </c>
      <c r="J17" s="1">
        <f t="shared" si="1"/>
        <v>277.54999999999995</v>
      </c>
      <c r="K17" s="1">
        <f t="shared" si="2"/>
        <v>142.67137500000001</v>
      </c>
      <c r="L17" s="1">
        <f t="shared" si="3"/>
        <v>0</v>
      </c>
      <c r="M17" s="1">
        <f t="shared" si="4"/>
        <v>310.85599999999994</v>
      </c>
      <c r="N17" s="3">
        <v>0</v>
      </c>
      <c r="O17" s="1">
        <f t="shared" si="5"/>
        <v>210.70528499999998</v>
      </c>
      <c r="P17" s="1">
        <f t="shared" si="6"/>
        <v>1755.8773749999998</v>
      </c>
      <c r="Q17" s="1">
        <f t="shared" si="9"/>
        <v>1545.1720899999998</v>
      </c>
      <c r="R17" s="3">
        <v>0</v>
      </c>
      <c r="S17" s="1">
        <v>300</v>
      </c>
      <c r="T17" s="1">
        <f t="shared" si="7"/>
        <v>1545.1720899999998</v>
      </c>
      <c r="U17" s="4">
        <f t="shared" si="8"/>
        <v>1245.1720899999998</v>
      </c>
      <c r="V17" s="14">
        <f>U17-U16</f>
        <v>500.38706666666667</v>
      </c>
    </row>
    <row r="18" spans="1:22" hidden="1" x14ac:dyDescent="0.25">
      <c r="A18" s="2">
        <v>44621</v>
      </c>
      <c r="B18" s="1"/>
      <c r="C18" s="1" t="s">
        <v>26</v>
      </c>
      <c r="D18" s="1">
        <v>27.666666666666664</v>
      </c>
      <c r="E18" s="1">
        <v>20</v>
      </c>
      <c r="F18" s="1">
        <v>9</v>
      </c>
      <c r="G18" s="1">
        <v>0</v>
      </c>
      <c r="H18" s="1">
        <v>0</v>
      </c>
      <c r="I18" s="1">
        <f t="shared" si="0"/>
        <v>945.09333333333313</v>
      </c>
      <c r="J18" s="1">
        <f t="shared" si="1"/>
        <v>106.74999999999999</v>
      </c>
      <c r="K18" s="1">
        <f t="shared" si="2"/>
        <v>51.880499999999998</v>
      </c>
      <c r="L18" s="1">
        <f t="shared" si="3"/>
        <v>0</v>
      </c>
      <c r="M18" s="1">
        <f t="shared" si="4"/>
        <v>0</v>
      </c>
      <c r="N18" s="3">
        <v>93</v>
      </c>
      <c r="O18" s="1">
        <f t="shared" si="5"/>
        <v>143.60685999999995</v>
      </c>
      <c r="P18" s="1">
        <f t="shared" si="6"/>
        <v>1196.723833333333</v>
      </c>
      <c r="Q18" s="1">
        <f t="shared" si="9"/>
        <v>1053.1169733333331</v>
      </c>
      <c r="R18" s="3">
        <v>0</v>
      </c>
      <c r="S18" s="1">
        <v>300</v>
      </c>
      <c r="T18" s="1">
        <f t="shared" si="7"/>
        <v>1053.1169733333331</v>
      </c>
      <c r="U18" s="4">
        <f t="shared" si="8"/>
        <v>753.11697333333314</v>
      </c>
    </row>
    <row r="19" spans="1:22" hidden="1" x14ac:dyDescent="0.25">
      <c r="A19" s="2">
        <v>44621</v>
      </c>
      <c r="B19" s="1"/>
      <c r="C19" s="1" t="s">
        <v>25</v>
      </c>
      <c r="D19" s="1">
        <v>18.5</v>
      </c>
      <c r="E19" s="1">
        <v>31.5</v>
      </c>
      <c r="F19" s="1">
        <v>13.75</v>
      </c>
      <c r="G19" s="1">
        <v>22.33</v>
      </c>
      <c r="H19" s="1">
        <v>88</v>
      </c>
      <c r="I19" s="1">
        <f t="shared" si="0"/>
        <v>631.95999999999992</v>
      </c>
      <c r="J19" s="1">
        <f t="shared" si="1"/>
        <v>168.13124999999999</v>
      </c>
      <c r="K19" s="1">
        <f t="shared" si="2"/>
        <v>79.261875000000003</v>
      </c>
      <c r="L19" s="1">
        <f t="shared" si="3"/>
        <v>190.69819999999996</v>
      </c>
      <c r="M19" s="1">
        <f t="shared" si="4"/>
        <v>131.51599999999996</v>
      </c>
      <c r="N19" s="3">
        <v>0</v>
      </c>
      <c r="O19" s="1">
        <f t="shared" si="5"/>
        <v>144.18807899999999</v>
      </c>
      <c r="P19" s="1">
        <f t="shared" si="6"/>
        <v>1201.567325</v>
      </c>
      <c r="Q19" s="1">
        <f t="shared" si="9"/>
        <v>1057.379246</v>
      </c>
      <c r="R19" s="3">
        <v>0</v>
      </c>
      <c r="S19" s="1">
        <v>300</v>
      </c>
      <c r="T19" s="1">
        <f t="shared" si="7"/>
        <v>1057.379246</v>
      </c>
      <c r="U19" s="4">
        <f t="shared" si="8"/>
        <v>757.37924599999997</v>
      </c>
    </row>
    <row r="20" spans="1:22" hidden="1" x14ac:dyDescent="0.25">
      <c r="A20" s="2">
        <v>44652</v>
      </c>
      <c r="B20" s="1"/>
      <c r="C20" s="1" t="s">
        <v>27</v>
      </c>
      <c r="D20" s="1">
        <v>30</v>
      </c>
      <c r="E20" s="1">
        <v>2</v>
      </c>
      <c r="F20" s="1">
        <v>0</v>
      </c>
      <c r="G20" s="1">
        <v>8</v>
      </c>
      <c r="H20" s="1">
        <v>0</v>
      </c>
      <c r="I20" s="1">
        <f t="shared" si="0"/>
        <v>1024.8</v>
      </c>
      <c r="J20" s="1">
        <f t="shared" si="1"/>
        <v>10.674999999999999</v>
      </c>
      <c r="K20" s="1">
        <f t="shared" si="2"/>
        <v>0</v>
      </c>
      <c r="L20" s="1">
        <f t="shared" si="3"/>
        <v>68.319999999999993</v>
      </c>
      <c r="M20" s="1">
        <f t="shared" si="4"/>
        <v>0</v>
      </c>
      <c r="N20" s="3">
        <v>0</v>
      </c>
      <c r="O20" s="1">
        <f t="shared" si="5"/>
        <v>132.45539999999997</v>
      </c>
      <c r="P20" s="1">
        <f t="shared" si="6"/>
        <v>1103.7949999999998</v>
      </c>
      <c r="Q20" s="1">
        <f t="shared" si="9"/>
        <v>971.3395999999999</v>
      </c>
      <c r="R20" s="3">
        <v>536</v>
      </c>
      <c r="S20" s="1">
        <v>300</v>
      </c>
      <c r="T20" s="1">
        <f t="shared" si="7"/>
        <v>1507.3395999999998</v>
      </c>
      <c r="U20" s="4">
        <f t="shared" si="8"/>
        <v>1207.3395999999998</v>
      </c>
    </row>
    <row r="21" spans="1:22" hidden="1" x14ac:dyDescent="0.25">
      <c r="A21" s="2">
        <v>44682</v>
      </c>
      <c r="B21" s="1">
        <v>72182243</v>
      </c>
      <c r="C21" s="1" t="s">
        <v>16</v>
      </c>
      <c r="D21" s="1">
        <v>30</v>
      </c>
      <c r="E21" s="1">
        <v>1</v>
      </c>
      <c r="F21" s="1"/>
      <c r="G21" s="1"/>
      <c r="H21" s="1">
        <v>0</v>
      </c>
      <c r="I21" s="1">
        <f t="shared" si="0"/>
        <v>1024.8</v>
      </c>
      <c r="J21" s="1">
        <f t="shared" si="1"/>
        <v>5.3374999999999995</v>
      </c>
      <c r="K21" s="1">
        <f t="shared" si="2"/>
        <v>0</v>
      </c>
      <c r="L21" s="1">
        <f t="shared" si="3"/>
        <v>0</v>
      </c>
      <c r="M21" s="1">
        <f t="shared" si="4"/>
        <v>0</v>
      </c>
      <c r="N21" s="3">
        <v>0</v>
      </c>
      <c r="O21" s="1">
        <f t="shared" si="5"/>
        <v>123.6165</v>
      </c>
      <c r="P21" s="1">
        <f t="shared" si="6"/>
        <v>1030.1375</v>
      </c>
      <c r="Q21" s="1">
        <f t="shared" si="9"/>
        <v>906.52100000000007</v>
      </c>
      <c r="R21" s="3">
        <v>200</v>
      </c>
      <c r="S21" s="1">
        <v>300</v>
      </c>
      <c r="T21" s="1">
        <f t="shared" si="7"/>
        <v>1106.5210000000002</v>
      </c>
      <c r="U21" s="4">
        <f t="shared" si="8"/>
        <v>806.52100000000019</v>
      </c>
    </row>
    <row r="22" spans="1:22" x14ac:dyDescent="0.25">
      <c r="A22" s="2">
        <v>44682</v>
      </c>
      <c r="B22" s="1" t="s">
        <v>28</v>
      </c>
      <c r="C22" t="s">
        <v>29</v>
      </c>
      <c r="D22" s="1">
        <v>25</v>
      </c>
      <c r="E22" s="1">
        <v>11</v>
      </c>
      <c r="F22" s="1">
        <v>5</v>
      </c>
      <c r="G22" s="1">
        <v>8</v>
      </c>
      <c r="H22" s="1">
        <v>48</v>
      </c>
      <c r="I22" s="1">
        <f t="shared" si="0"/>
        <v>853.99999999999989</v>
      </c>
      <c r="J22" s="1">
        <f t="shared" si="1"/>
        <v>58.712499999999991</v>
      </c>
      <c r="K22" s="1">
        <f t="shared" si="2"/>
        <v>28.822499999999998</v>
      </c>
      <c r="L22" s="1">
        <f t="shared" si="3"/>
        <v>68.319999999999993</v>
      </c>
      <c r="M22" s="1">
        <f t="shared" si="4"/>
        <v>71.73599999999999</v>
      </c>
      <c r="N22" s="3">
        <v>93</v>
      </c>
      <c r="O22" s="1">
        <f t="shared" si="5"/>
        <v>140.95091999999997</v>
      </c>
      <c r="P22" s="1">
        <f t="shared" si="6"/>
        <v>1174.5909999999999</v>
      </c>
      <c r="Q22" s="1">
        <f t="shared" si="9"/>
        <v>1033.6400799999999</v>
      </c>
      <c r="R22" s="3">
        <v>0</v>
      </c>
      <c r="S22" s="1">
        <v>300</v>
      </c>
      <c r="T22" s="1">
        <f t="shared" si="7"/>
        <v>1033.6400799999999</v>
      </c>
      <c r="U22" s="4">
        <f t="shared" si="8"/>
        <v>733.6400799999999</v>
      </c>
    </row>
    <row r="23" spans="1:22" x14ac:dyDescent="0.25">
      <c r="A23" s="1"/>
      <c r="B23" s="1"/>
      <c r="C23" s="1"/>
      <c r="D23" s="1">
        <v>30</v>
      </c>
      <c r="E23" s="1">
        <v>43.5</v>
      </c>
      <c r="F23" s="1">
        <v>20</v>
      </c>
      <c r="G23" s="1">
        <v>0</v>
      </c>
      <c r="H23" s="1">
        <v>200</v>
      </c>
      <c r="I23" s="1">
        <f t="shared" si="0"/>
        <v>1024.8</v>
      </c>
      <c r="J23" s="1">
        <f t="shared" si="1"/>
        <v>232.18124999999998</v>
      </c>
      <c r="K23" s="1">
        <f t="shared" si="2"/>
        <v>115.28999999999999</v>
      </c>
      <c r="L23" s="1">
        <f t="shared" si="3"/>
        <v>0</v>
      </c>
      <c r="M23" s="1">
        <f t="shared" si="4"/>
        <v>298.89999999999992</v>
      </c>
      <c r="N23" s="3">
        <v>0</v>
      </c>
      <c r="O23" s="1">
        <f t="shared" si="5"/>
        <v>200.54054999999994</v>
      </c>
      <c r="P23" s="1">
        <f t="shared" si="6"/>
        <v>1671.1712499999996</v>
      </c>
      <c r="Q23" s="1">
        <f t="shared" si="9"/>
        <v>1470.6306999999997</v>
      </c>
      <c r="R23" s="3">
        <v>0</v>
      </c>
      <c r="S23" s="1">
        <v>300</v>
      </c>
      <c r="T23" s="1">
        <f t="shared" si="7"/>
        <v>1470.6306999999997</v>
      </c>
      <c r="U23" s="4">
        <f t="shared" si="8"/>
        <v>1170.6306999999997</v>
      </c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>
        <f t="shared" si="0"/>
        <v>0</v>
      </c>
      <c r="J24" s="1">
        <f t="shared" si="1"/>
        <v>0</v>
      </c>
      <c r="K24" s="1">
        <f t="shared" si="2"/>
        <v>0</v>
      </c>
      <c r="L24" s="1">
        <f t="shared" si="3"/>
        <v>0</v>
      </c>
      <c r="M24" s="1">
        <f t="shared" si="4"/>
        <v>0</v>
      </c>
      <c r="N24" s="3">
        <v>0</v>
      </c>
      <c r="O24" s="1">
        <f t="shared" si="5"/>
        <v>0</v>
      </c>
      <c r="P24" s="1">
        <f t="shared" si="6"/>
        <v>0</v>
      </c>
      <c r="Q24" s="1">
        <f t="shared" si="9"/>
        <v>0</v>
      </c>
      <c r="R24" s="3">
        <v>0</v>
      </c>
      <c r="S24" s="1">
        <v>300</v>
      </c>
      <c r="T24" s="1">
        <f t="shared" si="7"/>
        <v>0</v>
      </c>
      <c r="U24" s="4">
        <f t="shared" si="8"/>
        <v>-300</v>
      </c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>
        <f t="shared" si="0"/>
        <v>0</v>
      </c>
      <c r="J25" s="1">
        <f t="shared" si="1"/>
        <v>0</v>
      </c>
      <c r="K25" s="1">
        <f t="shared" si="2"/>
        <v>0</v>
      </c>
      <c r="L25" s="1">
        <f t="shared" si="3"/>
        <v>0</v>
      </c>
      <c r="M25" s="1">
        <f t="shared" si="4"/>
        <v>0</v>
      </c>
      <c r="N25" s="3">
        <v>0</v>
      </c>
      <c r="O25" s="1">
        <f t="shared" si="5"/>
        <v>0</v>
      </c>
      <c r="P25" s="1">
        <f t="shared" si="6"/>
        <v>0</v>
      </c>
      <c r="Q25" s="1">
        <f t="shared" si="9"/>
        <v>0</v>
      </c>
      <c r="R25" s="3">
        <v>0</v>
      </c>
      <c r="S25" s="1">
        <v>300</v>
      </c>
      <c r="T25" s="1">
        <f t="shared" si="7"/>
        <v>0</v>
      </c>
      <c r="U25" s="4">
        <f t="shared" si="8"/>
        <v>-300</v>
      </c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>
        <f t="shared" si="0"/>
        <v>0</v>
      </c>
      <c r="J26" s="1">
        <f t="shared" si="1"/>
        <v>0</v>
      </c>
      <c r="K26" s="1">
        <f t="shared" si="2"/>
        <v>0</v>
      </c>
      <c r="L26" s="1">
        <f t="shared" si="3"/>
        <v>0</v>
      </c>
      <c r="M26" s="1">
        <f t="shared" si="4"/>
        <v>0</v>
      </c>
      <c r="N26" s="3">
        <v>0</v>
      </c>
      <c r="O26" s="1">
        <f t="shared" si="5"/>
        <v>0</v>
      </c>
      <c r="P26" s="1">
        <f t="shared" si="6"/>
        <v>0</v>
      </c>
      <c r="Q26" s="1">
        <f t="shared" si="9"/>
        <v>0</v>
      </c>
      <c r="R26" s="3">
        <v>0</v>
      </c>
      <c r="S26" s="1">
        <v>300</v>
      </c>
      <c r="T26" s="1">
        <f t="shared" si="7"/>
        <v>0</v>
      </c>
      <c r="U26" s="4">
        <f t="shared" si="8"/>
        <v>-300</v>
      </c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>
        <f t="shared" si="0"/>
        <v>0</v>
      </c>
      <c r="J27" s="1">
        <f t="shared" si="1"/>
        <v>0</v>
      </c>
      <c r="K27" s="1">
        <f t="shared" si="2"/>
        <v>0</v>
      </c>
      <c r="L27" s="1">
        <f t="shared" si="3"/>
        <v>0</v>
      </c>
      <c r="M27" s="1">
        <f t="shared" si="4"/>
        <v>0</v>
      </c>
      <c r="N27" s="3">
        <v>0</v>
      </c>
      <c r="O27" s="1">
        <f t="shared" si="5"/>
        <v>0</v>
      </c>
      <c r="P27" s="1">
        <f t="shared" si="6"/>
        <v>0</v>
      </c>
      <c r="Q27" s="1">
        <f t="shared" si="9"/>
        <v>0</v>
      </c>
      <c r="R27" s="3">
        <v>0</v>
      </c>
      <c r="S27" s="1">
        <v>300</v>
      </c>
      <c r="T27" s="1">
        <f t="shared" si="7"/>
        <v>0</v>
      </c>
      <c r="U27" s="4">
        <f t="shared" si="8"/>
        <v>-300</v>
      </c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>
        <f t="shared" si="0"/>
        <v>0</v>
      </c>
      <c r="J28" s="1">
        <f t="shared" si="1"/>
        <v>0</v>
      </c>
      <c r="K28" s="1">
        <f t="shared" si="2"/>
        <v>0</v>
      </c>
      <c r="L28" s="1">
        <f t="shared" si="3"/>
        <v>0</v>
      </c>
      <c r="M28" s="1">
        <f t="shared" si="4"/>
        <v>0</v>
      </c>
      <c r="N28" s="3">
        <v>0</v>
      </c>
      <c r="O28" s="1">
        <f t="shared" si="5"/>
        <v>0</v>
      </c>
      <c r="P28" s="1">
        <f t="shared" si="6"/>
        <v>0</v>
      </c>
      <c r="Q28" s="1">
        <f t="shared" si="9"/>
        <v>0</v>
      </c>
      <c r="R28" s="3">
        <v>0</v>
      </c>
      <c r="S28" s="1">
        <v>300</v>
      </c>
      <c r="T28" s="1">
        <f t="shared" si="7"/>
        <v>0</v>
      </c>
      <c r="U28" s="4">
        <f t="shared" si="8"/>
        <v>-300</v>
      </c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>
        <f t="shared" si="0"/>
        <v>0</v>
      </c>
      <c r="J29" s="1">
        <f t="shared" si="1"/>
        <v>0</v>
      </c>
      <c r="K29" s="1">
        <f t="shared" si="2"/>
        <v>0</v>
      </c>
      <c r="L29" s="1">
        <f t="shared" si="3"/>
        <v>0</v>
      </c>
      <c r="M29" s="1">
        <f t="shared" si="4"/>
        <v>0</v>
      </c>
      <c r="N29" s="3">
        <v>0</v>
      </c>
      <c r="O29" s="1">
        <f t="shared" si="5"/>
        <v>0</v>
      </c>
      <c r="P29" s="1">
        <f t="shared" si="6"/>
        <v>0</v>
      </c>
      <c r="Q29" s="1">
        <f t="shared" si="9"/>
        <v>0</v>
      </c>
      <c r="R29" s="3">
        <v>0</v>
      </c>
      <c r="S29" s="1">
        <v>300</v>
      </c>
      <c r="T29" s="1">
        <f t="shared" si="7"/>
        <v>0</v>
      </c>
      <c r="U29" s="4">
        <f t="shared" si="8"/>
        <v>-300</v>
      </c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>
        <f t="shared" si="0"/>
        <v>0</v>
      </c>
      <c r="J30" s="1">
        <f t="shared" si="1"/>
        <v>0</v>
      </c>
      <c r="K30" s="1">
        <f t="shared" si="2"/>
        <v>0</v>
      </c>
      <c r="L30" s="1">
        <f t="shared" si="3"/>
        <v>0</v>
      </c>
      <c r="M30" s="1">
        <f t="shared" si="4"/>
        <v>0</v>
      </c>
      <c r="N30" s="3">
        <v>0</v>
      </c>
      <c r="O30" s="1">
        <f t="shared" si="5"/>
        <v>0</v>
      </c>
      <c r="P30" s="1">
        <f t="shared" si="6"/>
        <v>0</v>
      </c>
      <c r="Q30" s="1">
        <f t="shared" si="9"/>
        <v>0</v>
      </c>
      <c r="R30" s="3">
        <v>0</v>
      </c>
      <c r="S30" s="1">
        <v>300</v>
      </c>
      <c r="T30" s="1">
        <f t="shared" si="7"/>
        <v>0</v>
      </c>
      <c r="U30" s="4">
        <f t="shared" si="8"/>
        <v>-300</v>
      </c>
    </row>
    <row r="31" spans="1:22" x14ac:dyDescent="0.25">
      <c r="A31" s="13"/>
    </row>
  </sheetData>
  <autoFilter ref="A7:V30" xr:uid="{F3A3166B-D153-48A1-A73F-1EFF2CF77D65}">
    <filterColumn colId="2">
      <filters blank="1"/>
    </filterColumn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dcterms:created xsi:type="dcterms:W3CDTF">2022-03-09T19:48:41Z</dcterms:created>
  <dcterms:modified xsi:type="dcterms:W3CDTF">2022-06-01T09:50:29Z</dcterms:modified>
</cp:coreProperties>
</file>