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330"/>
  <workbookPr defaultThemeVersion="166925"/>
  <mc:AlternateContent xmlns:mc="http://schemas.openxmlformats.org/markup-compatibility/2006">
    <mc:Choice Requires="x15">
      <x15ac:absPath xmlns:x15ac="http://schemas.microsoft.com/office/spreadsheetml/2010/11/ac" url="D:\AKM\1-CONTROL\2-TAREO\"/>
    </mc:Choice>
  </mc:AlternateContent>
  <xr:revisionPtr revIDLastSave="0" documentId="13_ncr:1_{ED143060-FAB4-4FC8-8198-34A080D5531A}" xr6:coauthVersionLast="47" xr6:coauthVersionMax="47" xr10:uidLastSave="{00000000-0000-0000-0000-000000000000}"/>
  <bookViews>
    <workbookView xWindow="-120" yWindow="-120" windowWidth="20730" windowHeight="11160" xr2:uid="{100E3196-77E0-4FB0-BD0A-F462B801CA56}"/>
  </bookViews>
  <sheets>
    <sheet name="Hoja1" sheetId="1" r:id="rId1"/>
  </sheets>
  <definedNames>
    <definedName name="_xlnm._FilterDatabase" localSheetId="0" hidden="1">Hoja1!$A$11:$FK$11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L177" i="1" l="1"/>
  <c r="DL176" i="1"/>
  <c r="DL175" i="1"/>
  <c r="DL174" i="1"/>
  <c r="DL173" i="1"/>
  <c r="DL172" i="1"/>
  <c r="DL171" i="1"/>
  <c r="DL170" i="1"/>
  <c r="DL169" i="1"/>
  <c r="DL168" i="1"/>
  <c r="DQ177" i="1"/>
  <c r="DQ176" i="1"/>
  <c r="DQ175" i="1"/>
  <c r="DQ174" i="1"/>
  <c r="DQ173" i="1"/>
  <c r="DQ172" i="1"/>
  <c r="DQ171" i="1"/>
  <c r="DQ170" i="1"/>
  <c r="DQ169" i="1"/>
  <c r="DQ168" i="1"/>
  <c r="DV177" i="1"/>
  <c r="DV176" i="1"/>
  <c r="DV175" i="1"/>
  <c r="DV174" i="1"/>
  <c r="DV173" i="1"/>
  <c r="DV172" i="1"/>
  <c r="DV171" i="1"/>
  <c r="DV170" i="1"/>
  <c r="DV169" i="1"/>
  <c r="DV168" i="1"/>
  <c r="EA177" i="1"/>
  <c r="EA176" i="1"/>
  <c r="EA175" i="1"/>
  <c r="EA174" i="1"/>
  <c r="EA173" i="1"/>
  <c r="EA172" i="1"/>
  <c r="EA171" i="1"/>
  <c r="EA170" i="1"/>
  <c r="EA169" i="1"/>
  <c r="EA168" i="1"/>
  <c r="EF177" i="1"/>
  <c r="EF176" i="1"/>
  <c r="EF175" i="1"/>
  <c r="EF174" i="1"/>
  <c r="EF173" i="1"/>
  <c r="EF172" i="1"/>
  <c r="EF171" i="1"/>
  <c r="EF170" i="1"/>
  <c r="EF169" i="1"/>
  <c r="EF168" i="1"/>
  <c r="FE177" i="1"/>
  <c r="FE176" i="1"/>
  <c r="FE175" i="1"/>
  <c r="FE174" i="1"/>
  <c r="FE173" i="1"/>
  <c r="FE172" i="1"/>
  <c r="FE171" i="1"/>
  <c r="FE170" i="1"/>
  <c r="FE169" i="1"/>
  <c r="FE168" i="1"/>
  <c r="EZ177" i="1"/>
  <c r="EZ176" i="1"/>
  <c r="EZ175" i="1"/>
  <c r="EZ174" i="1"/>
  <c r="EZ173" i="1"/>
  <c r="EZ172" i="1"/>
  <c r="EZ171" i="1"/>
  <c r="EZ170" i="1"/>
  <c r="EZ169" i="1"/>
  <c r="EZ168" i="1"/>
  <c r="EU177" i="1"/>
  <c r="EU176" i="1"/>
  <c r="EU175" i="1"/>
  <c r="EU174" i="1"/>
  <c r="EU173" i="1"/>
  <c r="EU172" i="1"/>
  <c r="EU171" i="1"/>
  <c r="EU170" i="1"/>
  <c r="EU169" i="1"/>
  <c r="EU168" i="1"/>
  <c r="EP177" i="1"/>
  <c r="EP176" i="1"/>
  <c r="EP175" i="1"/>
  <c r="EP174" i="1"/>
  <c r="EP173" i="1"/>
  <c r="EP172" i="1"/>
  <c r="EP171" i="1"/>
  <c r="EP170" i="1"/>
  <c r="EP169" i="1"/>
  <c r="EP168" i="1"/>
  <c r="EK170" i="1"/>
  <c r="EK172" i="1"/>
  <c r="EK171" i="1"/>
  <c r="EK177" i="1"/>
  <c r="EK176" i="1"/>
  <c r="FJ177" i="1"/>
  <c r="FJ176" i="1"/>
  <c r="FJ175" i="1"/>
  <c r="FJ174" i="1"/>
  <c r="FJ173" i="1"/>
  <c r="FJ169" i="1"/>
  <c r="FJ168" i="1"/>
  <c r="EK175" i="1"/>
  <c r="EK174" i="1"/>
  <c r="EK173" i="1"/>
  <c r="EK169" i="1"/>
  <c r="EK168" i="1"/>
  <c r="R164" i="1"/>
  <c r="S164" i="1"/>
  <c r="T164" i="1"/>
  <c r="U164" i="1"/>
  <c r="V164" i="1"/>
  <c r="W164" i="1"/>
  <c r="X164" i="1"/>
  <c r="Y164" i="1"/>
  <c r="Z164" i="1"/>
  <c r="AA164" i="1"/>
  <c r="AB164" i="1"/>
  <c r="AC164" i="1"/>
  <c r="AD164" i="1"/>
  <c r="AE164" i="1"/>
  <c r="AF164" i="1"/>
  <c r="AG164" i="1"/>
  <c r="AH164" i="1"/>
  <c r="AI164" i="1"/>
  <c r="AJ164" i="1"/>
  <c r="AK164" i="1"/>
  <c r="AL164" i="1"/>
  <c r="AM164" i="1"/>
  <c r="AN164" i="1"/>
  <c r="AO164" i="1"/>
  <c r="AP164" i="1"/>
  <c r="AQ164" i="1"/>
  <c r="AR164" i="1"/>
  <c r="AS164" i="1"/>
  <c r="AT164" i="1"/>
  <c r="AU164" i="1"/>
  <c r="AV164" i="1"/>
  <c r="AW164" i="1"/>
  <c r="AX164" i="1"/>
  <c r="AY164" i="1"/>
  <c r="AZ164" i="1"/>
  <c r="BA164" i="1"/>
  <c r="BB164" i="1"/>
  <c r="BC164" i="1"/>
  <c r="BD164" i="1"/>
  <c r="BE164" i="1"/>
  <c r="BF164" i="1"/>
  <c r="BG164" i="1"/>
  <c r="BH164" i="1"/>
  <c r="BI164" i="1"/>
  <c r="BJ164" i="1"/>
  <c r="BK164" i="1"/>
  <c r="BL164" i="1"/>
  <c r="BM164" i="1"/>
  <c r="BN164" i="1"/>
  <c r="BO164" i="1"/>
  <c r="BP164" i="1"/>
  <c r="BQ164" i="1"/>
  <c r="BR164" i="1"/>
  <c r="BS164" i="1"/>
  <c r="BT164" i="1"/>
  <c r="BU164" i="1"/>
  <c r="BV164" i="1"/>
  <c r="BW164" i="1"/>
  <c r="BX164" i="1"/>
  <c r="BY164" i="1"/>
  <c r="BZ164" i="1"/>
  <c r="CA164" i="1"/>
  <c r="CB164" i="1"/>
  <c r="CC164" i="1"/>
  <c r="CD164" i="1"/>
  <c r="CE164" i="1"/>
  <c r="CF164" i="1"/>
  <c r="CG164" i="1"/>
  <c r="CH164" i="1"/>
  <c r="CI164" i="1"/>
  <c r="CJ164" i="1"/>
  <c r="CK164" i="1"/>
  <c r="CL164" i="1"/>
  <c r="CM164" i="1"/>
  <c r="CN164" i="1"/>
  <c r="CO164" i="1"/>
  <c r="CP164" i="1"/>
  <c r="CQ164" i="1"/>
  <c r="CR164" i="1"/>
  <c r="CS164" i="1"/>
  <c r="CT164" i="1"/>
  <c r="CU164" i="1"/>
  <c r="CV164" i="1"/>
  <c r="CW164" i="1"/>
  <c r="CX164" i="1"/>
  <c r="CY164" i="1"/>
  <c r="CZ164" i="1"/>
  <c r="DA164" i="1"/>
  <c r="DB164" i="1"/>
  <c r="DC164" i="1"/>
  <c r="FK164" i="1"/>
  <c r="FJ164" i="1"/>
  <c r="FI164" i="1"/>
  <c r="FH164" i="1"/>
  <c r="FG164" i="1"/>
  <c r="FJ178" i="1" s="1"/>
  <c r="FF164" i="1"/>
  <c r="FE164" i="1"/>
  <c r="FD164" i="1"/>
  <c r="FC164" i="1"/>
  <c r="FB164" i="1"/>
  <c r="FE178" i="1" s="1"/>
  <c r="FA164" i="1"/>
  <c r="EZ164" i="1"/>
  <c r="EY164" i="1"/>
  <c r="EX164" i="1"/>
  <c r="EW164" i="1"/>
  <c r="EZ178" i="1" s="1"/>
  <c r="EV164" i="1"/>
  <c r="EU164" i="1"/>
  <c r="ET164" i="1"/>
  <c r="ES164" i="1"/>
  <c r="ER164" i="1"/>
  <c r="EU178" i="1" s="1"/>
  <c r="EQ164" i="1"/>
  <c r="EP164" i="1"/>
  <c r="EO164" i="1"/>
  <c r="EN164" i="1"/>
  <c r="EM164" i="1"/>
  <c r="EP178" i="1" s="1"/>
  <c r="EL164" i="1"/>
  <c r="EK164" i="1"/>
  <c r="EJ164" i="1"/>
  <c r="EI164" i="1"/>
  <c r="EH164" i="1"/>
  <c r="EK178" i="1" s="1"/>
  <c r="EG164" i="1"/>
  <c r="EF164" i="1"/>
  <c r="EE164" i="1"/>
  <c r="ED164" i="1"/>
  <c r="EC164" i="1"/>
  <c r="EF178" i="1" s="1"/>
  <c r="EB164" i="1"/>
  <c r="EA164" i="1"/>
  <c r="DZ164" i="1"/>
  <c r="DY164" i="1"/>
  <c r="DX164" i="1"/>
  <c r="EA178" i="1" s="1"/>
  <c r="DW164" i="1"/>
  <c r="DV164" i="1"/>
  <c r="DU164" i="1"/>
  <c r="DT164" i="1"/>
  <c r="DS164" i="1"/>
  <c r="DV178" i="1" s="1"/>
  <c r="DR164" i="1"/>
  <c r="DQ164" i="1"/>
  <c r="DP164" i="1"/>
  <c r="DO164" i="1"/>
  <c r="DN164" i="1"/>
  <c r="DQ178" i="1" s="1"/>
  <c r="DM164" i="1"/>
  <c r="DL164" i="1"/>
  <c r="DK164" i="1"/>
  <c r="DJ164" i="1"/>
  <c r="DI164" i="1"/>
  <c r="DL178" i="1" s="1"/>
  <c r="DH164" i="1"/>
  <c r="DG164" i="1"/>
  <c r="DF164" i="1"/>
  <c r="DE164" i="1"/>
  <c r="DD164" i="1"/>
  <c r="E97" i="1"/>
  <c r="F97" i="1" s="1"/>
  <c r="G97" i="1"/>
  <c r="H97" i="1"/>
  <c r="I97" i="1"/>
  <c r="J97" i="1"/>
  <c r="K97" i="1"/>
  <c r="M97" i="1"/>
  <c r="N97" i="1"/>
  <c r="O97" i="1"/>
  <c r="P97" i="1"/>
  <c r="E99" i="1"/>
  <c r="F99" i="1" s="1"/>
  <c r="G99" i="1"/>
  <c r="H99" i="1"/>
  <c r="I99" i="1"/>
  <c r="J99" i="1"/>
  <c r="K99" i="1"/>
  <c r="M99" i="1"/>
  <c r="N99" i="1"/>
  <c r="O99" i="1"/>
  <c r="P99" i="1"/>
  <c r="E101" i="1"/>
  <c r="F101" i="1" s="1"/>
  <c r="G101" i="1"/>
  <c r="H101" i="1"/>
  <c r="I101" i="1"/>
  <c r="J101" i="1"/>
  <c r="K101" i="1"/>
  <c r="M101" i="1"/>
  <c r="N101" i="1"/>
  <c r="O101" i="1"/>
  <c r="P101" i="1"/>
  <c r="E103" i="1"/>
  <c r="G103" i="1"/>
  <c r="H103" i="1"/>
  <c r="I103" i="1"/>
  <c r="J103" i="1"/>
  <c r="K103" i="1"/>
  <c r="M103" i="1"/>
  <c r="N103" i="1"/>
  <c r="O103" i="1"/>
  <c r="P103" i="1"/>
  <c r="E106" i="1"/>
  <c r="F106" i="1" s="1"/>
  <c r="G106" i="1"/>
  <c r="H106" i="1"/>
  <c r="I106" i="1"/>
  <c r="J106" i="1"/>
  <c r="K106" i="1"/>
  <c r="M106" i="1"/>
  <c r="N106" i="1"/>
  <c r="O106" i="1"/>
  <c r="P106" i="1"/>
  <c r="E107" i="1"/>
  <c r="F107" i="1" s="1"/>
  <c r="G107" i="1"/>
  <c r="H107" i="1"/>
  <c r="I107" i="1"/>
  <c r="J107" i="1"/>
  <c r="K107" i="1"/>
  <c r="M107" i="1"/>
  <c r="N107" i="1"/>
  <c r="O107" i="1"/>
  <c r="P107" i="1"/>
  <c r="E108" i="1"/>
  <c r="F108" i="1" s="1"/>
  <c r="G108" i="1"/>
  <c r="H108" i="1"/>
  <c r="I108" i="1"/>
  <c r="J108" i="1"/>
  <c r="K108" i="1"/>
  <c r="M108" i="1"/>
  <c r="N108" i="1"/>
  <c r="O108" i="1"/>
  <c r="P108" i="1"/>
  <c r="E109" i="1"/>
  <c r="G109" i="1"/>
  <c r="H109" i="1"/>
  <c r="I109" i="1"/>
  <c r="J109" i="1"/>
  <c r="K109" i="1"/>
  <c r="M109" i="1"/>
  <c r="N109" i="1"/>
  <c r="O109" i="1"/>
  <c r="P109" i="1"/>
  <c r="E110" i="1"/>
  <c r="F110" i="1" s="1"/>
  <c r="G110" i="1"/>
  <c r="H110" i="1"/>
  <c r="I110" i="1"/>
  <c r="J110" i="1"/>
  <c r="K110" i="1"/>
  <c r="M110" i="1"/>
  <c r="N110" i="1"/>
  <c r="O110" i="1"/>
  <c r="P110" i="1"/>
  <c r="E111" i="1"/>
  <c r="F111" i="1" s="1"/>
  <c r="G111" i="1"/>
  <c r="H111" i="1"/>
  <c r="I111" i="1"/>
  <c r="J111" i="1"/>
  <c r="K111" i="1"/>
  <c r="M111" i="1"/>
  <c r="N111" i="1"/>
  <c r="O111" i="1"/>
  <c r="P111" i="1"/>
  <c r="E112" i="1"/>
  <c r="F112" i="1" s="1"/>
  <c r="G112" i="1"/>
  <c r="H112" i="1"/>
  <c r="I112" i="1"/>
  <c r="J112" i="1"/>
  <c r="K112" i="1"/>
  <c r="M112" i="1"/>
  <c r="N112" i="1"/>
  <c r="O112" i="1"/>
  <c r="P112" i="1"/>
  <c r="E113" i="1"/>
  <c r="G113" i="1"/>
  <c r="H113" i="1"/>
  <c r="I113" i="1"/>
  <c r="J113" i="1"/>
  <c r="K113" i="1"/>
  <c r="M113" i="1"/>
  <c r="N113" i="1"/>
  <c r="O113" i="1"/>
  <c r="P113" i="1"/>
  <c r="E115" i="1"/>
  <c r="F115" i="1" s="1"/>
  <c r="G115" i="1"/>
  <c r="H115" i="1"/>
  <c r="I115" i="1"/>
  <c r="J115" i="1"/>
  <c r="K115" i="1"/>
  <c r="M115" i="1"/>
  <c r="N115" i="1"/>
  <c r="O115" i="1"/>
  <c r="P115" i="1"/>
  <c r="E116" i="1"/>
  <c r="F116" i="1" s="1"/>
  <c r="G116" i="1"/>
  <c r="H116" i="1"/>
  <c r="I116" i="1"/>
  <c r="J116" i="1"/>
  <c r="K116" i="1"/>
  <c r="M116" i="1"/>
  <c r="N116" i="1"/>
  <c r="O116" i="1"/>
  <c r="P116" i="1"/>
  <c r="E117" i="1"/>
  <c r="F117" i="1" s="1"/>
  <c r="G117" i="1"/>
  <c r="H117" i="1"/>
  <c r="I117" i="1"/>
  <c r="J117" i="1"/>
  <c r="K117" i="1"/>
  <c r="M117" i="1"/>
  <c r="N117" i="1"/>
  <c r="O117" i="1"/>
  <c r="P117" i="1"/>
  <c r="E118" i="1"/>
  <c r="G118" i="1"/>
  <c r="H118" i="1"/>
  <c r="I118" i="1"/>
  <c r="J118" i="1"/>
  <c r="K118" i="1"/>
  <c r="M118" i="1"/>
  <c r="N118" i="1"/>
  <c r="O118" i="1"/>
  <c r="P118" i="1"/>
  <c r="E119" i="1"/>
  <c r="F119" i="1" s="1"/>
  <c r="G119" i="1"/>
  <c r="H119" i="1"/>
  <c r="I119" i="1"/>
  <c r="J119" i="1"/>
  <c r="K119" i="1"/>
  <c r="M119" i="1"/>
  <c r="N119" i="1"/>
  <c r="O119" i="1"/>
  <c r="P119" i="1"/>
  <c r="E120" i="1"/>
  <c r="F120" i="1" s="1"/>
  <c r="G120" i="1"/>
  <c r="H120" i="1"/>
  <c r="I120" i="1"/>
  <c r="J120" i="1"/>
  <c r="K120" i="1"/>
  <c r="M120" i="1"/>
  <c r="N120" i="1"/>
  <c r="O120" i="1"/>
  <c r="P120" i="1"/>
  <c r="E122" i="1"/>
  <c r="F122" i="1" s="1"/>
  <c r="G122" i="1"/>
  <c r="H122" i="1"/>
  <c r="I122" i="1"/>
  <c r="J122" i="1"/>
  <c r="K122" i="1"/>
  <c r="M122" i="1"/>
  <c r="N122" i="1"/>
  <c r="O122" i="1"/>
  <c r="P122" i="1"/>
  <c r="E125" i="1"/>
  <c r="G125" i="1"/>
  <c r="H125" i="1"/>
  <c r="I125" i="1"/>
  <c r="J125" i="1"/>
  <c r="K125" i="1"/>
  <c r="M125" i="1"/>
  <c r="N125" i="1"/>
  <c r="O125" i="1"/>
  <c r="P125" i="1"/>
  <c r="E127" i="1"/>
  <c r="F127" i="1" s="1"/>
  <c r="G127" i="1"/>
  <c r="H127" i="1"/>
  <c r="I127" i="1"/>
  <c r="J127" i="1"/>
  <c r="K127" i="1"/>
  <c r="M127" i="1"/>
  <c r="N127" i="1"/>
  <c r="O127" i="1"/>
  <c r="P127" i="1"/>
  <c r="E128" i="1"/>
  <c r="F128" i="1" s="1"/>
  <c r="G128" i="1"/>
  <c r="H128" i="1"/>
  <c r="I128" i="1"/>
  <c r="J128" i="1"/>
  <c r="K128" i="1"/>
  <c r="M128" i="1"/>
  <c r="N128" i="1"/>
  <c r="O128" i="1"/>
  <c r="P128" i="1"/>
  <c r="E129" i="1"/>
  <c r="F129" i="1" s="1"/>
  <c r="G129" i="1"/>
  <c r="H129" i="1"/>
  <c r="I129" i="1"/>
  <c r="J129" i="1"/>
  <c r="K129" i="1"/>
  <c r="M129" i="1"/>
  <c r="N129" i="1"/>
  <c r="O129" i="1"/>
  <c r="P129" i="1"/>
  <c r="E130" i="1"/>
  <c r="G130" i="1"/>
  <c r="H130" i="1"/>
  <c r="I130" i="1"/>
  <c r="J130" i="1"/>
  <c r="K130" i="1"/>
  <c r="M130" i="1"/>
  <c r="N130" i="1"/>
  <c r="O130" i="1"/>
  <c r="P130" i="1"/>
  <c r="E131" i="1"/>
  <c r="F131" i="1" s="1"/>
  <c r="G131" i="1"/>
  <c r="H131" i="1"/>
  <c r="I131" i="1"/>
  <c r="J131" i="1"/>
  <c r="K131" i="1"/>
  <c r="M131" i="1"/>
  <c r="N131" i="1"/>
  <c r="O131" i="1"/>
  <c r="P131" i="1"/>
  <c r="E132" i="1"/>
  <c r="F132" i="1" s="1"/>
  <c r="G132" i="1"/>
  <c r="H132" i="1"/>
  <c r="I132" i="1"/>
  <c r="J132" i="1"/>
  <c r="K132" i="1"/>
  <c r="M132" i="1"/>
  <c r="N132" i="1"/>
  <c r="O132" i="1"/>
  <c r="P132" i="1"/>
  <c r="E134" i="1"/>
  <c r="F134" i="1" s="1"/>
  <c r="G134" i="1"/>
  <c r="H134" i="1"/>
  <c r="I134" i="1"/>
  <c r="J134" i="1"/>
  <c r="K134" i="1"/>
  <c r="M134" i="1"/>
  <c r="N134" i="1"/>
  <c r="O134" i="1"/>
  <c r="P134" i="1"/>
  <c r="E136" i="1"/>
  <c r="G136" i="1"/>
  <c r="H136" i="1"/>
  <c r="I136" i="1"/>
  <c r="J136" i="1"/>
  <c r="K136" i="1"/>
  <c r="M136" i="1"/>
  <c r="N136" i="1"/>
  <c r="O136" i="1"/>
  <c r="P136" i="1"/>
  <c r="E137" i="1"/>
  <c r="F137" i="1" s="1"/>
  <c r="G137" i="1"/>
  <c r="H137" i="1"/>
  <c r="I137" i="1"/>
  <c r="J137" i="1"/>
  <c r="K137" i="1"/>
  <c r="M137" i="1"/>
  <c r="N137" i="1"/>
  <c r="O137" i="1"/>
  <c r="P137" i="1"/>
  <c r="E138" i="1"/>
  <c r="F138" i="1" s="1"/>
  <c r="G138" i="1"/>
  <c r="H138" i="1"/>
  <c r="I138" i="1"/>
  <c r="J138" i="1"/>
  <c r="K138" i="1"/>
  <c r="M138" i="1"/>
  <c r="N138" i="1"/>
  <c r="O138" i="1"/>
  <c r="P138" i="1"/>
  <c r="E140" i="1"/>
  <c r="F140" i="1" s="1"/>
  <c r="G140" i="1"/>
  <c r="H140" i="1"/>
  <c r="I140" i="1"/>
  <c r="J140" i="1"/>
  <c r="K140" i="1"/>
  <c r="M140" i="1"/>
  <c r="N140" i="1"/>
  <c r="O140" i="1"/>
  <c r="P140" i="1"/>
  <c r="E12" i="1"/>
  <c r="G12" i="1"/>
  <c r="H12" i="1"/>
  <c r="I12" i="1"/>
  <c r="J12" i="1"/>
  <c r="K12" i="1"/>
  <c r="M12" i="1"/>
  <c r="N12" i="1"/>
  <c r="O12" i="1"/>
  <c r="P12" i="1"/>
  <c r="E15" i="1"/>
  <c r="F15" i="1" s="1"/>
  <c r="G15" i="1"/>
  <c r="H15" i="1"/>
  <c r="I15" i="1"/>
  <c r="J15" i="1"/>
  <c r="K15" i="1"/>
  <c r="M15" i="1"/>
  <c r="N15" i="1"/>
  <c r="O15" i="1"/>
  <c r="P15" i="1"/>
  <c r="E63" i="1"/>
  <c r="F63" i="1" s="1"/>
  <c r="G63" i="1"/>
  <c r="H63" i="1"/>
  <c r="I63" i="1"/>
  <c r="J63" i="1"/>
  <c r="K63" i="1"/>
  <c r="M63" i="1"/>
  <c r="N63" i="1"/>
  <c r="O63" i="1"/>
  <c r="P63" i="1"/>
  <c r="E68" i="1"/>
  <c r="F68" i="1" s="1"/>
  <c r="G68" i="1"/>
  <c r="H68" i="1"/>
  <c r="I68" i="1"/>
  <c r="J68" i="1"/>
  <c r="K68" i="1"/>
  <c r="M68" i="1"/>
  <c r="N68" i="1"/>
  <c r="O68" i="1"/>
  <c r="P68" i="1"/>
  <c r="E74" i="1"/>
  <c r="G74" i="1"/>
  <c r="H74" i="1"/>
  <c r="I74" i="1"/>
  <c r="J74" i="1"/>
  <c r="K74" i="1"/>
  <c r="M74" i="1"/>
  <c r="N74" i="1"/>
  <c r="O74" i="1"/>
  <c r="P74" i="1"/>
  <c r="E77" i="1"/>
  <c r="F77" i="1" s="1"/>
  <c r="G77" i="1"/>
  <c r="H77" i="1"/>
  <c r="I77" i="1"/>
  <c r="J77" i="1"/>
  <c r="K77" i="1"/>
  <c r="M77" i="1"/>
  <c r="N77" i="1"/>
  <c r="O77" i="1"/>
  <c r="P77" i="1"/>
  <c r="E102" i="1"/>
  <c r="F102" i="1" s="1"/>
  <c r="G102" i="1"/>
  <c r="H102" i="1"/>
  <c r="I102" i="1"/>
  <c r="J102" i="1"/>
  <c r="K102" i="1"/>
  <c r="M102" i="1"/>
  <c r="N102" i="1"/>
  <c r="O102" i="1"/>
  <c r="P102" i="1"/>
  <c r="E123" i="1"/>
  <c r="F123" i="1" s="1"/>
  <c r="G123" i="1"/>
  <c r="H123" i="1"/>
  <c r="I123" i="1"/>
  <c r="J123" i="1"/>
  <c r="K123" i="1"/>
  <c r="M123" i="1"/>
  <c r="N123" i="1"/>
  <c r="O123" i="1"/>
  <c r="P123" i="1"/>
  <c r="E135" i="1"/>
  <c r="G135" i="1"/>
  <c r="H135" i="1"/>
  <c r="I135" i="1"/>
  <c r="J135" i="1"/>
  <c r="K135" i="1"/>
  <c r="M135" i="1"/>
  <c r="N135" i="1"/>
  <c r="O135" i="1"/>
  <c r="P135" i="1"/>
  <c r="E139" i="1"/>
  <c r="F139" i="1" s="1"/>
  <c r="G139" i="1"/>
  <c r="H139" i="1"/>
  <c r="I139" i="1"/>
  <c r="J139" i="1"/>
  <c r="K139" i="1"/>
  <c r="M139" i="1"/>
  <c r="N139" i="1"/>
  <c r="O139" i="1"/>
  <c r="P139" i="1"/>
  <c r="E104" i="1"/>
  <c r="F104" i="1" s="1"/>
  <c r="G104" i="1"/>
  <c r="H104" i="1"/>
  <c r="I104" i="1"/>
  <c r="J104" i="1"/>
  <c r="K104" i="1"/>
  <c r="M104" i="1"/>
  <c r="N104" i="1"/>
  <c r="O104" i="1"/>
  <c r="P104" i="1"/>
  <c r="E57" i="1"/>
  <c r="F57" i="1" s="1"/>
  <c r="G57" i="1"/>
  <c r="H57" i="1"/>
  <c r="I57" i="1"/>
  <c r="J57" i="1"/>
  <c r="K57" i="1"/>
  <c r="M57" i="1"/>
  <c r="N57" i="1"/>
  <c r="O57" i="1"/>
  <c r="P57" i="1"/>
  <c r="E60" i="1"/>
  <c r="G60" i="1"/>
  <c r="H60" i="1"/>
  <c r="I60" i="1"/>
  <c r="J60" i="1"/>
  <c r="K60" i="1"/>
  <c r="M60" i="1"/>
  <c r="N60" i="1"/>
  <c r="O60" i="1"/>
  <c r="P60" i="1"/>
  <c r="E98" i="1"/>
  <c r="F98" i="1" s="1"/>
  <c r="G98" i="1"/>
  <c r="H98" i="1"/>
  <c r="I98" i="1"/>
  <c r="J98" i="1"/>
  <c r="K98" i="1"/>
  <c r="M98" i="1"/>
  <c r="N98" i="1"/>
  <c r="O98" i="1"/>
  <c r="P98" i="1"/>
  <c r="E105" i="1"/>
  <c r="F105" i="1" s="1"/>
  <c r="G105" i="1"/>
  <c r="H105" i="1"/>
  <c r="I105" i="1"/>
  <c r="J105" i="1"/>
  <c r="K105" i="1"/>
  <c r="M105" i="1"/>
  <c r="N105" i="1"/>
  <c r="O105" i="1"/>
  <c r="P105" i="1"/>
  <c r="E121" i="1"/>
  <c r="F121" i="1" s="1"/>
  <c r="G121" i="1"/>
  <c r="H121" i="1"/>
  <c r="I121" i="1"/>
  <c r="J121" i="1"/>
  <c r="K121" i="1"/>
  <c r="M121" i="1"/>
  <c r="N121" i="1"/>
  <c r="O121" i="1"/>
  <c r="P121" i="1"/>
  <c r="E133" i="1"/>
  <c r="G133" i="1"/>
  <c r="H133" i="1"/>
  <c r="I133" i="1"/>
  <c r="J133" i="1"/>
  <c r="K133" i="1"/>
  <c r="M133" i="1"/>
  <c r="N133" i="1"/>
  <c r="O133" i="1"/>
  <c r="P133" i="1"/>
  <c r="E22" i="1"/>
  <c r="F22" i="1" s="1"/>
  <c r="G22" i="1"/>
  <c r="H22" i="1"/>
  <c r="I22" i="1"/>
  <c r="J22" i="1"/>
  <c r="K22" i="1"/>
  <c r="M22" i="1"/>
  <c r="N22" i="1"/>
  <c r="O22" i="1"/>
  <c r="P22" i="1"/>
  <c r="E23" i="1"/>
  <c r="F23" i="1" s="1"/>
  <c r="G23" i="1"/>
  <c r="H23" i="1"/>
  <c r="I23" i="1"/>
  <c r="J23" i="1"/>
  <c r="K23" i="1"/>
  <c r="M23" i="1"/>
  <c r="N23" i="1"/>
  <c r="O23" i="1"/>
  <c r="P23" i="1"/>
  <c r="E30" i="1"/>
  <c r="F30" i="1" s="1"/>
  <c r="G30" i="1"/>
  <c r="H30" i="1"/>
  <c r="I30" i="1"/>
  <c r="J30" i="1"/>
  <c r="K30" i="1"/>
  <c r="M30" i="1"/>
  <c r="N30" i="1"/>
  <c r="O30" i="1"/>
  <c r="P30" i="1"/>
  <c r="E52" i="1"/>
  <c r="G52" i="1"/>
  <c r="H52" i="1"/>
  <c r="I52" i="1"/>
  <c r="J52" i="1"/>
  <c r="K52" i="1"/>
  <c r="M52" i="1"/>
  <c r="N52" i="1"/>
  <c r="O52" i="1"/>
  <c r="P52" i="1"/>
  <c r="E67" i="1"/>
  <c r="F67" i="1" s="1"/>
  <c r="G67" i="1"/>
  <c r="H67" i="1"/>
  <c r="I67" i="1"/>
  <c r="J67" i="1"/>
  <c r="K67" i="1"/>
  <c r="M67" i="1"/>
  <c r="N67" i="1"/>
  <c r="O67" i="1"/>
  <c r="P67" i="1"/>
  <c r="E124" i="1"/>
  <c r="F124" i="1" s="1"/>
  <c r="G124" i="1"/>
  <c r="H124" i="1"/>
  <c r="I124" i="1"/>
  <c r="J124" i="1"/>
  <c r="K124" i="1"/>
  <c r="M124" i="1"/>
  <c r="N124" i="1"/>
  <c r="O124" i="1"/>
  <c r="P124" i="1"/>
  <c r="E126" i="1"/>
  <c r="F126" i="1" s="1"/>
  <c r="G126" i="1"/>
  <c r="H126" i="1"/>
  <c r="I126" i="1"/>
  <c r="J126" i="1"/>
  <c r="K126" i="1"/>
  <c r="M126" i="1"/>
  <c r="N126" i="1"/>
  <c r="O126" i="1"/>
  <c r="P126" i="1"/>
  <c r="E37" i="1"/>
  <c r="G37" i="1"/>
  <c r="H37" i="1"/>
  <c r="I37" i="1"/>
  <c r="J37" i="1"/>
  <c r="K37" i="1"/>
  <c r="M37" i="1"/>
  <c r="N37" i="1"/>
  <c r="O37" i="1"/>
  <c r="P37" i="1"/>
  <c r="E50" i="1"/>
  <c r="F50" i="1" s="1"/>
  <c r="G50" i="1"/>
  <c r="H50" i="1"/>
  <c r="I50" i="1"/>
  <c r="J50" i="1"/>
  <c r="K50" i="1"/>
  <c r="M50" i="1"/>
  <c r="N50" i="1"/>
  <c r="O50" i="1"/>
  <c r="P50" i="1"/>
  <c r="E79" i="1"/>
  <c r="F79" i="1" s="1"/>
  <c r="G79" i="1"/>
  <c r="H79" i="1"/>
  <c r="I79" i="1"/>
  <c r="J79" i="1"/>
  <c r="K79" i="1"/>
  <c r="M79" i="1"/>
  <c r="N79" i="1"/>
  <c r="O79" i="1"/>
  <c r="P79" i="1"/>
  <c r="E114" i="1"/>
  <c r="F114" i="1" s="1"/>
  <c r="G114" i="1"/>
  <c r="H114" i="1"/>
  <c r="I114" i="1"/>
  <c r="J114" i="1"/>
  <c r="K114" i="1"/>
  <c r="M114" i="1"/>
  <c r="N114" i="1"/>
  <c r="O114" i="1"/>
  <c r="P114" i="1"/>
  <c r="E100" i="1"/>
  <c r="G100" i="1"/>
  <c r="H100" i="1"/>
  <c r="I100" i="1"/>
  <c r="J100" i="1"/>
  <c r="K100" i="1"/>
  <c r="M100" i="1"/>
  <c r="N100" i="1"/>
  <c r="O100" i="1"/>
  <c r="P100" i="1"/>
  <c r="E43" i="1"/>
  <c r="F43" i="1" s="1"/>
  <c r="G43" i="1"/>
  <c r="H43" i="1"/>
  <c r="I43" i="1"/>
  <c r="J43" i="1"/>
  <c r="K43" i="1"/>
  <c r="M43" i="1"/>
  <c r="N43" i="1"/>
  <c r="O43" i="1"/>
  <c r="P43" i="1"/>
  <c r="E141" i="1"/>
  <c r="F141" i="1" s="1"/>
  <c r="G141" i="1"/>
  <c r="H141" i="1"/>
  <c r="I141" i="1"/>
  <c r="J141" i="1"/>
  <c r="K141" i="1"/>
  <c r="M141" i="1"/>
  <c r="N141" i="1"/>
  <c r="O141" i="1"/>
  <c r="P141" i="1"/>
  <c r="E142" i="1"/>
  <c r="F142" i="1" s="1"/>
  <c r="G142" i="1"/>
  <c r="H142" i="1"/>
  <c r="I142" i="1"/>
  <c r="J142" i="1"/>
  <c r="K142" i="1"/>
  <c r="M142" i="1"/>
  <c r="N142" i="1"/>
  <c r="O142" i="1"/>
  <c r="P142" i="1"/>
  <c r="E143" i="1"/>
  <c r="G143" i="1"/>
  <c r="H143" i="1"/>
  <c r="I143" i="1"/>
  <c r="J143" i="1"/>
  <c r="K143" i="1"/>
  <c r="M143" i="1"/>
  <c r="N143" i="1"/>
  <c r="O143" i="1"/>
  <c r="P143" i="1"/>
  <c r="E144" i="1"/>
  <c r="F144" i="1" s="1"/>
  <c r="G144" i="1"/>
  <c r="H144" i="1"/>
  <c r="I144" i="1"/>
  <c r="J144" i="1"/>
  <c r="K144" i="1"/>
  <c r="M144" i="1"/>
  <c r="N144" i="1"/>
  <c r="O144" i="1"/>
  <c r="P144" i="1"/>
  <c r="E145" i="1"/>
  <c r="F145" i="1" s="1"/>
  <c r="G145" i="1"/>
  <c r="H145" i="1"/>
  <c r="I145" i="1"/>
  <c r="J145" i="1"/>
  <c r="K145" i="1"/>
  <c r="M145" i="1"/>
  <c r="N145" i="1"/>
  <c r="O145" i="1"/>
  <c r="P145" i="1"/>
  <c r="E146" i="1"/>
  <c r="F146" i="1" s="1"/>
  <c r="G146" i="1"/>
  <c r="H146" i="1"/>
  <c r="I146" i="1"/>
  <c r="J146" i="1"/>
  <c r="K146" i="1"/>
  <c r="M146" i="1"/>
  <c r="N146" i="1"/>
  <c r="O146" i="1"/>
  <c r="P146" i="1"/>
  <c r="E147" i="1"/>
  <c r="G147" i="1"/>
  <c r="H147" i="1"/>
  <c r="I147" i="1"/>
  <c r="J147" i="1"/>
  <c r="K147" i="1"/>
  <c r="M147" i="1"/>
  <c r="N147" i="1"/>
  <c r="O147" i="1"/>
  <c r="P147" i="1"/>
  <c r="E148" i="1"/>
  <c r="F148" i="1" s="1"/>
  <c r="G148" i="1"/>
  <c r="H148" i="1"/>
  <c r="I148" i="1"/>
  <c r="J148" i="1"/>
  <c r="K148" i="1"/>
  <c r="M148" i="1"/>
  <c r="N148" i="1"/>
  <c r="O148" i="1"/>
  <c r="P148" i="1"/>
  <c r="E149" i="1"/>
  <c r="F149" i="1" s="1"/>
  <c r="G149" i="1"/>
  <c r="H149" i="1"/>
  <c r="I149" i="1"/>
  <c r="J149" i="1"/>
  <c r="K149" i="1"/>
  <c r="M149" i="1"/>
  <c r="N149" i="1"/>
  <c r="O149" i="1"/>
  <c r="P149" i="1"/>
  <c r="E150" i="1"/>
  <c r="F150" i="1" s="1"/>
  <c r="G150" i="1"/>
  <c r="H150" i="1"/>
  <c r="I150" i="1"/>
  <c r="J150" i="1"/>
  <c r="K150" i="1"/>
  <c r="M150" i="1"/>
  <c r="N150" i="1"/>
  <c r="O150" i="1"/>
  <c r="P150" i="1"/>
  <c r="E151" i="1"/>
  <c r="G151" i="1"/>
  <c r="H151" i="1"/>
  <c r="I151" i="1"/>
  <c r="J151" i="1"/>
  <c r="K151" i="1"/>
  <c r="M151" i="1"/>
  <c r="N151" i="1"/>
  <c r="O151" i="1"/>
  <c r="P151" i="1"/>
  <c r="E152" i="1"/>
  <c r="F152" i="1" s="1"/>
  <c r="G152" i="1"/>
  <c r="H152" i="1"/>
  <c r="I152" i="1"/>
  <c r="J152" i="1"/>
  <c r="K152" i="1"/>
  <c r="M152" i="1"/>
  <c r="N152" i="1"/>
  <c r="O152" i="1"/>
  <c r="P152" i="1"/>
  <c r="E153" i="1"/>
  <c r="F153" i="1" s="1"/>
  <c r="G153" i="1"/>
  <c r="H153" i="1"/>
  <c r="I153" i="1"/>
  <c r="J153" i="1"/>
  <c r="K153" i="1"/>
  <c r="M153" i="1"/>
  <c r="N153" i="1"/>
  <c r="O153" i="1"/>
  <c r="P153" i="1"/>
  <c r="E154" i="1"/>
  <c r="F154" i="1" s="1"/>
  <c r="G154" i="1"/>
  <c r="H154" i="1"/>
  <c r="I154" i="1"/>
  <c r="J154" i="1"/>
  <c r="K154" i="1"/>
  <c r="M154" i="1"/>
  <c r="N154" i="1"/>
  <c r="O154" i="1"/>
  <c r="P154" i="1"/>
  <c r="E155" i="1"/>
  <c r="G155" i="1"/>
  <c r="H155" i="1"/>
  <c r="I155" i="1"/>
  <c r="J155" i="1"/>
  <c r="K155" i="1"/>
  <c r="M155" i="1"/>
  <c r="N155" i="1"/>
  <c r="O155" i="1"/>
  <c r="P155" i="1"/>
  <c r="E156" i="1"/>
  <c r="F156" i="1" s="1"/>
  <c r="G156" i="1"/>
  <c r="H156" i="1"/>
  <c r="I156" i="1"/>
  <c r="J156" i="1"/>
  <c r="K156" i="1"/>
  <c r="M156" i="1"/>
  <c r="N156" i="1"/>
  <c r="O156" i="1"/>
  <c r="P156" i="1"/>
  <c r="E157" i="1"/>
  <c r="F157" i="1" s="1"/>
  <c r="G157" i="1"/>
  <c r="H157" i="1"/>
  <c r="I157" i="1"/>
  <c r="J157" i="1"/>
  <c r="K157" i="1"/>
  <c r="M157" i="1"/>
  <c r="N157" i="1"/>
  <c r="O157" i="1"/>
  <c r="P157" i="1"/>
  <c r="E158" i="1"/>
  <c r="F158" i="1" s="1"/>
  <c r="G158" i="1"/>
  <c r="H158" i="1"/>
  <c r="I158" i="1"/>
  <c r="J158" i="1"/>
  <c r="K158" i="1"/>
  <c r="M158" i="1"/>
  <c r="N158" i="1"/>
  <c r="O158" i="1"/>
  <c r="P158" i="1"/>
  <c r="E159" i="1"/>
  <c r="G159" i="1"/>
  <c r="H159" i="1"/>
  <c r="I159" i="1"/>
  <c r="J159" i="1"/>
  <c r="K159" i="1"/>
  <c r="M159" i="1"/>
  <c r="N159" i="1"/>
  <c r="O159" i="1"/>
  <c r="P159" i="1"/>
  <c r="E160" i="1"/>
  <c r="F160" i="1" s="1"/>
  <c r="G160" i="1"/>
  <c r="H160" i="1"/>
  <c r="I160" i="1"/>
  <c r="J160" i="1"/>
  <c r="K160" i="1"/>
  <c r="M160" i="1"/>
  <c r="N160" i="1"/>
  <c r="O160" i="1"/>
  <c r="P160" i="1"/>
  <c r="E161" i="1"/>
  <c r="F161" i="1" s="1"/>
  <c r="G161" i="1"/>
  <c r="H161" i="1"/>
  <c r="I161" i="1"/>
  <c r="J161" i="1"/>
  <c r="K161" i="1"/>
  <c r="M161" i="1"/>
  <c r="N161" i="1"/>
  <c r="O161" i="1"/>
  <c r="P161" i="1"/>
  <c r="J95" i="1"/>
  <c r="J13" i="1"/>
  <c r="J14" i="1"/>
  <c r="J16" i="1"/>
  <c r="J17" i="1"/>
  <c r="J18" i="1"/>
  <c r="J19" i="1"/>
  <c r="J20" i="1"/>
  <c r="J21" i="1"/>
  <c r="J24" i="1"/>
  <c r="J25" i="1"/>
  <c r="J26" i="1"/>
  <c r="J27" i="1"/>
  <c r="J28" i="1"/>
  <c r="J29" i="1"/>
  <c r="J31" i="1"/>
  <c r="J32" i="1"/>
  <c r="J33" i="1"/>
  <c r="J34" i="1"/>
  <c r="J35" i="1"/>
  <c r="J36" i="1"/>
  <c r="J38" i="1"/>
  <c r="J39" i="1"/>
  <c r="J40" i="1"/>
  <c r="J41" i="1"/>
  <c r="J42" i="1"/>
  <c r="J44" i="1"/>
  <c r="J45" i="1"/>
  <c r="J46" i="1"/>
  <c r="J47" i="1"/>
  <c r="J48" i="1"/>
  <c r="J49" i="1"/>
  <c r="J51" i="1"/>
  <c r="J53" i="1"/>
  <c r="J54" i="1"/>
  <c r="J55" i="1"/>
  <c r="J56" i="1"/>
  <c r="J58" i="1"/>
  <c r="J59" i="1"/>
  <c r="J61" i="1"/>
  <c r="J62" i="1"/>
  <c r="J64" i="1"/>
  <c r="J65" i="1"/>
  <c r="J66" i="1"/>
  <c r="J69" i="1"/>
  <c r="J70" i="1"/>
  <c r="J71" i="1"/>
  <c r="J72" i="1"/>
  <c r="J73" i="1"/>
  <c r="J75" i="1"/>
  <c r="J76" i="1"/>
  <c r="J78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6" i="1"/>
  <c r="I95" i="1"/>
  <c r="I13" i="1"/>
  <c r="I14" i="1"/>
  <c r="I16" i="1"/>
  <c r="I17" i="1"/>
  <c r="I18" i="1"/>
  <c r="I19" i="1"/>
  <c r="I20" i="1"/>
  <c r="I21" i="1"/>
  <c r="I24" i="1"/>
  <c r="I25" i="1"/>
  <c r="I26" i="1"/>
  <c r="I27" i="1"/>
  <c r="I28" i="1"/>
  <c r="I29" i="1"/>
  <c r="I31" i="1"/>
  <c r="I32" i="1"/>
  <c r="I33" i="1"/>
  <c r="I34" i="1"/>
  <c r="I35" i="1"/>
  <c r="I36" i="1"/>
  <c r="I38" i="1"/>
  <c r="I39" i="1"/>
  <c r="I40" i="1"/>
  <c r="I41" i="1"/>
  <c r="I42" i="1"/>
  <c r="I44" i="1"/>
  <c r="I45" i="1"/>
  <c r="I46" i="1"/>
  <c r="I47" i="1"/>
  <c r="I48" i="1"/>
  <c r="I49" i="1"/>
  <c r="I51" i="1"/>
  <c r="I53" i="1"/>
  <c r="I54" i="1"/>
  <c r="I55" i="1"/>
  <c r="I56" i="1"/>
  <c r="I58" i="1"/>
  <c r="I59" i="1"/>
  <c r="I61" i="1"/>
  <c r="I62" i="1"/>
  <c r="I64" i="1"/>
  <c r="I65" i="1"/>
  <c r="I66" i="1"/>
  <c r="I69" i="1"/>
  <c r="I70" i="1"/>
  <c r="I71" i="1"/>
  <c r="I72" i="1"/>
  <c r="I73" i="1"/>
  <c r="I75" i="1"/>
  <c r="I76" i="1"/>
  <c r="I78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6" i="1"/>
  <c r="W10" i="1"/>
  <c r="AB10" i="1" s="1"/>
  <c r="AG10" i="1" s="1"/>
  <c r="AL10" i="1" s="1"/>
  <c r="AQ10" i="1" s="1"/>
  <c r="AV10" i="1" s="1"/>
  <c r="BA10" i="1" s="1"/>
  <c r="BF10" i="1" s="1"/>
  <c r="BK10" i="1" s="1"/>
  <c r="BP10" i="1" s="1"/>
  <c r="BU10" i="1" s="1"/>
  <c r="BZ10" i="1" s="1"/>
  <c r="CE10" i="1" s="1"/>
  <c r="CJ10" i="1" s="1"/>
  <c r="CO10" i="1" s="1"/>
  <c r="CT10" i="1" s="1"/>
  <c r="CY10" i="1" s="1"/>
  <c r="DD10" i="1" s="1"/>
  <c r="DI10" i="1" s="1"/>
  <c r="DN10" i="1" s="1"/>
  <c r="DS10" i="1" s="1"/>
  <c r="DX10" i="1" s="1"/>
  <c r="EC10" i="1" s="1"/>
  <c r="EH10" i="1" s="1"/>
  <c r="EM10" i="1" s="1"/>
  <c r="ER10" i="1" s="1"/>
  <c r="EW10" i="1" s="1"/>
  <c r="FB10" i="1" s="1"/>
  <c r="FG10" i="1" s="1"/>
  <c r="FG167" i="1" s="1"/>
  <c r="DS167" i="1" l="1"/>
  <c r="EM167" i="1"/>
  <c r="DX167" i="1"/>
  <c r="ER167" i="1"/>
  <c r="EC167" i="1"/>
  <c r="EW167" i="1"/>
  <c r="DI167" i="1"/>
  <c r="EH167" i="1"/>
  <c r="FB167" i="1"/>
  <c r="DN167" i="1"/>
  <c r="L139" i="1"/>
  <c r="L131" i="1"/>
  <c r="L145" i="1"/>
  <c r="L50" i="1"/>
  <c r="Q126" i="1"/>
  <c r="L67" i="1"/>
  <c r="Q12" i="1"/>
  <c r="Q138" i="1"/>
  <c r="Q161" i="1"/>
  <c r="Q143" i="1"/>
  <c r="L115" i="1"/>
  <c r="Q113" i="1"/>
  <c r="Q109" i="1"/>
  <c r="L157" i="1"/>
  <c r="Q159" i="1"/>
  <c r="Q157" i="1"/>
  <c r="Q57" i="1"/>
  <c r="L77" i="1"/>
  <c r="L160" i="1"/>
  <c r="L152" i="1"/>
  <c r="Q100" i="1"/>
  <c r="Q79" i="1"/>
  <c r="L105" i="1"/>
  <c r="L104" i="1"/>
  <c r="Q134" i="1"/>
  <c r="L127" i="1"/>
  <c r="Q117" i="1"/>
  <c r="Q106" i="1"/>
  <c r="Q103" i="1"/>
  <c r="L161" i="1"/>
  <c r="L156" i="1"/>
  <c r="Q133" i="1"/>
  <c r="Q105" i="1"/>
  <c r="L138" i="1"/>
  <c r="L132" i="1"/>
  <c r="L63" i="1"/>
  <c r="Q147" i="1"/>
  <c r="Q145" i="1"/>
  <c r="Q114" i="1"/>
  <c r="L153" i="1"/>
  <c r="Q151" i="1"/>
  <c r="Q149" i="1"/>
  <c r="L144" i="1"/>
  <c r="Q142" i="1"/>
  <c r="L43" i="1"/>
  <c r="Q52" i="1"/>
  <c r="Q23" i="1"/>
  <c r="Q121" i="1"/>
  <c r="L98" i="1"/>
  <c r="L102" i="1"/>
  <c r="Q74" i="1"/>
  <c r="Q63" i="1"/>
  <c r="Q140" i="1"/>
  <c r="L137" i="1"/>
  <c r="L128" i="1"/>
  <c r="Q125" i="1"/>
  <c r="Q120" i="1"/>
  <c r="Q111" i="1"/>
  <c r="Q108" i="1"/>
  <c r="L106" i="1"/>
  <c r="Q99" i="1"/>
  <c r="L99" i="1"/>
  <c r="L149" i="1"/>
  <c r="Q141" i="1"/>
  <c r="Q155" i="1"/>
  <c r="Q153" i="1"/>
  <c r="L148" i="1"/>
  <c r="Q37" i="1"/>
  <c r="Q124" i="1"/>
  <c r="Q30" i="1"/>
  <c r="L22" i="1"/>
  <c r="Q135" i="1"/>
  <c r="Q102" i="1"/>
  <c r="Q68" i="1"/>
  <c r="L15" i="1"/>
  <c r="Q130" i="1"/>
  <c r="Q128" i="1"/>
  <c r="Q122" i="1"/>
  <c r="Q110" i="1"/>
  <c r="Q97" i="1"/>
  <c r="Q60" i="1"/>
  <c r="Q104" i="1"/>
  <c r="Q123" i="1"/>
  <c r="Q136" i="1"/>
  <c r="Q132" i="1"/>
  <c r="Q129" i="1"/>
  <c r="L119" i="1"/>
  <c r="Q118" i="1"/>
  <c r="Q116" i="1"/>
  <c r="Q115" i="1"/>
  <c r="Q112" i="1"/>
  <c r="L112" i="1"/>
  <c r="L110" i="1"/>
  <c r="Q107" i="1"/>
  <c r="Q101" i="1"/>
  <c r="L97" i="1"/>
  <c r="F109" i="1"/>
  <c r="L109" i="1" s="1"/>
  <c r="L158" i="1"/>
  <c r="L154" i="1"/>
  <c r="L150" i="1"/>
  <c r="L146" i="1"/>
  <c r="L142" i="1"/>
  <c r="L114" i="1"/>
  <c r="L126" i="1"/>
  <c r="L30" i="1"/>
  <c r="L121" i="1"/>
  <c r="L57" i="1"/>
  <c r="L123" i="1"/>
  <c r="L68" i="1"/>
  <c r="L140" i="1"/>
  <c r="L134" i="1"/>
  <c r="L129" i="1"/>
  <c r="L122" i="1"/>
  <c r="L117" i="1"/>
  <c r="F113" i="1"/>
  <c r="L113" i="1" s="1"/>
  <c r="L107" i="1"/>
  <c r="Q160" i="1"/>
  <c r="F159" i="1"/>
  <c r="L159" i="1" s="1"/>
  <c r="Q158" i="1"/>
  <c r="Q156" i="1"/>
  <c r="F155" i="1"/>
  <c r="L155" i="1" s="1"/>
  <c r="Q154" i="1"/>
  <c r="Q152" i="1"/>
  <c r="F151" i="1"/>
  <c r="L151" i="1" s="1"/>
  <c r="Q150" i="1"/>
  <c r="Q148" i="1"/>
  <c r="F147" i="1"/>
  <c r="L147" i="1" s="1"/>
  <c r="Q146" i="1"/>
  <c r="Q144" i="1"/>
  <c r="F143" i="1"/>
  <c r="L143" i="1" s="1"/>
  <c r="Q43" i="1"/>
  <c r="F100" i="1"/>
  <c r="L100" i="1" s="1"/>
  <c r="Q50" i="1"/>
  <c r="F37" i="1"/>
  <c r="L37" i="1" s="1"/>
  <c r="Q67" i="1"/>
  <c r="F52" i="1"/>
  <c r="L52" i="1" s="1"/>
  <c r="Q22" i="1"/>
  <c r="F133" i="1"/>
  <c r="L133" i="1" s="1"/>
  <c r="Q98" i="1"/>
  <c r="F60" i="1"/>
  <c r="L60" i="1" s="1"/>
  <c r="Q139" i="1"/>
  <c r="F135" i="1"/>
  <c r="L135" i="1" s="1"/>
  <c r="Q77" i="1"/>
  <c r="F74" i="1"/>
  <c r="L74" i="1" s="1"/>
  <c r="Q15" i="1"/>
  <c r="F12" i="1"/>
  <c r="L12" i="1" s="1"/>
  <c r="Q137" i="1"/>
  <c r="F136" i="1"/>
  <c r="L136" i="1" s="1"/>
  <c r="Q131" i="1"/>
  <c r="F130" i="1"/>
  <c r="L130" i="1" s="1"/>
  <c r="Q127" i="1"/>
  <c r="F125" i="1"/>
  <c r="L125" i="1" s="1"/>
  <c r="Q119" i="1"/>
  <c r="F118" i="1"/>
  <c r="L118" i="1" s="1"/>
  <c r="L111" i="1"/>
  <c r="L101" i="1"/>
  <c r="L141" i="1"/>
  <c r="L79" i="1"/>
  <c r="L124" i="1"/>
  <c r="L23" i="1"/>
  <c r="L120" i="1"/>
  <c r="L116" i="1"/>
  <c r="L108" i="1"/>
  <c r="F103" i="1"/>
  <c r="L103" i="1" s="1"/>
  <c r="J164" i="1"/>
  <c r="W9" i="1"/>
  <c r="AB9" i="1"/>
  <c r="AG9" i="1"/>
  <c r="AL9" i="1"/>
  <c r="AQ9" i="1"/>
  <c r="AV9" i="1"/>
  <c r="BA9" i="1"/>
  <c r="BF9" i="1"/>
  <c r="BK9" i="1"/>
  <c r="BP9" i="1"/>
  <c r="BU9" i="1"/>
  <c r="BZ9" i="1"/>
  <c r="CE9" i="1"/>
  <c r="CJ9" i="1"/>
  <c r="CO9" i="1"/>
  <c r="CT9" i="1"/>
  <c r="CY9" i="1"/>
  <c r="DD9" i="1"/>
  <c r="DI9" i="1"/>
  <c r="DI166" i="1" s="1"/>
  <c r="DN9" i="1"/>
  <c r="DN166" i="1" s="1"/>
  <c r="DS9" i="1"/>
  <c r="DS166" i="1" s="1"/>
  <c r="DX9" i="1"/>
  <c r="DX166" i="1" s="1"/>
  <c r="EC9" i="1"/>
  <c r="EC166" i="1" s="1"/>
  <c r="EH9" i="1"/>
  <c r="EH166" i="1" s="1"/>
  <c r="EM9" i="1"/>
  <c r="EM166" i="1" s="1"/>
  <c r="ER9" i="1"/>
  <c r="ER166" i="1" s="1"/>
  <c r="EW9" i="1"/>
  <c r="EW166" i="1" s="1"/>
  <c r="FB9" i="1"/>
  <c r="FB166" i="1" s="1"/>
  <c r="FG9" i="1"/>
  <c r="FG166" i="1" s="1"/>
  <c r="P76" i="1"/>
  <c r="O76" i="1"/>
  <c r="N76" i="1"/>
  <c r="M76" i="1"/>
  <c r="K76" i="1"/>
  <c r="H76" i="1"/>
  <c r="G76" i="1"/>
  <c r="E76" i="1"/>
  <c r="P75" i="1"/>
  <c r="O75" i="1"/>
  <c r="N75" i="1"/>
  <c r="M75" i="1"/>
  <c r="K75" i="1"/>
  <c r="H75" i="1"/>
  <c r="G75" i="1"/>
  <c r="E75" i="1"/>
  <c r="P73" i="1"/>
  <c r="O73" i="1"/>
  <c r="N73" i="1"/>
  <c r="M73" i="1"/>
  <c r="K73" i="1"/>
  <c r="H73" i="1"/>
  <c r="G73" i="1"/>
  <c r="E73" i="1"/>
  <c r="P72" i="1"/>
  <c r="O72" i="1"/>
  <c r="N72" i="1"/>
  <c r="M72" i="1"/>
  <c r="K72" i="1"/>
  <c r="H72" i="1"/>
  <c r="G72" i="1"/>
  <c r="E72" i="1"/>
  <c r="P71" i="1"/>
  <c r="O71" i="1"/>
  <c r="N71" i="1"/>
  <c r="M71" i="1"/>
  <c r="K71" i="1"/>
  <c r="H71" i="1"/>
  <c r="G71" i="1"/>
  <c r="E71" i="1"/>
  <c r="P70" i="1"/>
  <c r="O70" i="1"/>
  <c r="N70" i="1"/>
  <c r="M70" i="1"/>
  <c r="K70" i="1"/>
  <c r="H70" i="1"/>
  <c r="G70" i="1"/>
  <c r="E70" i="1"/>
  <c r="P69" i="1"/>
  <c r="O69" i="1"/>
  <c r="N69" i="1"/>
  <c r="M69" i="1"/>
  <c r="K69" i="1"/>
  <c r="H69" i="1"/>
  <c r="G69" i="1"/>
  <c r="E69" i="1"/>
  <c r="P66" i="1"/>
  <c r="O66" i="1"/>
  <c r="N66" i="1"/>
  <c r="M66" i="1"/>
  <c r="K66" i="1"/>
  <c r="H66" i="1"/>
  <c r="G66" i="1"/>
  <c r="E66" i="1"/>
  <c r="P65" i="1"/>
  <c r="O65" i="1"/>
  <c r="N65" i="1"/>
  <c r="M65" i="1"/>
  <c r="K65" i="1"/>
  <c r="H65" i="1"/>
  <c r="G65" i="1"/>
  <c r="E65" i="1"/>
  <c r="P64" i="1"/>
  <c r="O64" i="1"/>
  <c r="N64" i="1"/>
  <c r="M64" i="1"/>
  <c r="K64" i="1"/>
  <c r="H64" i="1"/>
  <c r="G64" i="1"/>
  <c r="E64" i="1"/>
  <c r="P62" i="1"/>
  <c r="O62" i="1"/>
  <c r="N62" i="1"/>
  <c r="M62" i="1"/>
  <c r="K62" i="1"/>
  <c r="H62" i="1"/>
  <c r="G62" i="1"/>
  <c r="E62" i="1"/>
  <c r="P61" i="1"/>
  <c r="O61" i="1"/>
  <c r="N61" i="1"/>
  <c r="M61" i="1"/>
  <c r="K61" i="1"/>
  <c r="H61" i="1"/>
  <c r="G61" i="1"/>
  <c r="E61" i="1"/>
  <c r="P59" i="1"/>
  <c r="O59" i="1"/>
  <c r="N59" i="1"/>
  <c r="M59" i="1"/>
  <c r="K59" i="1"/>
  <c r="H59" i="1"/>
  <c r="G59" i="1"/>
  <c r="E59" i="1"/>
  <c r="P58" i="1"/>
  <c r="O58" i="1"/>
  <c r="N58" i="1"/>
  <c r="M58" i="1"/>
  <c r="K58" i="1"/>
  <c r="H58" i="1"/>
  <c r="G58" i="1"/>
  <c r="E58" i="1"/>
  <c r="P56" i="1"/>
  <c r="O56" i="1"/>
  <c r="N56" i="1"/>
  <c r="M56" i="1"/>
  <c r="K56" i="1"/>
  <c r="H56" i="1"/>
  <c r="G56" i="1"/>
  <c r="E56" i="1"/>
  <c r="P55" i="1"/>
  <c r="O55" i="1"/>
  <c r="N55" i="1"/>
  <c r="M55" i="1"/>
  <c r="K55" i="1"/>
  <c r="H55" i="1"/>
  <c r="G55" i="1"/>
  <c r="E55" i="1"/>
  <c r="P54" i="1"/>
  <c r="O54" i="1"/>
  <c r="N54" i="1"/>
  <c r="M54" i="1"/>
  <c r="K54" i="1"/>
  <c r="H54" i="1"/>
  <c r="G54" i="1"/>
  <c r="E54" i="1"/>
  <c r="P53" i="1"/>
  <c r="O53" i="1"/>
  <c r="N53" i="1"/>
  <c r="M53" i="1"/>
  <c r="K53" i="1"/>
  <c r="H53" i="1"/>
  <c r="G53" i="1"/>
  <c r="E53" i="1"/>
  <c r="P51" i="1"/>
  <c r="O51" i="1"/>
  <c r="N51" i="1"/>
  <c r="M51" i="1"/>
  <c r="K51" i="1"/>
  <c r="H51" i="1"/>
  <c r="G51" i="1"/>
  <c r="E51" i="1"/>
  <c r="P49" i="1"/>
  <c r="O49" i="1"/>
  <c r="N49" i="1"/>
  <c r="M49" i="1"/>
  <c r="K49" i="1"/>
  <c r="H49" i="1"/>
  <c r="G49" i="1"/>
  <c r="E49" i="1"/>
  <c r="G13" i="1"/>
  <c r="G14" i="1"/>
  <c r="G16" i="1"/>
  <c r="G17" i="1"/>
  <c r="G18" i="1"/>
  <c r="G19" i="1"/>
  <c r="G20" i="1"/>
  <c r="G21" i="1"/>
  <c r="G24" i="1"/>
  <c r="G25" i="1"/>
  <c r="G26" i="1"/>
  <c r="G27" i="1"/>
  <c r="G28" i="1"/>
  <c r="G29" i="1"/>
  <c r="G31" i="1"/>
  <c r="G32" i="1"/>
  <c r="G33" i="1"/>
  <c r="G34" i="1"/>
  <c r="G35" i="1"/>
  <c r="G36" i="1"/>
  <c r="G38" i="1"/>
  <c r="G39" i="1"/>
  <c r="G40" i="1"/>
  <c r="G41" i="1"/>
  <c r="G42" i="1"/>
  <c r="G44" i="1"/>
  <c r="G45" i="1"/>
  <c r="G46" i="1"/>
  <c r="G47" i="1"/>
  <c r="G48" i="1"/>
  <c r="G78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6" i="1"/>
  <c r="G95" i="1"/>
  <c r="P13" i="1"/>
  <c r="P14" i="1"/>
  <c r="P16" i="1"/>
  <c r="P17" i="1"/>
  <c r="P18" i="1"/>
  <c r="P19" i="1"/>
  <c r="P20" i="1"/>
  <c r="P21" i="1"/>
  <c r="P24" i="1"/>
  <c r="P25" i="1"/>
  <c r="P26" i="1"/>
  <c r="P27" i="1"/>
  <c r="P28" i="1"/>
  <c r="P29" i="1"/>
  <c r="P31" i="1"/>
  <c r="P32" i="1"/>
  <c r="P33" i="1"/>
  <c r="P34" i="1"/>
  <c r="P35" i="1"/>
  <c r="P36" i="1"/>
  <c r="P38" i="1"/>
  <c r="P39" i="1"/>
  <c r="P40" i="1"/>
  <c r="P41" i="1"/>
  <c r="P42" i="1"/>
  <c r="P44" i="1"/>
  <c r="P45" i="1"/>
  <c r="P46" i="1"/>
  <c r="P47" i="1"/>
  <c r="P48" i="1"/>
  <c r="P78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6" i="1"/>
  <c r="O13" i="1"/>
  <c r="O14" i="1"/>
  <c r="O16" i="1"/>
  <c r="O17" i="1"/>
  <c r="O18" i="1"/>
  <c r="O19" i="1"/>
  <c r="O20" i="1"/>
  <c r="O21" i="1"/>
  <c r="O24" i="1"/>
  <c r="O25" i="1"/>
  <c r="O26" i="1"/>
  <c r="O27" i="1"/>
  <c r="O28" i="1"/>
  <c r="O29" i="1"/>
  <c r="O31" i="1"/>
  <c r="O32" i="1"/>
  <c r="O33" i="1"/>
  <c r="O34" i="1"/>
  <c r="O35" i="1"/>
  <c r="O36" i="1"/>
  <c r="O38" i="1"/>
  <c r="O39" i="1"/>
  <c r="O40" i="1"/>
  <c r="O41" i="1"/>
  <c r="O42" i="1"/>
  <c r="O44" i="1"/>
  <c r="O45" i="1"/>
  <c r="O46" i="1"/>
  <c r="O47" i="1"/>
  <c r="O48" i="1"/>
  <c r="O78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6" i="1"/>
  <c r="N13" i="1"/>
  <c r="N14" i="1"/>
  <c r="N16" i="1"/>
  <c r="N17" i="1"/>
  <c r="N18" i="1"/>
  <c r="N19" i="1"/>
  <c r="N20" i="1"/>
  <c r="N21" i="1"/>
  <c r="N24" i="1"/>
  <c r="N25" i="1"/>
  <c r="N26" i="1"/>
  <c r="N27" i="1"/>
  <c r="N28" i="1"/>
  <c r="N29" i="1"/>
  <c r="N31" i="1"/>
  <c r="N32" i="1"/>
  <c r="N33" i="1"/>
  <c r="N34" i="1"/>
  <c r="N35" i="1"/>
  <c r="N36" i="1"/>
  <c r="N38" i="1"/>
  <c r="N39" i="1"/>
  <c r="N40" i="1"/>
  <c r="N41" i="1"/>
  <c r="N42" i="1"/>
  <c r="N44" i="1"/>
  <c r="N45" i="1"/>
  <c r="N46" i="1"/>
  <c r="N47" i="1"/>
  <c r="N48" i="1"/>
  <c r="N78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6" i="1"/>
  <c r="M13" i="1"/>
  <c r="M14" i="1"/>
  <c r="M16" i="1"/>
  <c r="M17" i="1"/>
  <c r="M18" i="1"/>
  <c r="M19" i="1"/>
  <c r="M20" i="1"/>
  <c r="M21" i="1"/>
  <c r="M24" i="1"/>
  <c r="M25" i="1"/>
  <c r="M26" i="1"/>
  <c r="M27" i="1"/>
  <c r="M28" i="1"/>
  <c r="M29" i="1"/>
  <c r="M31" i="1"/>
  <c r="M32" i="1"/>
  <c r="M33" i="1"/>
  <c r="M34" i="1"/>
  <c r="M35" i="1"/>
  <c r="M36" i="1"/>
  <c r="M38" i="1"/>
  <c r="M39" i="1"/>
  <c r="M40" i="1"/>
  <c r="M41" i="1"/>
  <c r="M42" i="1"/>
  <c r="M44" i="1"/>
  <c r="M45" i="1"/>
  <c r="M46" i="1"/>
  <c r="M47" i="1"/>
  <c r="M48" i="1"/>
  <c r="M78" i="1"/>
  <c r="M80" i="1"/>
  <c r="M81" i="1"/>
  <c r="M82" i="1"/>
  <c r="M83" i="1"/>
  <c r="M84" i="1"/>
  <c r="M85" i="1"/>
  <c r="M86" i="1"/>
  <c r="M87" i="1"/>
  <c r="M88" i="1"/>
  <c r="M89" i="1"/>
  <c r="M90" i="1"/>
  <c r="M91" i="1"/>
  <c r="M92" i="1"/>
  <c r="M93" i="1"/>
  <c r="M94" i="1"/>
  <c r="M96" i="1"/>
  <c r="P95" i="1"/>
  <c r="O95" i="1"/>
  <c r="N95" i="1"/>
  <c r="M95" i="1"/>
  <c r="K13" i="1"/>
  <c r="K14" i="1"/>
  <c r="K16" i="1"/>
  <c r="K17" i="1"/>
  <c r="K18" i="1"/>
  <c r="K19" i="1"/>
  <c r="K20" i="1"/>
  <c r="K21" i="1"/>
  <c r="K24" i="1"/>
  <c r="K25" i="1"/>
  <c r="K26" i="1"/>
  <c r="K27" i="1"/>
  <c r="K28" i="1"/>
  <c r="K29" i="1"/>
  <c r="K31" i="1"/>
  <c r="K32" i="1"/>
  <c r="K33" i="1"/>
  <c r="K34" i="1"/>
  <c r="K35" i="1"/>
  <c r="K36" i="1"/>
  <c r="K38" i="1"/>
  <c r="K39" i="1"/>
  <c r="K40" i="1"/>
  <c r="K41" i="1"/>
  <c r="K42" i="1"/>
  <c r="K44" i="1"/>
  <c r="K45" i="1"/>
  <c r="K46" i="1"/>
  <c r="K47" i="1"/>
  <c r="K48" i="1"/>
  <c r="K78" i="1"/>
  <c r="K80" i="1"/>
  <c r="K81" i="1"/>
  <c r="K82" i="1"/>
  <c r="K83" i="1"/>
  <c r="K84" i="1"/>
  <c r="K85" i="1"/>
  <c r="K86" i="1"/>
  <c r="K87" i="1"/>
  <c r="K88" i="1"/>
  <c r="K89" i="1"/>
  <c r="K90" i="1"/>
  <c r="K91" i="1"/>
  <c r="K92" i="1"/>
  <c r="K93" i="1"/>
  <c r="K94" i="1"/>
  <c r="K96" i="1"/>
  <c r="H13" i="1"/>
  <c r="H14" i="1"/>
  <c r="H16" i="1"/>
  <c r="H17" i="1"/>
  <c r="H18" i="1"/>
  <c r="H19" i="1"/>
  <c r="H20" i="1"/>
  <c r="H21" i="1"/>
  <c r="H24" i="1"/>
  <c r="H25" i="1"/>
  <c r="H26" i="1"/>
  <c r="H27" i="1"/>
  <c r="H28" i="1"/>
  <c r="H29" i="1"/>
  <c r="H31" i="1"/>
  <c r="H32" i="1"/>
  <c r="H33" i="1"/>
  <c r="H34" i="1"/>
  <c r="H35" i="1"/>
  <c r="H36" i="1"/>
  <c r="H38" i="1"/>
  <c r="H39" i="1"/>
  <c r="H40" i="1"/>
  <c r="H41" i="1"/>
  <c r="H42" i="1"/>
  <c r="H44" i="1"/>
  <c r="H45" i="1"/>
  <c r="H46" i="1"/>
  <c r="H47" i="1"/>
  <c r="H48" i="1"/>
  <c r="H78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6" i="1"/>
  <c r="E13" i="1"/>
  <c r="E14" i="1"/>
  <c r="E16" i="1"/>
  <c r="E17" i="1"/>
  <c r="E18" i="1"/>
  <c r="E19" i="1"/>
  <c r="E20" i="1"/>
  <c r="E21" i="1"/>
  <c r="E24" i="1"/>
  <c r="E25" i="1"/>
  <c r="E26" i="1"/>
  <c r="E27" i="1"/>
  <c r="E28" i="1"/>
  <c r="E29" i="1"/>
  <c r="E31" i="1"/>
  <c r="E32" i="1"/>
  <c r="E33" i="1"/>
  <c r="E34" i="1"/>
  <c r="E35" i="1"/>
  <c r="E36" i="1"/>
  <c r="E38" i="1"/>
  <c r="E39" i="1"/>
  <c r="E40" i="1"/>
  <c r="E41" i="1"/>
  <c r="E42" i="1"/>
  <c r="E44" i="1"/>
  <c r="E45" i="1"/>
  <c r="E46" i="1"/>
  <c r="E47" i="1"/>
  <c r="E48" i="1"/>
  <c r="E78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6" i="1"/>
  <c r="K95" i="1"/>
  <c r="H95" i="1"/>
  <c r="E95" i="1"/>
  <c r="P164" i="1" l="1"/>
  <c r="O164" i="1"/>
  <c r="N164" i="1"/>
  <c r="M164" i="1"/>
  <c r="F96" i="1"/>
  <c r="L96" i="1" s="1"/>
  <c r="F83" i="1"/>
  <c r="L83" i="1" s="1"/>
  <c r="F35" i="1"/>
  <c r="L35" i="1" s="1"/>
  <c r="F20" i="1"/>
  <c r="L20" i="1" s="1"/>
  <c r="F87" i="1"/>
  <c r="L87" i="1" s="1"/>
  <c r="F40" i="1"/>
  <c r="L40" i="1" s="1"/>
  <c r="F94" i="1"/>
  <c r="L94" i="1" s="1"/>
  <c r="F82" i="1"/>
  <c r="L82" i="1" s="1"/>
  <c r="F39" i="1"/>
  <c r="L39" i="1" s="1"/>
  <c r="F78" i="1"/>
  <c r="L78" i="1" s="1"/>
  <c r="F31" i="1"/>
  <c r="L31" i="1" s="1"/>
  <c r="F16" i="1"/>
  <c r="L16" i="1" s="1"/>
  <c r="F90" i="1"/>
  <c r="L90" i="1" s="1"/>
  <c r="F48" i="1"/>
  <c r="L48" i="1" s="1"/>
  <c r="F34" i="1"/>
  <c r="L34" i="1" s="1"/>
  <c r="F29" i="1"/>
  <c r="L29" i="1" s="1"/>
  <c r="F14" i="1"/>
  <c r="L14" i="1" s="1"/>
  <c r="F89" i="1"/>
  <c r="L89" i="1" s="1"/>
  <c r="F81" i="1"/>
  <c r="L81" i="1" s="1"/>
  <c r="F42" i="1"/>
  <c r="L42" i="1" s="1"/>
  <c r="F33" i="1"/>
  <c r="L33" i="1" s="1"/>
  <c r="F28" i="1"/>
  <c r="L28" i="1" s="1"/>
  <c r="F18" i="1"/>
  <c r="L18" i="1" s="1"/>
  <c r="F13" i="1"/>
  <c r="L13" i="1" s="1"/>
  <c r="F91" i="1"/>
  <c r="L91" i="1" s="1"/>
  <c r="F45" i="1"/>
  <c r="L45" i="1" s="1"/>
  <c r="F26" i="1"/>
  <c r="L26" i="1" s="1"/>
  <c r="F86" i="1"/>
  <c r="L86" i="1" s="1"/>
  <c r="F44" i="1"/>
  <c r="L44" i="1" s="1"/>
  <c r="F25" i="1"/>
  <c r="L25" i="1" s="1"/>
  <c r="F93" i="1"/>
  <c r="L93" i="1" s="1"/>
  <c r="F85" i="1"/>
  <c r="L85" i="1" s="1"/>
  <c r="F47" i="1"/>
  <c r="L47" i="1" s="1"/>
  <c r="F38" i="1"/>
  <c r="L38" i="1" s="1"/>
  <c r="F95" i="1"/>
  <c r="L95" i="1" s="1"/>
  <c r="F92" i="1"/>
  <c r="L92" i="1" s="1"/>
  <c r="F88" i="1"/>
  <c r="L88" i="1" s="1"/>
  <c r="F84" i="1"/>
  <c r="L84" i="1" s="1"/>
  <c r="F80" i="1"/>
  <c r="L80" i="1" s="1"/>
  <c r="F46" i="1"/>
  <c r="L46" i="1" s="1"/>
  <c r="F41" i="1"/>
  <c r="L41" i="1" s="1"/>
  <c r="F36" i="1"/>
  <c r="L36" i="1" s="1"/>
  <c r="F32" i="1"/>
  <c r="L32" i="1" s="1"/>
  <c r="F27" i="1"/>
  <c r="L27" i="1" s="1"/>
  <c r="F21" i="1"/>
  <c r="L21" i="1" s="1"/>
  <c r="F17" i="1"/>
  <c r="L17" i="1" s="1"/>
  <c r="F49" i="1"/>
  <c r="L49" i="1" s="1"/>
  <c r="F51" i="1"/>
  <c r="L51" i="1" s="1"/>
  <c r="F53" i="1"/>
  <c r="L53" i="1" s="1"/>
  <c r="F54" i="1"/>
  <c r="L54" i="1" s="1"/>
  <c r="F55" i="1"/>
  <c r="L55" i="1" s="1"/>
  <c r="F56" i="1"/>
  <c r="L56" i="1" s="1"/>
  <c r="F58" i="1"/>
  <c r="L58" i="1" s="1"/>
  <c r="F59" i="1"/>
  <c r="L59" i="1" s="1"/>
  <c r="F61" i="1"/>
  <c r="L61" i="1" s="1"/>
  <c r="F62" i="1"/>
  <c r="L62" i="1" s="1"/>
  <c r="F64" i="1"/>
  <c r="L64" i="1" s="1"/>
  <c r="F65" i="1"/>
  <c r="L65" i="1" s="1"/>
  <c r="F66" i="1"/>
  <c r="L66" i="1" s="1"/>
  <c r="F69" i="1"/>
  <c r="L69" i="1" s="1"/>
  <c r="F70" i="1"/>
  <c r="L70" i="1" s="1"/>
  <c r="F71" i="1"/>
  <c r="L71" i="1" s="1"/>
  <c r="F72" i="1"/>
  <c r="L72" i="1" s="1"/>
  <c r="F73" i="1"/>
  <c r="L73" i="1" s="1"/>
  <c r="F75" i="1"/>
  <c r="L75" i="1" s="1"/>
  <c r="F76" i="1"/>
  <c r="L76" i="1" s="1"/>
  <c r="F24" i="1"/>
  <c r="L24" i="1" s="1"/>
  <c r="F19" i="1"/>
  <c r="G164" i="1"/>
  <c r="H164" i="1"/>
  <c r="I164" i="1"/>
  <c r="K164" i="1"/>
  <c r="E164" i="1"/>
  <c r="Q49" i="1"/>
  <c r="Q55" i="1"/>
  <c r="Q61" i="1"/>
  <c r="Q66" i="1"/>
  <c r="Q72" i="1"/>
  <c r="Q51" i="1"/>
  <c r="Q56" i="1"/>
  <c r="Q62" i="1"/>
  <c r="Q69" i="1"/>
  <c r="Q73" i="1"/>
  <c r="Q75" i="1"/>
  <c r="Q53" i="1"/>
  <c r="Q58" i="1"/>
  <c r="Q64" i="1"/>
  <c r="Q70" i="1"/>
  <c r="Q54" i="1"/>
  <c r="Q59" i="1"/>
  <c r="Q65" i="1"/>
  <c r="Q71" i="1"/>
  <c r="Q76" i="1"/>
  <c r="Q89" i="1"/>
  <c r="Q81" i="1"/>
  <c r="Q42" i="1"/>
  <c r="Q33" i="1"/>
  <c r="Q24" i="1"/>
  <c r="Q92" i="1"/>
  <c r="Q84" i="1"/>
  <c r="Q46" i="1"/>
  <c r="Q36" i="1"/>
  <c r="Q27" i="1"/>
  <c r="Q17" i="1"/>
  <c r="Q13" i="1"/>
  <c r="Q96" i="1"/>
  <c r="Q87" i="1"/>
  <c r="Q78" i="1"/>
  <c r="Q40" i="1"/>
  <c r="Q31" i="1"/>
  <c r="Q20" i="1"/>
  <c r="Q93" i="1"/>
  <c r="Q85" i="1"/>
  <c r="Q47" i="1"/>
  <c r="Q38" i="1"/>
  <c r="Q28" i="1"/>
  <c r="Q18" i="1"/>
  <c r="Q90" i="1"/>
  <c r="Q82" i="1"/>
  <c r="Q44" i="1"/>
  <c r="Q34" i="1"/>
  <c r="Q25" i="1"/>
  <c r="Q14" i="1"/>
  <c r="Q88" i="1"/>
  <c r="Q80" i="1"/>
  <c r="Q41" i="1"/>
  <c r="Q32" i="1"/>
  <c r="Q21" i="1"/>
  <c r="Q94" i="1"/>
  <c r="Q86" i="1"/>
  <c r="Q48" i="1"/>
  <c r="Q39" i="1"/>
  <c r="Q29" i="1"/>
  <c r="Q19" i="1"/>
  <c r="Q91" i="1"/>
  <c r="Q83" i="1"/>
  <c r="Q45" i="1"/>
  <c r="Q35" i="1"/>
  <c r="Q26" i="1"/>
  <c r="Q16" i="1"/>
  <c r="Q95" i="1"/>
  <c r="Q164" i="1" l="1"/>
  <c r="F164" i="1"/>
  <c r="L19" i="1"/>
  <c r="L164" i="1" s="1"/>
</calcChain>
</file>

<file path=xl/sharedStrings.xml><?xml version="1.0" encoding="utf-8"?>
<sst xmlns="http://schemas.openxmlformats.org/spreadsheetml/2006/main" count="1354" uniqueCount="536">
  <si>
    <t>REPORTE HORAS HOMBRE : TAREO - PERSONAL OPERARIOS</t>
  </si>
  <si>
    <t>SEDE</t>
  </si>
  <si>
    <t>DIAS x MES</t>
  </si>
  <si>
    <t>Hs. x MES</t>
  </si>
  <si>
    <t>LUGAR DE EJECUCIÓN</t>
  </si>
  <si>
    <t>N°</t>
  </si>
  <si>
    <t>TH ACUMULADAS POR PERSONA</t>
  </si>
  <si>
    <t>DNI</t>
  </si>
  <si>
    <t>DIAS TOTALES</t>
  </si>
  <si>
    <t>HN</t>
  </si>
  <si>
    <t>HE TOTALES</t>
  </si>
  <si>
    <t>T</t>
  </si>
  <si>
    <t>HE+25%</t>
  </si>
  <si>
    <t>HE+35%</t>
  </si>
  <si>
    <t>HE+100%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</si>
  <si>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</si>
  <si>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</si>
  <si>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</si>
  <si>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</si>
  <si>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</si>
  <si>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</si>
  <si>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</si>
  <si>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</si>
  <si>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</si>
  <si>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</si>
  <si>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</si>
  <si>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</si>
  <si>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</si>
  <si>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</si>
  <si>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</si>
  <si>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</si>
  <si>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</si>
  <si>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</si>
  <si>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</si>
  <si>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</si>
  <si>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</si>
  <si>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</si>
  <si>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</si>
  <si>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</si>
  <si>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</si>
  <si>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</si>
  <si>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</si>
  <si>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</si>
  <si>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</si>
  <si>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</si>
  <si>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</si>
  <si>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</si>
  <si>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</si>
  <si>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</si>
  <si>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</si>
  <si>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</si>
  <si>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</si>
  <si>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</si>
  <si>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</si>
  <si>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</si>
  <si>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</si>
  <si>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</si>
  <si>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</si>
  <si>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</si>
  <si>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</si>
  <si>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</si>
  <si>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</si>
  <si>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</si>
  <si>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</si>
  <si>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</si>
  <si>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</si>
  <si>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</si>
  <si>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</si>
  <si>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</si>
  <si>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</si>
  <si>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</si>
  <si>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</si>
  <si>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</si>
  <si>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</si>
  <si>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</si>
  <si>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</si>
  <si>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</si>
  <si>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</si>
  <si>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</si>
  <si>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</si>
  <si>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</si>
  <si>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</si>
  <si>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</si>
  <si>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</si>
  <si>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</si>
  <si>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DIAS LABORADOS</t>
  </si>
  <si>
    <t>FALTAS (F)</t>
  </si>
  <si>
    <t>DESCAN. MEDICO (DM)</t>
  </si>
  <si>
    <t>VACACIO.  (V)</t>
  </si>
  <si>
    <t>DESC. DOMINICAL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</si>
  <si>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</si>
  <si>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</si>
  <si>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</si>
  <si>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</si>
  <si>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</si>
  <si>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</si>
  <si>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</si>
  <si>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</si>
  <si>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</si>
  <si>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</si>
  <si>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</si>
  <si>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</si>
  <si>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</si>
  <si>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</si>
  <si>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</si>
  <si>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</si>
  <si>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</si>
  <si>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</si>
  <si>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</si>
  <si>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</si>
  <si>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</si>
  <si>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</si>
  <si>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</si>
  <si>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</si>
  <si>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</si>
  <si>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</si>
  <si>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</si>
  <si>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</si>
  <si>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</si>
  <si>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</si>
  <si>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</si>
  <si>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</si>
  <si>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</si>
  <si>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</si>
  <si>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</si>
  <si>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</si>
  <si>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</si>
  <si>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</si>
  <si>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</si>
  <si>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</si>
  <si>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</si>
  <si>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</si>
  <si>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</si>
  <si>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</si>
  <si>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</si>
  <si>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</si>
  <si>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</si>
  <si>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</si>
  <si>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</si>
  <si>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LICENCIA (LCG)</t>
  </si>
  <si>
    <t>LICENCIA (LSG)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</si>
  <si>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</si>
  <si>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</si>
  <si>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</si>
  <si>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</si>
  <si>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</si>
  <si>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</si>
  <si>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</si>
  <si>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</si>
  <si>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</si>
  <si>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</si>
  <si>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</si>
  <si>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</si>
  <si>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</si>
  <si>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</si>
  <si>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</si>
  <si>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</si>
  <si>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</si>
  <si>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</si>
  <si>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</si>
  <si>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</si>
  <si>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</si>
  <si>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</si>
  <si>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</si>
  <si>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</si>
  <si>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</si>
  <si>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</si>
  <si>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</si>
  <si>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</si>
  <si>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</si>
  <si>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</si>
  <si>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APELLIDOS</t>
  </si>
  <si>
    <t>NOMBRES</t>
  </si>
  <si>
    <t>JUNIO</t>
  </si>
  <si>
    <t>VIERNES</t>
  </si>
  <si>
    <t>JULIO</t>
  </si>
  <si>
    <t>ALIAGA MARIN</t>
  </si>
  <si>
    <t>JOSE RULY</t>
  </si>
  <si>
    <t>ALVARADO CORNEJO</t>
  </si>
  <si>
    <t>ADRIAN LEANDRO</t>
  </si>
  <si>
    <t>ANTONIETTE FRANCIA</t>
  </si>
  <si>
    <t>MARIA MILAGROS</t>
  </si>
  <si>
    <t>AQUITUARI CALDERON</t>
  </si>
  <si>
    <t>LUPE AMPARO</t>
  </si>
  <si>
    <t>AQUITUARI PEREZ</t>
  </si>
  <si>
    <t>KELLY</t>
  </si>
  <si>
    <t>ARANDA GONZALES</t>
  </si>
  <si>
    <t>MELY BERTITA</t>
  </si>
  <si>
    <t>ARIAS ARIAS</t>
  </si>
  <si>
    <t>LOURDES DE FATIMA</t>
  </si>
  <si>
    <t>ARIAS CONDORI</t>
  </si>
  <si>
    <t>LUIS ANGEL</t>
  </si>
  <si>
    <t>ASTO OSORIO</t>
  </si>
  <si>
    <t>VICTOR ZENON</t>
  </si>
  <si>
    <t>ATAHUA LINARES</t>
  </si>
  <si>
    <t>KAMILA ALEXANDRA</t>
  </si>
  <si>
    <t>AYALA MONTES</t>
  </si>
  <si>
    <t>JORGE LUIS</t>
  </si>
  <si>
    <t>BALCAZAR CORI</t>
  </si>
  <si>
    <t>ANGELICA MARIA</t>
  </si>
  <si>
    <t>BANCES CHAPOÑAN</t>
  </si>
  <si>
    <t>YANINA IBONNE</t>
  </si>
  <si>
    <t>BARTOLO SANTOS</t>
  </si>
  <si>
    <t>EVELYN ROSALYNDA</t>
  </si>
  <si>
    <t>BERNALES CASTRO</t>
  </si>
  <si>
    <t>JORDY JAMPIER</t>
  </si>
  <si>
    <t>CAJAS CARDENAS</t>
  </si>
  <si>
    <t>KELLY GRIS</t>
  </si>
  <si>
    <t>CALVAY CASTRO</t>
  </si>
  <si>
    <t>MIGUEL ALONSO</t>
  </si>
  <si>
    <t>CAMASCA QUINTO</t>
  </si>
  <si>
    <t>LEYDI HELEN</t>
  </si>
  <si>
    <t>CAMPOS ASIN</t>
  </si>
  <si>
    <t>MARIA LUISA</t>
  </si>
  <si>
    <t>CAMPOS VILLALTA</t>
  </si>
  <si>
    <t>LOURDES ISABEL</t>
  </si>
  <si>
    <t>CANALES CAJA</t>
  </si>
  <si>
    <t>ANDERSON HONORIO ANGEL</t>
  </si>
  <si>
    <t>CANTA SHUAN</t>
  </si>
  <si>
    <t>SONIA</t>
  </si>
  <si>
    <t>CARDENAS LAVAGGE</t>
  </si>
  <si>
    <t>PERCY ENRIQUE</t>
  </si>
  <si>
    <t>CASTRO CORTEZ</t>
  </si>
  <si>
    <t>CAROLYNE BEATRIZ</t>
  </si>
  <si>
    <t>CHINGUEL FACUNDO</t>
  </si>
  <si>
    <t>BRENDA</t>
  </si>
  <si>
    <t>CHINO FLORES</t>
  </si>
  <si>
    <t>MARGARITA EDITH</t>
  </si>
  <si>
    <t>COLMENARES IPANAQUE</t>
  </si>
  <si>
    <t>MARIA NERY</t>
  </si>
  <si>
    <t>CONDORI LANDEO</t>
  </si>
  <si>
    <t>LUCY</t>
  </si>
  <si>
    <t>CUNYA ODAR</t>
  </si>
  <si>
    <t>JEFFERSON DANTE</t>
  </si>
  <si>
    <t>DIAZ CASTILLO</t>
  </si>
  <si>
    <t>EVELYN ROSALI</t>
  </si>
  <si>
    <t>DIAZ CORTEZ</t>
  </si>
  <si>
    <t>DANITZA KATHERINE</t>
  </si>
  <si>
    <t>DIAZ HERRERA</t>
  </si>
  <si>
    <t>ROSITA</t>
  </si>
  <si>
    <t>DIAZ ORTIZ</t>
  </si>
  <si>
    <t>GLADYS SUSANA</t>
  </si>
  <si>
    <t>DIAZ SARMIENTO</t>
  </si>
  <si>
    <t>KAROLAY ESTHEFANY</t>
  </si>
  <si>
    <t>ENCALADA LAZARO</t>
  </si>
  <si>
    <t>BRAYAN MANUEL</t>
  </si>
  <si>
    <t>ESPINOZA RUBIO</t>
  </si>
  <si>
    <t>WILLY</t>
  </si>
  <si>
    <t>FLORES LOPEZ</t>
  </si>
  <si>
    <t>DIANA</t>
  </si>
  <si>
    <t>FLORES SOSA</t>
  </si>
  <si>
    <t>ANGIE DEL CIELO</t>
  </si>
  <si>
    <t>GABRIEL CAMPOS</t>
  </si>
  <si>
    <t>ANA</t>
  </si>
  <si>
    <t>GALARZA CASTRO</t>
  </si>
  <si>
    <t>ALAYSKA ALEXANDRA</t>
  </si>
  <si>
    <t>GARCIA CARDOZO</t>
  </si>
  <si>
    <t>GIOVANA</t>
  </si>
  <si>
    <t>GOMEZ RUFINO</t>
  </si>
  <si>
    <t>EDER GRACIEL</t>
  </si>
  <si>
    <t>GRABIEL LIVIA</t>
  </si>
  <si>
    <t>JESSICA KELY</t>
  </si>
  <si>
    <t>HUAMALI VELASQUEZ</t>
  </si>
  <si>
    <t>DEYBI BRAYTON</t>
  </si>
  <si>
    <t>HUAMANI CONDORI</t>
  </si>
  <si>
    <t>JULIA</t>
  </si>
  <si>
    <t>INCHE ALMERCO</t>
  </si>
  <si>
    <t>DAVID RENZO</t>
  </si>
  <si>
    <t>JAVIER RESURRECCION</t>
  </si>
  <si>
    <t>BLANCA</t>
  </si>
  <si>
    <t>LITANO ROSAS</t>
  </si>
  <si>
    <t>IRMA</t>
  </si>
  <si>
    <t>LLANOS RAYMUNDO</t>
  </si>
  <si>
    <t>JUAN LEVIN</t>
  </si>
  <si>
    <t>LOPEZ AQUITUARI</t>
  </si>
  <si>
    <t>JHOYS EBELYN</t>
  </si>
  <si>
    <t>LUNA SOCOLA</t>
  </si>
  <si>
    <t>LUCIA GERALDINE</t>
  </si>
  <si>
    <t>MALASQUEZ CHUMPITAZ</t>
  </si>
  <si>
    <t>MILAGROS</t>
  </si>
  <si>
    <t>MALASQUEZ ZEÑA</t>
  </si>
  <si>
    <t>MASSA MONJA</t>
  </si>
  <si>
    <t>CLAUDIA CECILIA</t>
  </si>
  <si>
    <t>VERONICA VIVIEN</t>
  </si>
  <si>
    <t>DIANA CAROLINA</t>
  </si>
  <si>
    <t>MELO GARCIA</t>
  </si>
  <si>
    <t>PAMELA RUBI</t>
  </si>
  <si>
    <t>MERCADO CUYA</t>
  </si>
  <si>
    <t>MAYBELYN</t>
  </si>
  <si>
    <t>MEZA MALASQUEZ</t>
  </si>
  <si>
    <t>LISBETH PAULINA</t>
  </si>
  <si>
    <t>MURAYARI CUMAPA</t>
  </si>
  <si>
    <t>LUZ CLARITA</t>
  </si>
  <si>
    <t>NUÑEZ LAREDO</t>
  </si>
  <si>
    <t>ELVA ADELINA</t>
  </si>
  <si>
    <t>OLIVO AZOCAR</t>
  </si>
  <si>
    <t>ROGER</t>
  </si>
  <si>
    <t>PADILLA RAMIREZ</t>
  </si>
  <si>
    <t>IVY ARACELY</t>
  </si>
  <si>
    <t>PAHUACHO COSME</t>
  </si>
  <si>
    <t>CARMEN CATHERINE</t>
  </si>
  <si>
    <t>PAUCAR MAYTA</t>
  </si>
  <si>
    <t>BEATRIZ SALUSTRIA</t>
  </si>
  <si>
    <t>PEREZ CAYCHO</t>
  </si>
  <si>
    <t>DAVID ISRAEL</t>
  </si>
  <si>
    <t>PEREZ CORDOVA</t>
  </si>
  <si>
    <t>BOOZ OBED</t>
  </si>
  <si>
    <t>PFENING NAHUATUPE</t>
  </si>
  <si>
    <t>POOL GABRIEL</t>
  </si>
  <si>
    <t>PILLACA RIVERA</t>
  </si>
  <si>
    <t>CANDY VANESSA</t>
  </si>
  <si>
    <t>PINEDO GUTIERREZ</t>
  </si>
  <si>
    <t>CHRISTOPHER DAVID</t>
  </si>
  <si>
    <t>PUICON JAVIER</t>
  </si>
  <si>
    <t>MARIA CRUZ</t>
  </si>
  <si>
    <t>PULLO ESCRIBA</t>
  </si>
  <si>
    <t>VIRGINIA</t>
  </si>
  <si>
    <t>PULLO GONZALES</t>
  </si>
  <si>
    <t>DANNY</t>
  </si>
  <si>
    <t>QUIROZ VARGAS</t>
  </si>
  <si>
    <t>KARINA ELIZABETH</t>
  </si>
  <si>
    <t>QUISPE FLORES</t>
  </si>
  <si>
    <t>SONIA EDITA</t>
  </si>
  <si>
    <t>QUISPE MENESES</t>
  </si>
  <si>
    <t>ROXXETT</t>
  </si>
  <si>
    <t>RAMIREZ HUAMANI</t>
  </si>
  <si>
    <t>FIORELLA STHEFANI</t>
  </si>
  <si>
    <t>RAMOS HUAMANI</t>
  </si>
  <si>
    <t>ADRIANA PAOLA</t>
  </si>
  <si>
    <t>RIVAS HUAMAN</t>
  </si>
  <si>
    <t>MARIA DE LOS ANGELES</t>
  </si>
  <si>
    <t>RUIZ MACEDO</t>
  </si>
  <si>
    <t>SUSANY MARIA</t>
  </si>
  <si>
    <t>RUIZ VALVERDE</t>
  </si>
  <si>
    <t>FLOR DE MARIA</t>
  </si>
  <si>
    <t>SANCHEZ CABRERA</t>
  </si>
  <si>
    <t>MERCEDES</t>
  </si>
  <si>
    <t>SANCHEZ RAMOS</t>
  </si>
  <si>
    <t>LUCY MAGDALENA</t>
  </si>
  <si>
    <t>SEMINARIO JIMENEZ</t>
  </si>
  <si>
    <t>ANDREA</t>
  </si>
  <si>
    <t>SILVA GARCIA</t>
  </si>
  <si>
    <t>DAYALIS YURUVI</t>
  </si>
  <si>
    <t>SILVA VASQUEZ</t>
  </si>
  <si>
    <t>JEAN EFRAIN</t>
  </si>
  <si>
    <t>PEDRO SABINA</t>
  </si>
  <si>
    <t>SOLIS DURAND</t>
  </si>
  <si>
    <t>JESSICA MARISOL</t>
  </si>
  <si>
    <t>SOLIS SIMON</t>
  </si>
  <si>
    <t>ESTHER MARLENE</t>
  </si>
  <si>
    <t>SULLON GARCIA</t>
  </si>
  <si>
    <t>KATHERINE ELIZABETH</t>
  </si>
  <si>
    <t>TAIPE CONTRERAS</t>
  </si>
  <si>
    <t>NOELIA MELISSA</t>
  </si>
  <si>
    <t>TANTA CULQUI</t>
  </si>
  <si>
    <t>KATHERINE MARGOT</t>
  </si>
  <si>
    <t>TAQUIRI SOLIS</t>
  </si>
  <si>
    <t>ASHLY DAYAN</t>
  </si>
  <si>
    <t>TITO AGUILAR</t>
  </si>
  <si>
    <t>MIRIAN VANESA</t>
  </si>
  <si>
    <t>TORRES MORALES</t>
  </si>
  <si>
    <t>MERY LANDIS</t>
  </si>
  <si>
    <t>TRUJILLO MAITA</t>
  </si>
  <si>
    <t>VALESKA ALEJANDRA</t>
  </si>
  <si>
    <t>UCHASARA CHOLAN</t>
  </si>
  <si>
    <t>ANGEL ISRAEL</t>
  </si>
  <si>
    <t>URBINA GARCIA</t>
  </si>
  <si>
    <t>KAROL GABRIELA</t>
  </si>
  <si>
    <t>VALERIO CASTRO</t>
  </si>
  <si>
    <t>JAIRO ANDERSON</t>
  </si>
  <si>
    <t>VEGA GONZALES</t>
  </si>
  <si>
    <t>CHRISTIAN MOISES</t>
  </si>
  <si>
    <t>VILCA MORENO</t>
  </si>
  <si>
    <t>ANTONY WILFREDO</t>
  </si>
  <si>
    <t>VILCHEZ RUIZ</t>
  </si>
  <si>
    <t>PABLO AIMAN</t>
  </si>
  <si>
    <t>VILLAZANA CASTILLON</t>
  </si>
  <si>
    <t>LUIZ ALBERTO</t>
  </si>
  <si>
    <t>VITOR BARRIENTOS</t>
  </si>
  <si>
    <t>MAYDA GLORIA</t>
  </si>
  <si>
    <t>ZAPATA FLORES</t>
  </si>
  <si>
    <t>ZARPAN SILVA</t>
  </si>
  <si>
    <t>CLAUDIA LIZETH</t>
  </si>
  <si>
    <t>ROSARIO DEL PILAR</t>
  </si>
  <si>
    <t>ZUNIGA MARTINEZ</t>
  </si>
  <si>
    <t>HARUMI KATIUSKA</t>
  </si>
  <si>
    <t>80302322</t>
  </si>
  <si>
    <t>73497175</t>
  </si>
  <si>
    <t>43628286</t>
  </si>
  <si>
    <t>47851453</t>
  </si>
  <si>
    <t>73750237</t>
  </si>
  <si>
    <t>75517430</t>
  </si>
  <si>
    <t>71974436</t>
  </si>
  <si>
    <t>60075361</t>
  </si>
  <si>
    <t>75132576</t>
  </si>
  <si>
    <t>71388214</t>
  </si>
  <si>
    <t>75147938</t>
  </si>
  <si>
    <t>74444578</t>
  </si>
  <si>
    <t>42268484</t>
  </si>
  <si>
    <t>72249866</t>
  </si>
  <si>
    <t>73439652</t>
  </si>
  <si>
    <t>48030001</t>
  </si>
  <si>
    <t>00124633</t>
  </si>
  <si>
    <t>03672577</t>
  </si>
  <si>
    <t>76286772</t>
  </si>
  <si>
    <t>47646267</t>
  </si>
  <si>
    <t>70118371</t>
  </si>
  <si>
    <t>74542177</t>
  </si>
  <si>
    <t>78970473</t>
  </si>
  <si>
    <t>77138389</t>
  </si>
  <si>
    <t>76311098</t>
  </si>
  <si>
    <t>75462010</t>
  </si>
  <si>
    <t>15443104</t>
  </si>
  <si>
    <t>77465693</t>
  </si>
  <si>
    <t>09526977</t>
  </si>
  <si>
    <t>46037588</t>
  </si>
  <si>
    <t>77387950</t>
  </si>
  <si>
    <t>72386048</t>
  </si>
  <si>
    <t>42851777</t>
  </si>
  <si>
    <t>72790526</t>
  </si>
  <si>
    <t>73431285</t>
  </si>
  <si>
    <t>004316778</t>
  </si>
  <si>
    <t>70684353</t>
  </si>
  <si>
    <t>73074303</t>
  </si>
  <si>
    <t>73806173</t>
  </si>
  <si>
    <t>60430388</t>
  </si>
  <si>
    <t>10814068</t>
  </si>
  <si>
    <t>73778870</t>
  </si>
  <si>
    <t>45566370</t>
  </si>
  <si>
    <t>75494851</t>
  </si>
  <si>
    <t>73454706</t>
  </si>
  <si>
    <t>72565750</t>
  </si>
  <si>
    <t>48104654</t>
  </si>
  <si>
    <t>77587089</t>
  </si>
  <si>
    <t>001505014</t>
  </si>
  <si>
    <t>75240532</t>
  </si>
  <si>
    <t>75240509</t>
  </si>
  <si>
    <t>75057723</t>
  </si>
  <si>
    <t>40729276</t>
  </si>
  <si>
    <t>75218169</t>
  </si>
  <si>
    <t>74095398</t>
  </si>
  <si>
    <t>74430537</t>
  </si>
  <si>
    <t>001357768</t>
  </si>
  <si>
    <t>76374592</t>
  </si>
  <si>
    <t>45852036</t>
  </si>
  <si>
    <t>73497668</t>
  </si>
  <si>
    <t>76770626</t>
  </si>
  <si>
    <t>73456124</t>
  </si>
  <si>
    <t>74495832</t>
  </si>
  <si>
    <t>76128909</t>
  </si>
  <si>
    <t>77045212</t>
  </si>
  <si>
    <t>MANCO FERNANDEZ</t>
  </si>
  <si>
    <t>ROSA MILAGROS</t>
  </si>
  <si>
    <t>SUEL CAYLLAHUA</t>
  </si>
  <si>
    <t>LISET</t>
  </si>
  <si>
    <t>73525960</t>
  </si>
  <si>
    <t>F</t>
  </si>
  <si>
    <t>LSG</t>
  </si>
  <si>
    <t>V</t>
  </si>
  <si>
    <t>AGUIRRE JULCAMANYAN</t>
  </si>
  <si>
    <t>ANDRES</t>
  </si>
  <si>
    <t>ALVAREZ CANALES</t>
  </si>
  <si>
    <t>JENNY ISABEL</t>
  </si>
  <si>
    <t>HUARI NAVARRO</t>
  </si>
  <si>
    <t>JULIANA</t>
  </si>
  <si>
    <t>LOAYZA VILLALOBOS</t>
  </si>
  <si>
    <t>NICOLE</t>
  </si>
  <si>
    <t>MARCIAL MOLINA</t>
  </si>
  <si>
    <t>SARA MELISSA</t>
  </si>
  <si>
    <t>MEDINA NAVARRO</t>
  </si>
  <si>
    <t>ANGIE RUBY</t>
  </si>
  <si>
    <t>TORRES MARQUEZ</t>
  </si>
  <si>
    <t>SANDRA PAOLA</t>
  </si>
  <si>
    <t>YUPAN FRANCIA</t>
  </si>
  <si>
    <t>DEYSI JANET</t>
  </si>
  <si>
    <t>ZEVALLOS ZEVALLOS</t>
  </si>
  <si>
    <t>MILAGROS RUBI</t>
  </si>
  <si>
    <t>40821962</t>
  </si>
  <si>
    <t>07897872</t>
  </si>
  <si>
    <t>42838328</t>
  </si>
  <si>
    <t>75405875</t>
  </si>
  <si>
    <t>42844263</t>
  </si>
  <si>
    <t>47076588</t>
  </si>
  <si>
    <t>72565751</t>
  </si>
  <si>
    <t>44475835</t>
  </si>
  <si>
    <t>44680303</t>
  </si>
  <si>
    <t>76821346</t>
  </si>
  <si>
    <t>RUEDA VASQUEZ</t>
  </si>
  <si>
    <t>DARLING</t>
  </si>
  <si>
    <t>75700600</t>
  </si>
  <si>
    <t>DM</t>
  </si>
  <si>
    <t>CASTRO COBOS</t>
  </si>
  <si>
    <t>ARIADNA AMIRA</t>
  </si>
  <si>
    <t>GARCIA VALENCIA</t>
  </si>
  <si>
    <t>CARLA ELIZABETH</t>
  </si>
  <si>
    <t>GRANDA ESTELA</t>
  </si>
  <si>
    <t>LEONARDO DAVID</t>
  </si>
  <si>
    <t>RAMIREZ CASTILLO</t>
  </si>
  <si>
    <t>MERCEDES ARACELY</t>
  </si>
  <si>
    <t>RUIZ ARCE</t>
  </si>
  <si>
    <t>RUTH ABIGAIL</t>
  </si>
  <si>
    <t>TASAYCO FLORES</t>
  </si>
  <si>
    <t>TIFFANY LIZETH</t>
  </si>
  <si>
    <t>VILLEGAS DOMINGUEZ</t>
  </si>
  <si>
    <t>ADALINDA</t>
  </si>
  <si>
    <t>RAMIREZ RAFAEL</t>
  </si>
  <si>
    <t>FLOR VALERIA</t>
  </si>
  <si>
    <t>74702782</t>
  </si>
  <si>
    <t>62472492</t>
  </si>
  <si>
    <t>76296399</t>
  </si>
  <si>
    <t>03698285</t>
  </si>
  <si>
    <t>75284888</t>
  </si>
  <si>
    <t>77144681</t>
  </si>
  <si>
    <t>48141033</t>
  </si>
  <si>
    <t>60327991</t>
  </si>
  <si>
    <t>A</t>
  </si>
  <si>
    <t>N</t>
  </si>
  <si>
    <t>LCG</t>
  </si>
  <si>
    <t>110</t>
  </si>
  <si>
    <t>Faltas</t>
  </si>
  <si>
    <t>Turno Noche</t>
  </si>
  <si>
    <t>Personal Total</t>
  </si>
  <si>
    <t>Asistencia</t>
  </si>
  <si>
    <t>Turno Tarde</t>
  </si>
  <si>
    <t>Lic Sin Goze</t>
  </si>
  <si>
    <t>Lic Con Goze</t>
  </si>
  <si>
    <t>Vacaciones</t>
  </si>
  <si>
    <t>TRABAJADORES</t>
  </si>
  <si>
    <t>Retiros</t>
  </si>
  <si>
    <t>Ingresos</t>
  </si>
  <si>
    <t>R</t>
  </si>
  <si>
    <t>AP</t>
  </si>
  <si>
    <t>Apoyos</t>
  </si>
  <si>
    <t>CONDORI TOLEDO</t>
  </si>
  <si>
    <t>PAMELA WENDY</t>
  </si>
  <si>
    <t>74094662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</si>
</sst>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b/>
      <sz val="16"/>
      <color theme="0"/>
      <name val="Arial Narrow"/>
      <family val="2"/>
    </font>
    <font>
      <sz val="12"/>
      <name val="Arial Narrow"/>
      <family val="2"/>
    </font>
    <font>
      <b/>
      <sz val="14"/>
      <name val="Arial Narrow"/>
      <family val="2"/>
    </font>
    <font>
      <b/>
      <sz val="18"/>
      <name val="Arial Narrow"/>
      <family val="2"/>
    </font>
    <font>
      <b/>
      <sz val="16"/>
      <name val="Arial Narrow"/>
      <family val="2"/>
    </font>
    <font>
      <b/>
      <sz val="14"/>
      <color rgb="FFFF0000"/>
      <name val="Arial Narrow"/>
      <family val="2"/>
    </font>
    <font>
      <b/>
      <sz val="12"/>
      <name val="Arial Narrow"/>
      <family val="2"/>
    </font>
    <font>
      <b/>
      <sz val="14"/>
      <color theme="0"/>
      <name val="Arial Narrow"/>
      <family val="2"/>
    </font>
    <font>
      <b/>
      <sz val="18"/>
      <color theme="1"/>
      <name val="Arial Narrow"/>
      <family val="2"/>
    </font>
    <font>
      <sz val="14"/>
      <name val="Arial Narrow"/>
      <family val="2"/>
    </font>
    <font>
      <b/>
      <sz val="16"/>
      <color theme="1"/>
      <name val="Arial Narrow"/>
      <family val="2"/>
    </font>
    <font>
      <b/>
      <sz val="11"/>
      <name val="Arial Narrow"/>
      <family val="2"/>
    </font>
    <font>
      <b/>
      <sz val="15"/>
      <name val="Arial Narrow"/>
      <family val="2"/>
    </font>
    <font>
      <b/>
      <sz val="15"/>
      <color rgb="FF0000FF"/>
      <name val="Arial Narrow"/>
      <family val="2"/>
    </font>
    <font>
      <sz val="14"/>
      <color theme="0"/>
      <name val="Arial Narrow"/>
      <family val="2"/>
    </font>
    <font>
      <b/>
      <sz val="15"/>
      <color rgb="FF1A1286"/>
      <name val="Arial Narrow"/>
      <family val="2"/>
    </font>
    <font>
      <sz val="8"/>
      <name val="Calibri"/>
      <family val="2"/>
      <scheme val="minor"/>
    </font>
    <font>
      <u/>
      <sz val="12"/>
      <name val="Arial Narrow"/>
      <family val="2"/>
    </font>
  </fonts>
  <fills count="19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00FFFF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AEAEA"/>
        <bgColor indexed="64"/>
      </patternFill>
    </fill>
    <fill>
      <patternFill patternType="solid">
        <fgColor rgb="FFCCFF3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C5C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79998168889431442"/>
        <bgColor indexed="64"/>
      </patternFill>
    </fill>
  </fills>
  <borders count="31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 style="medium">
        <color indexed="64"/>
      </top>
      <bottom style="dotted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medium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dotted">
        <color indexed="64"/>
      </bottom>
      <diagonal/>
    </border>
    <border>
      <left/>
      <right style="dotted">
        <color indexed="64"/>
      </right>
      <top style="dotted">
        <color indexed="64"/>
      </top>
      <bottom style="dotted">
        <color indexed="64"/>
      </bottom>
      <diagonal/>
    </border>
    <border>
      <left style="dotted">
        <color indexed="64"/>
      </left>
      <right style="medium">
        <color indexed="64"/>
      </right>
      <top style="dotted">
        <color indexed="64"/>
      </top>
      <bottom style="dotted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tted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8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/>
    <xf numFmtId="0" fontId="3" fillId="0" borderId="5" xfId="0" applyFont="1" applyBorder="1" applyAlignment="1">
      <alignment horizontal="center" vertical="center"/>
    </xf>
    <xf numFmtId="0" fontId="4" fillId="0" borderId="0" xfId="0" applyFont="1" applyAlignment="1">
      <alignment vertical="center"/>
    </xf>
    <xf numFmtId="0" fontId="4" fillId="0" borderId="1" xfId="0" applyFont="1" applyBorder="1" applyAlignment="1">
      <alignment horizontal="left" vertical="center"/>
    </xf>
    <xf numFmtId="0" fontId="4" fillId="0" borderId="2" xfId="0" applyFont="1" applyBorder="1" applyAlignment="1">
      <alignment horizontal="left" vertical="center"/>
    </xf>
    <xf numFmtId="0" fontId="4" fillId="0" borderId="2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6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7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0" fontId="7" fillId="3" borderId="0" xfId="0" applyFont="1" applyFill="1"/>
    <xf numFmtId="0" fontId="7" fillId="0" borderId="0" xfId="0" applyFont="1"/>
    <xf numFmtId="0" fontId="10" fillId="0" borderId="0" xfId="0" applyFont="1"/>
    <xf numFmtId="0" fontId="1" fillId="7" borderId="6" xfId="0" applyFont="1" applyFill="1" applyBorder="1" applyAlignment="1">
      <alignment horizontal="center" vertical="center"/>
    </xf>
    <xf numFmtId="0" fontId="3" fillId="8" borderId="6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center"/>
    </xf>
    <xf numFmtId="49" fontId="3" fillId="0" borderId="5" xfId="0" applyNumberFormat="1" applyFont="1" applyBorder="1" applyAlignment="1">
      <alignment horizontal="center" vertical="center" wrapText="1"/>
    </xf>
    <xf numFmtId="0" fontId="3" fillId="9" borderId="20" xfId="0" applyFont="1" applyFill="1" applyBorder="1" applyAlignment="1">
      <alignment horizontal="center" vertical="center"/>
    </xf>
    <xf numFmtId="14" fontId="2" fillId="0" borderId="0" xfId="0" applyNumberFormat="1" applyFont="1"/>
    <xf numFmtId="0" fontId="4" fillId="0" borderId="2" xfId="0" applyFont="1" applyBorder="1" applyAlignment="1">
      <alignment horizontal="center" vertical="center"/>
    </xf>
    <xf numFmtId="0" fontId="7" fillId="0" borderId="16" xfId="0" applyFont="1" applyFill="1" applyBorder="1" applyAlignment="1">
      <alignment horizontal="center" vertical="center" wrapText="1"/>
    </xf>
    <xf numFmtId="0" fontId="12" fillId="0" borderId="8" xfId="0" applyFont="1" applyFill="1" applyBorder="1" applyAlignment="1">
      <alignment horizontal="center" vertical="center" wrapText="1"/>
    </xf>
    <xf numFmtId="0" fontId="12" fillId="0" borderId="17" xfId="0" applyFont="1" applyFill="1" applyBorder="1" applyAlignment="1">
      <alignment horizontal="center" vertical="center" wrapText="1"/>
    </xf>
    <xf numFmtId="0" fontId="12" fillId="0" borderId="18" xfId="0" applyFont="1" applyFill="1" applyBorder="1" applyAlignment="1">
      <alignment horizontal="center" vertical="center" wrapText="1"/>
    </xf>
    <xf numFmtId="0" fontId="13" fillId="0" borderId="21" xfId="0" applyFont="1" applyFill="1" applyBorder="1" applyAlignment="1">
      <alignment horizontal="center" vertical="center"/>
    </xf>
    <xf numFmtId="0" fontId="13" fillId="0" borderId="22" xfId="0" applyFont="1" applyFill="1" applyBorder="1" applyAlignment="1">
      <alignment horizontal="center" vertical="center"/>
    </xf>
    <xf numFmtId="0" fontId="13" fillId="0" borderId="23" xfId="0" applyFont="1" applyFill="1" applyBorder="1" applyAlignment="1">
      <alignment horizontal="center" vertical="center"/>
    </xf>
    <xf numFmtId="0" fontId="14" fillId="0" borderId="24" xfId="0" applyFont="1" applyFill="1" applyBorder="1" applyAlignment="1">
      <alignment horizontal="center" vertical="center"/>
    </xf>
    <xf numFmtId="0" fontId="3" fillId="11" borderId="20" xfId="0" applyFont="1" applyFill="1" applyBorder="1" applyAlignment="1">
      <alignment horizontal="center" vertical="center"/>
    </xf>
    <xf numFmtId="0" fontId="3" fillId="11" borderId="6" xfId="0" applyFont="1" applyFill="1" applyBorder="1" applyAlignment="1">
      <alignment horizontal="center" vertical="center" wrapText="1"/>
    </xf>
    <xf numFmtId="2" fontId="3" fillId="9" borderId="20" xfId="0" applyNumberFormat="1" applyFont="1" applyFill="1" applyBorder="1" applyAlignment="1">
      <alignment horizontal="center" vertical="center"/>
    </xf>
    <xf numFmtId="2" fontId="3" fillId="11" borderId="20" xfId="0" applyNumberFormat="1" applyFont="1" applyFill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16" fillId="10" borderId="13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2" fillId="0" borderId="26" xfId="0" applyFont="1" applyFill="1" applyBorder="1" applyAlignment="1">
      <alignment horizontal="center" vertical="center" wrapText="1"/>
    </xf>
    <xf numFmtId="2" fontId="7" fillId="0" borderId="0" xfId="0" applyNumberFormat="1" applyFont="1" applyAlignment="1">
      <alignment horizontal="center"/>
    </xf>
    <xf numFmtId="49" fontId="3" fillId="12" borderId="20" xfId="0" applyNumberFormat="1" applyFont="1" applyFill="1" applyBorder="1" applyAlignment="1">
      <alignment horizontal="center" vertical="center"/>
    </xf>
    <xf numFmtId="0" fontId="3" fillId="12" borderId="19" xfId="0" applyFont="1" applyFill="1" applyBorder="1" applyAlignment="1">
      <alignment horizontal="left" vertical="center"/>
    </xf>
    <xf numFmtId="0" fontId="3" fillId="12" borderId="27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horizontal="left" vertical="center"/>
    </xf>
    <xf numFmtId="0" fontId="3" fillId="12" borderId="28" xfId="0" applyFont="1" applyFill="1" applyBorder="1" applyAlignment="1">
      <alignment horizontal="left" vertical="center"/>
    </xf>
    <xf numFmtId="0" fontId="3" fillId="12" borderId="25" xfId="0" applyFont="1" applyFill="1" applyBorder="1" applyAlignment="1">
      <alignment vertical="center"/>
    </xf>
    <xf numFmtId="0" fontId="3" fillId="12" borderId="27" xfId="0" applyFont="1" applyFill="1" applyBorder="1" applyAlignment="1">
      <alignment vertical="center"/>
    </xf>
    <xf numFmtId="49" fontId="3" fillId="12" borderId="20" xfId="0" quotePrefix="1" applyNumberFormat="1" applyFont="1" applyFill="1" applyBorder="1" applyAlignment="1">
      <alignment horizontal="center" vertical="center"/>
    </xf>
    <xf numFmtId="0" fontId="7" fillId="13" borderId="16" xfId="0" applyFont="1" applyFill="1" applyBorder="1" applyAlignment="1">
      <alignment horizontal="center" vertical="center" wrapText="1"/>
    </xf>
    <xf numFmtId="0" fontId="12" fillId="13" borderId="8" xfId="0" applyFont="1" applyFill="1" applyBorder="1" applyAlignment="1">
      <alignment horizontal="center" vertical="center" wrapText="1"/>
    </xf>
    <xf numFmtId="0" fontId="12" fillId="13" borderId="17" xfId="0" applyFont="1" applyFill="1" applyBorder="1" applyAlignment="1">
      <alignment horizontal="center" vertical="center" wrapText="1"/>
    </xf>
    <xf numFmtId="0" fontId="12" fillId="13" borderId="18" xfId="0" applyFont="1" applyFill="1" applyBorder="1" applyAlignment="1">
      <alignment horizontal="center" vertical="center" wrapText="1"/>
    </xf>
    <xf numFmtId="0" fontId="13" fillId="13" borderId="21" xfId="0" applyFont="1" applyFill="1" applyBorder="1" applyAlignment="1">
      <alignment horizontal="center" vertical="center"/>
    </xf>
    <xf numFmtId="0" fontId="13" fillId="13" borderId="22" xfId="0" applyFont="1" applyFill="1" applyBorder="1" applyAlignment="1">
      <alignment horizontal="center" vertical="center"/>
    </xf>
    <xf numFmtId="0" fontId="13" fillId="13" borderId="23" xfId="0" applyFont="1" applyFill="1" applyBorder="1" applyAlignment="1">
      <alignment horizontal="center" vertical="center"/>
    </xf>
    <xf numFmtId="0" fontId="14" fillId="13" borderId="24" xfId="0" applyFont="1" applyFill="1" applyBorder="1" applyAlignment="1">
      <alignment horizontal="center" vertical="center"/>
    </xf>
    <xf numFmtId="0" fontId="3" fillId="14" borderId="25" xfId="0" applyFont="1" applyFill="1" applyBorder="1" applyAlignment="1">
      <alignment horizontal="left" vertical="center"/>
    </xf>
    <xf numFmtId="0" fontId="3" fillId="14" borderId="27" xfId="0" applyFont="1" applyFill="1" applyBorder="1" applyAlignment="1">
      <alignment horizontal="left" vertical="center"/>
    </xf>
    <xf numFmtId="49" fontId="3" fillId="14" borderId="20" xfId="0" applyNumberFormat="1" applyFont="1" applyFill="1" applyBorder="1" applyAlignment="1">
      <alignment horizontal="center" vertical="center"/>
    </xf>
    <xf numFmtId="49" fontId="3" fillId="14" borderId="20" xfId="0" quotePrefix="1" applyNumberFormat="1" applyFont="1" applyFill="1" applyBorder="1" applyAlignment="1">
      <alignment horizontal="center" vertical="center"/>
    </xf>
    <xf numFmtId="0" fontId="3" fillId="15" borderId="25" xfId="0" applyFont="1" applyFill="1" applyBorder="1" applyAlignment="1">
      <alignment horizontal="left" vertical="center"/>
    </xf>
    <xf numFmtId="0" fontId="3" fillId="15" borderId="27" xfId="0" applyFont="1" applyFill="1" applyBorder="1" applyAlignment="1">
      <alignment horizontal="left" vertical="center"/>
    </xf>
    <xf numFmtId="49" fontId="3" fillId="15" borderId="20" xfId="0" applyNumberFormat="1" applyFont="1" applyFill="1" applyBorder="1" applyAlignment="1">
      <alignment horizontal="center" vertical="center"/>
    </xf>
    <xf numFmtId="0" fontId="3" fillId="16" borderId="27" xfId="0" applyFont="1" applyFill="1" applyBorder="1" applyAlignment="1">
      <alignment horizontal="left" vertical="center"/>
    </xf>
    <xf numFmtId="49" fontId="3" fillId="16" borderId="20" xfId="0" applyNumberFormat="1" applyFont="1" applyFill="1" applyBorder="1" applyAlignment="1">
      <alignment horizontal="center" vertical="center"/>
    </xf>
    <xf numFmtId="0" fontId="3" fillId="17" borderId="27" xfId="0" applyFont="1" applyFill="1" applyBorder="1" applyAlignment="1">
      <alignment vertical="center"/>
    </xf>
    <xf numFmtId="0" fontId="3" fillId="17" borderId="27" xfId="0" applyFont="1" applyFill="1" applyBorder="1" applyAlignment="1">
      <alignment horizontal="left" vertical="center"/>
    </xf>
    <xf numFmtId="49" fontId="3" fillId="17" borderId="20" xfId="0" applyNumberFormat="1" applyFont="1" applyFill="1" applyBorder="1" applyAlignment="1">
      <alignment horizontal="center" vertical="center"/>
    </xf>
    <xf numFmtId="0" fontId="15" fillId="4" borderId="5" xfId="0" applyFont="1" applyFill="1" applyBorder="1" applyAlignment="1">
      <alignment vertical="center"/>
    </xf>
    <xf numFmtId="0" fontId="15" fillId="4" borderId="5" xfId="0" applyFont="1" applyFill="1" applyBorder="1" applyAlignment="1">
      <alignment horizontal="center" vertical="center"/>
    </xf>
    <xf numFmtId="2" fontId="15" fillId="4" borderId="5" xfId="0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/>
    </xf>
    <xf numFmtId="0" fontId="8" fillId="4" borderId="6" xfId="0" applyFont="1" applyFill="1" applyBorder="1" applyAlignment="1">
      <alignment vertical="center"/>
    </xf>
    <xf numFmtId="0" fontId="8" fillId="4" borderId="10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12" borderId="19" xfId="0" applyFont="1" applyFill="1" applyBorder="1" applyAlignment="1">
      <alignment vertical="center"/>
    </xf>
    <xf numFmtId="0" fontId="16" fillId="17" borderId="13" xfId="0" applyFont="1" applyFill="1" applyBorder="1" applyAlignment="1">
      <alignment horizontal="center" vertical="center"/>
    </xf>
    <xf numFmtId="0" fontId="18" fillId="0" borderId="0" xfId="0" applyFont="1"/>
    <xf numFmtId="0" fontId="3" fillId="14" borderId="25" xfId="0" applyFont="1" applyFill="1" applyBorder="1" applyAlignment="1">
      <alignment vertical="center"/>
    </xf>
    <xf numFmtId="0" fontId="3" fillId="14" borderId="27" xfId="0" applyFont="1" applyFill="1" applyBorder="1" applyAlignment="1">
      <alignment vertical="center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0" fontId="3" fillId="0" borderId="25" xfId="0" applyFont="1" applyBorder="1" applyAlignment="1">
      <alignment horizontal="left"/>
    </xf>
    <xf numFmtId="0" fontId="3" fillId="0" borderId="29" xfId="0" applyFont="1" applyBorder="1" applyAlignment="1">
      <alignment horizontal="left"/>
    </xf>
    <xf numFmtId="0" fontId="3" fillId="0" borderId="30" xfId="0" applyFont="1" applyBorder="1" applyAlignment="1">
      <alignment horizontal="left"/>
    </xf>
    <xf numFmtId="14" fontId="5" fillId="18" borderId="5" xfId="0" applyNumberFormat="1" applyFont="1" applyFill="1" applyBorder="1" applyAlignment="1">
      <alignment horizontal="center"/>
    </xf>
    <xf numFmtId="0" fontId="5" fillId="18" borderId="5" xfId="0" applyFont="1" applyFill="1" applyBorder="1" applyAlignment="1">
      <alignment horizontal="center"/>
    </xf>
    <xf numFmtId="0" fontId="3" fillId="0" borderId="5" xfId="0" applyFont="1" applyBorder="1" applyAlignment="1">
      <alignment horizontal="left"/>
    </xf>
    <xf numFmtId="0" fontId="1" fillId="2" borderId="0" xfId="0" applyFont="1" applyFill="1" applyAlignment="1">
      <alignment horizontal="center"/>
    </xf>
    <xf numFmtId="0" fontId="4" fillId="0" borderId="1" xfId="0" applyFont="1" applyBorder="1" applyAlignment="1">
      <alignment horizontal="center" vertical="center"/>
    </xf>
    <xf numFmtId="0" fontId="4" fillId="0" borderId="2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/>
    </xf>
    <xf numFmtId="0" fontId="1" fillId="4" borderId="8" xfId="0" applyFont="1" applyFill="1" applyBorder="1" applyAlignment="1">
      <alignment horizontal="center" vertical="center"/>
    </xf>
    <xf numFmtId="0" fontId="1" fillId="4" borderId="9" xfId="0" applyFont="1" applyFill="1" applyBorder="1" applyAlignment="1">
      <alignment horizontal="center" vertical="center"/>
    </xf>
    <xf numFmtId="0" fontId="1" fillId="4" borderId="11" xfId="0" applyFont="1" applyFill="1" applyBorder="1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12" xfId="0" applyFont="1" applyFill="1" applyBorder="1" applyAlignment="1">
      <alignment horizontal="center" vertical="center"/>
    </xf>
    <xf numFmtId="0" fontId="1" fillId="4" borderId="7" xfId="0" applyFont="1" applyFill="1" applyBorder="1" applyAlignment="1">
      <alignment horizontal="center" vertical="center" wrapText="1"/>
    </xf>
    <xf numFmtId="0" fontId="1" fillId="4" borderId="8" xfId="0" applyFont="1" applyFill="1" applyBorder="1" applyAlignment="1">
      <alignment horizontal="center" vertical="center" wrapText="1"/>
    </xf>
    <xf numFmtId="0" fontId="1" fillId="4" borderId="9" xfId="0" applyFont="1" applyFill="1" applyBorder="1" applyAlignment="1">
      <alignment horizontal="center" vertical="center" wrapText="1"/>
    </xf>
    <xf numFmtId="0" fontId="1" fillId="4" borderId="11" xfId="0" applyFont="1" applyFill="1" applyBorder="1" applyAlignment="1">
      <alignment horizontal="center" vertical="center" wrapText="1"/>
    </xf>
    <xf numFmtId="0" fontId="1" fillId="4" borderId="0" xfId="0" applyFont="1" applyFill="1" applyAlignment="1">
      <alignment horizontal="center" vertical="center" wrapText="1"/>
    </xf>
    <xf numFmtId="0" fontId="1" fillId="4" borderId="12" xfId="0" applyFont="1" applyFill="1" applyBorder="1" applyAlignment="1">
      <alignment horizontal="center" vertical="center" wrapText="1"/>
    </xf>
    <xf numFmtId="0" fontId="1" fillId="4" borderId="13" xfId="0" applyFont="1" applyFill="1" applyBorder="1" applyAlignment="1">
      <alignment horizontal="center" vertical="center" wrapText="1"/>
    </xf>
    <xf numFmtId="0" fontId="1" fillId="4" borderId="14" xfId="0" applyFont="1" applyFill="1" applyBorder="1" applyAlignment="1">
      <alignment horizontal="center" vertical="center" wrapText="1"/>
    </xf>
    <xf numFmtId="0" fontId="1" fillId="4" borderId="15" xfId="0" applyFont="1" applyFill="1" applyBorder="1" applyAlignment="1">
      <alignment horizontal="center" vertical="center" wrapText="1"/>
    </xf>
    <xf numFmtId="17" fontId="9" fillId="5" borderId="1" xfId="0" applyNumberFormat="1" applyFont="1" applyFill="1" applyBorder="1" applyAlignment="1">
      <alignment horizontal="center" vertical="center"/>
    </xf>
    <xf numFmtId="17" fontId="9" fillId="5" borderId="2" xfId="0" applyNumberFormat="1" applyFont="1" applyFill="1" applyBorder="1" applyAlignment="1">
      <alignment horizontal="center" vertical="center"/>
    </xf>
    <xf numFmtId="17" fontId="9" fillId="5" borderId="3" xfId="0" applyNumberFormat="1" applyFont="1" applyFill="1" applyBorder="1" applyAlignment="1">
      <alignment horizontal="center" vertical="center"/>
    </xf>
    <xf numFmtId="14" fontId="11" fillId="5" borderId="1" xfId="0" applyNumberFormat="1" applyFont="1" applyFill="1" applyBorder="1" applyAlignment="1">
      <alignment horizontal="center" vertical="center"/>
    </xf>
    <xf numFmtId="0" fontId="11" fillId="5" borderId="2" xfId="0" applyFont="1" applyFill="1" applyBorder="1" applyAlignment="1">
      <alignment horizontal="center" vertical="center"/>
    </xf>
    <xf numFmtId="0" fontId="11" fillId="5" borderId="3" xfId="0" applyFont="1" applyFill="1" applyBorder="1" applyAlignment="1">
      <alignment horizontal="center" vertical="center"/>
    </xf>
    <xf numFmtId="0" fontId="3" fillId="6" borderId="1" xfId="0" applyFont="1" applyFill="1" applyBorder="1" applyAlignment="1">
      <alignment horizontal="center"/>
    </xf>
    <xf numFmtId="0" fontId="3" fillId="6" borderId="2" xfId="0" applyFont="1" applyFill="1" applyBorder="1" applyAlignment="1">
      <alignment horizontal="center"/>
    </xf>
    <xf numFmtId="0" fontId="3" fillId="6" borderId="3" xfId="0" applyFont="1" applyFill="1" applyBorder="1" applyAlignment="1">
      <alignment horizontal="center"/>
    </xf>
  </cellXfs>
  <cellStyles count="1">
    <cellStyle name="Normal" xfId="0" builtinId="0"/>
  </cellStyles>
  <dxfs count="154"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b/>
        <i val="0"/>
        <color auto="1"/>
      </font>
      <fill>
        <patternFill>
          <bgColor theme="0" tint="-0.34998626667073579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  <dxf>
      <font>
        <color rgb="FFFF0000"/>
      </font>
      <fill>
        <patternFill>
          <bgColor theme="5" tint="0.59996337778862885"/>
        </patternFill>
      </fill>
    </dxf>
    <dxf>
      <font>
        <color theme="7" tint="-0.499984740745262"/>
      </font>
      <fill>
        <patternFill>
          <bgColor theme="7" tint="0.39994506668294322"/>
        </patternFill>
      </fill>
    </dxf>
    <dxf>
      <font>
        <color theme="4" tint="-0.499984740745262"/>
      </font>
      <fill>
        <patternFill>
          <bgColor theme="8" tint="0.39994506668294322"/>
        </patternFill>
      </fill>
    </dxf>
    <dxf>
      <font>
        <color theme="9" tint="-0.499984740745262"/>
      </font>
      <fill>
        <patternFill>
          <bgColor theme="9" tint="0.59996337778862885"/>
        </patternFill>
      </fill>
    </dxf>
  </dxfs>
  <tableStyles count="0" defaultTableStyle="TableStyleMedium2" defaultPivotStyle="PivotStyleLight16"/>
  <colors>
    <mruColors>
      <color rgb="FFFFC5C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760EAB-CC3D-40AE-A29A-AB65FF61DEFD}">
  <dimension ref="A1:FK179"/>
  <sheetViews>
    <sheetView showGridLines="0" tabSelected="1" topLeftCell="B8" zoomScale="70" zoomScaleNormal="70" workbookViewId="0">
      <pane xSplit="5550" ySplit="1905" topLeftCell="DP161" activePane="bottomRight"/>
      <selection activeCell="A8" sqref="A1:A1048576"/>
      <selection pane="topRight" activeCell="EM11" sqref="EM11"/>
      <selection pane="bottomLeft" activeCell="C13" sqref="C13"/>
      <selection pane="bottomRight" activeCell="EN179" sqref="EN179"/>
    </sheetView>
  </sheetViews>
  <sheetFormatPr baseColWidth="10" defaultColWidth="11.42578125" defaultRowHeight="15.75" x14ac:dyDescent="0.25"/>
  <cols>
    <col min="1" max="1" width="5.85546875" style="1" customWidth="1"/>
    <col min="2" max="2" width="30.140625" style="1" bestFit="1" customWidth="1"/>
    <col min="3" max="3" width="28.140625" style="1" bestFit="1" customWidth="1"/>
    <col min="4" max="4" width="12.140625" style="3" hidden="1" customWidth="1"/>
    <col min="5" max="6" width="10.7109375" style="1" hidden="1" customWidth="1"/>
    <col min="7" max="7" width="14.5703125" style="1" hidden="1" customWidth="1"/>
    <col min="8" max="11" width="13.42578125" style="1" hidden="1" customWidth="1"/>
    <col min="12" max="12" width="11.5703125" style="1" customWidth="1"/>
    <col min="13" max="16" width="10.7109375" style="1" customWidth="1"/>
    <col min="17" max="17" width="12.140625" style="1" customWidth="1"/>
    <col min="18" max="21" width="6" style="1" customWidth="1"/>
    <col min="22" max="22" width="5.7109375" style="1" customWidth="1"/>
    <col min="23" max="26" width="6" style="1" customWidth="1"/>
    <col min="27" max="27" width="5.7109375" style="1" customWidth="1"/>
    <col min="28" max="31" width="6" style="1" customWidth="1"/>
    <col min="32" max="32" width="5.7109375" style="1" customWidth="1"/>
    <col min="33" max="36" width="6" style="1" customWidth="1"/>
    <col min="37" max="37" width="5.7109375" style="1" customWidth="1"/>
    <col min="38" max="41" width="6" style="1" customWidth="1"/>
    <col min="42" max="42" width="5.7109375" style="1" customWidth="1"/>
    <col min="43" max="46" width="6" style="1" customWidth="1"/>
    <col min="47" max="47" width="5.7109375" style="1" customWidth="1"/>
    <col min="48" max="51" width="6" style="1" customWidth="1"/>
    <col min="52" max="52" width="5.7109375" style="1" customWidth="1"/>
    <col min="53" max="56" width="6" style="1" customWidth="1"/>
    <col min="57" max="57" width="5.7109375" style="1" customWidth="1"/>
    <col min="58" max="61" width="6" style="1" customWidth="1"/>
    <col min="62" max="62" width="5.7109375" style="1" customWidth="1"/>
    <col min="63" max="66" width="6" style="1" customWidth="1"/>
    <col min="67" max="67" width="5.7109375" style="1" customWidth="1"/>
    <col min="68" max="71" width="6" style="1" customWidth="1"/>
    <col min="72" max="72" width="5.7109375" style="1" customWidth="1"/>
    <col min="73" max="76" width="6" style="1" customWidth="1"/>
    <col min="77" max="77" width="5.7109375" style="1" customWidth="1"/>
    <col min="78" max="81" width="6" style="1" customWidth="1"/>
    <col min="82" max="82" width="5.7109375" style="1" customWidth="1"/>
    <col min="83" max="86" width="6" style="1" customWidth="1"/>
    <col min="87" max="87" width="5.7109375" style="1" customWidth="1"/>
    <col min="88" max="91" width="6" style="1" customWidth="1"/>
    <col min="92" max="92" width="5.7109375" style="1" customWidth="1"/>
    <col min="93" max="96" width="6" style="1" customWidth="1"/>
    <col min="97" max="97" width="5.7109375" style="1" customWidth="1"/>
    <col min="98" max="101" width="6" style="1" customWidth="1"/>
    <col min="102" max="102" width="5.7109375" style="1" customWidth="1"/>
    <col min="103" max="106" width="6" style="1" customWidth="1"/>
    <col min="107" max="107" width="5.7109375" style="1" customWidth="1"/>
    <col min="108" max="111" width="6" style="1" customWidth="1"/>
    <col min="112" max="112" width="5.7109375" style="1" customWidth="1"/>
    <col min="113" max="116" width="6" style="1" customWidth="1"/>
    <col min="117" max="117" width="5.7109375" style="1" customWidth="1"/>
    <col min="118" max="121" width="6" style="1" customWidth="1"/>
    <col min="122" max="122" width="5.7109375" style="1" customWidth="1"/>
    <col min="123" max="126" width="6" style="1" customWidth="1"/>
    <col min="127" max="127" width="5.7109375" style="1" customWidth="1"/>
    <col min="128" max="131" width="6" style="1" customWidth="1"/>
    <col min="132" max="132" width="5.7109375" style="1" customWidth="1"/>
    <col min="133" max="136" width="6" style="1" customWidth="1"/>
    <col min="137" max="137" width="5.7109375" style="1" customWidth="1"/>
    <col min="138" max="141" width="6" style="1" customWidth="1"/>
    <col min="142" max="142" width="5.7109375" style="1" customWidth="1"/>
    <col min="143" max="146" width="6" style="1" customWidth="1"/>
    <col min="147" max="147" width="5.7109375" style="1" customWidth="1"/>
    <col min="148" max="151" width="6" style="1" customWidth="1"/>
    <col min="152" max="152" width="5.7109375" style="1" customWidth="1"/>
    <col min="153" max="156" width="6" style="1" customWidth="1"/>
    <col min="157" max="157" width="5.7109375" style="1" customWidth="1"/>
    <col min="158" max="161" width="6" style="1" customWidth="1"/>
    <col min="162" max="162" width="5.7109375" style="1" customWidth="1"/>
    <col min="163" max="166" width="6" style="1" customWidth="1"/>
    <col min="167" max="167" width="5.7109375" style="1" customWidth="1"/>
    <col min="168" max="16384" width="11.42578125" style="1"/>
  </cols>
  <sheetData>
    <row r="1" spans="1:167" ht="20.25" hidden="1" x14ac:dyDescent="0.3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V1" s="2"/>
      <c r="AA1" s="2"/>
      <c r="AF1" s="2"/>
      <c r="AK1" s="2"/>
      <c r="AP1" s="2"/>
      <c r="AU1" s="2"/>
      <c r="AZ1" s="2"/>
      <c r="BE1" s="2"/>
      <c r="BJ1" s="2"/>
      <c r="BO1" s="2"/>
      <c r="BT1" s="2"/>
      <c r="BY1" s="2"/>
      <c r="CD1" s="2"/>
      <c r="CI1" s="2"/>
      <c r="CN1" s="2"/>
      <c r="CS1" s="2"/>
      <c r="CX1" s="2"/>
      <c r="DC1" s="2"/>
      <c r="DH1" s="2"/>
      <c r="DM1" s="2"/>
      <c r="DR1" s="2"/>
      <c r="DW1" s="2"/>
      <c r="EB1" s="2"/>
      <c r="EG1" s="2"/>
      <c r="EL1" s="2"/>
      <c r="EQ1" s="2"/>
      <c r="EV1" s="2"/>
      <c r="FA1" s="2"/>
      <c r="FF1" s="2"/>
      <c r="FK1" s="2"/>
    </row>
    <row r="2" spans="1:167" ht="20.25" hidden="1" customHeight="1" thickBot="1" x14ac:dyDescent="0.3">
      <c r="R2" s="4"/>
      <c r="S2" s="4"/>
      <c r="T2" s="4"/>
      <c r="U2" s="4"/>
      <c r="V2" s="2"/>
      <c r="W2" s="4"/>
      <c r="X2" s="4"/>
      <c r="Y2" s="4"/>
      <c r="Z2" s="4"/>
      <c r="AA2" s="2"/>
      <c r="AB2" s="4"/>
      <c r="AC2" s="4"/>
      <c r="AD2" s="4"/>
      <c r="AE2" s="4"/>
      <c r="AF2" s="2"/>
      <c r="AG2" s="4"/>
      <c r="AH2" s="4"/>
      <c r="AI2" s="4"/>
      <c r="AJ2" s="4"/>
      <c r="AK2" s="2"/>
      <c r="AL2" s="4"/>
      <c r="AM2" s="4"/>
      <c r="AN2" s="4"/>
      <c r="AO2" s="4"/>
      <c r="AP2" s="2"/>
      <c r="AQ2" s="4"/>
      <c r="AR2" s="4"/>
      <c r="AS2" s="4"/>
      <c r="AT2" s="4"/>
      <c r="AU2" s="2"/>
      <c r="AV2" s="4"/>
      <c r="AW2" s="4"/>
      <c r="AX2" s="4"/>
      <c r="AY2" s="4"/>
      <c r="AZ2" s="2"/>
      <c r="BA2" s="4"/>
      <c r="BB2" s="4"/>
      <c r="BC2" s="4"/>
      <c r="BD2" s="4"/>
      <c r="BE2" s="2"/>
      <c r="BF2" s="4"/>
      <c r="BG2" s="4"/>
      <c r="BH2" s="4"/>
      <c r="BI2" s="4"/>
      <c r="BJ2" s="2"/>
      <c r="BK2" s="4"/>
      <c r="BL2" s="4"/>
      <c r="BM2" s="4"/>
      <c r="BN2" s="4"/>
      <c r="BO2" s="2"/>
      <c r="BP2" s="4"/>
      <c r="BQ2" s="4"/>
      <c r="BR2" s="4"/>
      <c r="BS2" s="4"/>
      <c r="BT2" s="2"/>
      <c r="BU2" s="4"/>
      <c r="BV2" s="4"/>
      <c r="BW2" s="4"/>
      <c r="BX2" s="4"/>
      <c r="BY2" s="2"/>
      <c r="BZ2" s="4"/>
      <c r="CA2" s="4"/>
      <c r="CB2" s="4"/>
      <c r="CC2" s="4"/>
      <c r="CD2" s="2"/>
      <c r="CE2" s="4"/>
      <c r="CF2" s="4"/>
      <c r="CG2" s="4"/>
      <c r="CH2" s="4"/>
      <c r="CI2" s="2"/>
      <c r="CJ2" s="4"/>
      <c r="CK2" s="4"/>
      <c r="CL2" s="4"/>
      <c r="CM2" s="4"/>
      <c r="CN2" s="2"/>
      <c r="CO2" s="4"/>
      <c r="CP2" s="4"/>
      <c r="CQ2" s="4"/>
      <c r="CR2" s="4"/>
      <c r="CS2" s="2"/>
      <c r="CT2" s="4"/>
      <c r="CU2" s="4"/>
      <c r="CV2" s="4"/>
      <c r="CW2" s="4"/>
      <c r="CX2" s="2"/>
      <c r="CY2" s="4"/>
      <c r="CZ2" s="4"/>
      <c r="DA2" s="4"/>
      <c r="DB2" s="4"/>
      <c r="DC2" s="2"/>
      <c r="DD2" s="4"/>
      <c r="DE2" s="4"/>
      <c r="DF2" s="4"/>
      <c r="DG2" s="4"/>
      <c r="DH2" s="2"/>
      <c r="DI2" s="4"/>
      <c r="DJ2" s="4"/>
      <c r="DK2" s="4"/>
      <c r="DL2" s="4"/>
      <c r="DM2" s="2"/>
      <c r="DN2" s="4"/>
      <c r="DO2" s="4"/>
      <c r="DP2" s="4"/>
      <c r="DQ2" s="4"/>
      <c r="DR2" s="2"/>
      <c r="DS2" s="4"/>
      <c r="DT2" s="4"/>
      <c r="DU2" s="4"/>
      <c r="DV2" s="4"/>
      <c r="DW2" s="2"/>
      <c r="DX2" s="4"/>
      <c r="DY2" s="4"/>
      <c r="DZ2" s="4"/>
      <c r="EA2" s="4"/>
      <c r="EB2" s="2"/>
      <c r="EC2" s="4"/>
      <c r="ED2" s="4"/>
      <c r="EE2" s="4"/>
      <c r="EF2" s="4"/>
      <c r="EG2" s="2"/>
      <c r="EH2" s="4"/>
      <c r="EI2" s="4"/>
      <c r="EJ2" s="4"/>
      <c r="EK2" s="4"/>
      <c r="EL2" s="2"/>
      <c r="EM2" s="4"/>
      <c r="EN2" s="4"/>
      <c r="EO2" s="4"/>
      <c r="EP2" s="4"/>
      <c r="EQ2" s="2"/>
      <c r="ER2" s="4"/>
      <c r="ES2" s="4"/>
      <c r="ET2" s="4"/>
      <c r="EU2" s="4"/>
      <c r="EV2" s="2"/>
      <c r="EW2" s="4"/>
      <c r="EX2" s="4"/>
      <c r="EY2" s="4"/>
      <c r="EZ2" s="4"/>
      <c r="FA2" s="2"/>
      <c r="FB2" s="4"/>
      <c r="FC2" s="4"/>
      <c r="FD2" s="4"/>
      <c r="FE2" s="4"/>
      <c r="FF2" s="2"/>
      <c r="FG2" s="4"/>
      <c r="FH2" s="4"/>
      <c r="FI2" s="4"/>
      <c r="FJ2" s="4"/>
      <c r="FK2" s="2"/>
    </row>
    <row r="3" spans="1:167" s="6" customFormat="1" ht="24" hidden="1" customHeight="1" thickBot="1" x14ac:dyDescent="0.3">
      <c r="A3" s="96" t="s">
        <v>1</v>
      </c>
      <c r="B3" s="97"/>
      <c r="C3" s="97"/>
      <c r="D3" s="98"/>
      <c r="E3" s="96"/>
      <c r="F3" s="97"/>
      <c r="G3" s="97"/>
      <c r="H3" s="97"/>
      <c r="I3" s="97"/>
      <c r="J3" s="97"/>
      <c r="K3" s="97"/>
      <c r="L3" s="97"/>
      <c r="M3" s="97"/>
      <c r="N3" s="97"/>
      <c r="O3" s="97"/>
      <c r="P3" s="97"/>
      <c r="Q3" s="98"/>
      <c r="R3" s="1"/>
      <c r="S3" s="1"/>
      <c r="T3" s="1"/>
      <c r="U3" s="1"/>
      <c r="V3" s="1"/>
      <c r="W3" s="1"/>
      <c r="X3" s="99" t="s">
        <v>2</v>
      </c>
      <c r="Y3" s="99"/>
      <c r="Z3" s="100"/>
      <c r="AA3" s="5">
        <v>30</v>
      </c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  <c r="AZ3" s="1"/>
      <c r="BA3" s="1"/>
      <c r="BB3" s="1"/>
      <c r="BC3" s="1"/>
      <c r="BD3" s="1"/>
      <c r="BE3" s="1"/>
      <c r="BF3" s="1"/>
      <c r="BG3" s="1"/>
      <c r="BH3" s="1"/>
      <c r="BI3" s="1"/>
      <c r="BJ3" s="1"/>
      <c r="BK3" s="1"/>
      <c r="BL3" s="1"/>
      <c r="BM3" s="1"/>
      <c r="BN3" s="1"/>
      <c r="BO3" s="1"/>
      <c r="BP3" s="1"/>
      <c r="BQ3" s="1"/>
      <c r="BR3" s="1"/>
      <c r="BS3" s="1"/>
      <c r="BT3" s="1"/>
      <c r="BU3" s="1"/>
      <c r="BV3" s="1"/>
      <c r="BW3" s="1"/>
      <c r="BX3" s="1"/>
      <c r="BY3" s="1"/>
      <c r="BZ3" s="1"/>
      <c r="CA3" s="1"/>
      <c r="CB3" s="1"/>
      <c r="CC3" s="1"/>
      <c r="CD3" s="1"/>
      <c r="CE3" s="1"/>
      <c r="CF3" s="1"/>
      <c r="CG3" s="1"/>
      <c r="CH3" s="1"/>
      <c r="CI3" s="1"/>
      <c r="CJ3" s="1"/>
      <c r="CK3" s="1"/>
      <c r="CL3" s="1"/>
      <c r="CM3" s="1"/>
      <c r="CN3" s="1"/>
      <c r="CO3" s="1"/>
      <c r="CP3" s="1"/>
      <c r="CQ3" s="1"/>
      <c r="CR3" s="1"/>
      <c r="CS3" s="1"/>
      <c r="CT3" s="1"/>
      <c r="CU3" s="1"/>
      <c r="CV3" s="1"/>
      <c r="CW3" s="1"/>
      <c r="CX3" s="1"/>
      <c r="CY3" s="1"/>
      <c r="CZ3" s="1"/>
      <c r="DA3" s="1"/>
      <c r="DB3" s="1"/>
      <c r="DC3" s="1"/>
      <c r="DD3" s="1"/>
      <c r="DE3" s="1"/>
      <c r="DF3" s="1"/>
      <c r="DG3" s="1"/>
      <c r="DH3" s="1"/>
      <c r="DI3" s="1"/>
      <c r="DJ3" s="1"/>
      <c r="DK3" s="1"/>
      <c r="DL3" s="1"/>
      <c r="DM3" s="1"/>
      <c r="DN3" s="1"/>
      <c r="DO3" s="1"/>
      <c r="DP3" s="1"/>
      <c r="DQ3" s="1"/>
      <c r="DR3" s="1"/>
      <c r="DS3" s="1"/>
      <c r="DT3" s="1"/>
      <c r="DU3" s="1"/>
      <c r="DV3" s="1"/>
      <c r="DW3" s="1"/>
      <c r="DX3" s="1"/>
      <c r="DY3" s="1"/>
      <c r="DZ3" s="1"/>
      <c r="EA3" s="1"/>
      <c r="EB3" s="1"/>
      <c r="EC3" s="1"/>
      <c r="ED3" s="1"/>
      <c r="EE3" s="1"/>
      <c r="EF3" s="1"/>
      <c r="EG3" s="1"/>
      <c r="EH3" s="1"/>
      <c r="EI3" s="1"/>
      <c r="EJ3" s="1"/>
      <c r="EK3" s="1"/>
      <c r="EL3" s="1"/>
      <c r="EM3" s="1"/>
      <c r="EN3" s="1"/>
      <c r="EO3" s="1"/>
      <c r="EP3" s="1"/>
      <c r="EQ3" s="1"/>
      <c r="ER3" s="1"/>
      <c r="ES3" s="1"/>
      <c r="ET3" s="1"/>
      <c r="EU3" s="1"/>
      <c r="EV3" s="1"/>
      <c r="EW3" s="1"/>
      <c r="EX3" s="1"/>
      <c r="EY3" s="1"/>
      <c r="EZ3" s="1"/>
      <c r="FA3" s="1"/>
      <c r="FB3" s="1"/>
      <c r="FC3" s="1"/>
      <c r="FD3" s="1"/>
      <c r="FE3" s="1"/>
      <c r="FF3" s="1"/>
      <c r="FG3" s="1"/>
      <c r="FH3" s="1"/>
      <c r="FI3" s="1"/>
      <c r="FJ3" s="1"/>
      <c r="FK3" s="1"/>
    </row>
    <row r="4" spans="1:167" s="6" customFormat="1" ht="18.75" hidden="1" customHeight="1" thickBot="1" x14ac:dyDescent="0.3">
      <c r="A4" s="7"/>
      <c r="B4" s="8"/>
      <c r="C4" s="8"/>
      <c r="D4" s="9"/>
      <c r="E4" s="10"/>
      <c r="F4" s="9"/>
      <c r="G4" s="25"/>
      <c r="H4" s="9"/>
      <c r="I4" s="9"/>
      <c r="J4" s="38"/>
      <c r="K4" s="9"/>
      <c r="L4" s="9"/>
      <c r="M4" s="9"/>
      <c r="N4" s="9"/>
      <c r="O4" s="9"/>
      <c r="P4" s="9"/>
      <c r="Q4" s="9"/>
      <c r="R4" s="1"/>
      <c r="S4" s="1"/>
      <c r="T4" s="1"/>
      <c r="U4" s="1"/>
      <c r="V4" s="1"/>
      <c r="W4" s="1"/>
      <c r="X4" s="99" t="s">
        <v>3</v>
      </c>
      <c r="Y4" s="99"/>
      <c r="Z4" s="100"/>
      <c r="AA4" s="5">
        <v>240</v>
      </c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  <c r="AZ4" s="1"/>
      <c r="BA4" s="1"/>
      <c r="BB4" s="1"/>
      <c r="BC4" s="1"/>
      <c r="BD4" s="1"/>
      <c r="BE4" s="1"/>
      <c r="BF4" s="1"/>
      <c r="BG4" s="1"/>
      <c r="BH4" s="1"/>
      <c r="BI4" s="1"/>
      <c r="BJ4" s="1"/>
      <c r="BK4" s="1"/>
      <c r="BL4" s="1"/>
      <c r="BM4" s="1"/>
      <c r="BN4" s="1"/>
      <c r="BO4" s="1"/>
      <c r="BP4" s="1"/>
      <c r="BQ4" s="1"/>
      <c r="BR4" s="1"/>
      <c r="BS4" s="1"/>
      <c r="BT4" s="1"/>
      <c r="BU4" s="1"/>
      <c r="BV4" s="1"/>
      <c r="BW4" s="1"/>
      <c r="BX4" s="1"/>
      <c r="BY4" s="1"/>
      <c r="BZ4" s="1"/>
      <c r="CA4" s="1"/>
      <c r="CB4" s="1"/>
      <c r="CC4" s="1"/>
      <c r="CD4" s="1"/>
      <c r="CE4" s="1"/>
      <c r="CF4" s="1"/>
      <c r="CG4" s="1"/>
      <c r="CH4" s="1"/>
      <c r="CI4" s="1"/>
      <c r="CJ4" s="1"/>
      <c r="CK4" s="1"/>
      <c r="CL4" s="1"/>
      <c r="CM4" s="1"/>
      <c r="CN4" s="1"/>
      <c r="CO4" s="1"/>
      <c r="CP4" s="1"/>
      <c r="CQ4" s="1"/>
      <c r="CR4" s="1"/>
      <c r="CS4" s="1"/>
      <c r="CT4" s="1"/>
      <c r="CU4" s="1"/>
      <c r="CV4" s="1"/>
      <c r="CW4" s="1"/>
      <c r="CX4" s="1"/>
      <c r="CY4" s="1"/>
      <c r="CZ4" s="1"/>
      <c r="DA4" s="1"/>
      <c r="DB4" s="1"/>
      <c r="DC4" s="1"/>
      <c r="DD4" s="1"/>
      <c r="DE4" s="1"/>
      <c r="DF4" s="1"/>
      <c r="DG4" s="1"/>
      <c r="DH4" s="1"/>
      <c r="DI4" s="1"/>
      <c r="DJ4" s="1"/>
      <c r="DK4" s="1"/>
      <c r="DL4" s="1"/>
      <c r="DM4" s="1"/>
      <c r="DN4" s="1"/>
      <c r="DO4" s="1"/>
      <c r="DP4" s="1"/>
      <c r="DQ4" s="1"/>
      <c r="DR4" s="1"/>
      <c r="DS4" s="1"/>
      <c r="DT4" s="1"/>
      <c r="DU4" s="1"/>
      <c r="DV4" s="1"/>
      <c r="DW4" s="1"/>
      <c r="DX4" s="1"/>
      <c r="DY4" s="1"/>
      <c r="DZ4" s="1"/>
      <c r="EA4" s="1"/>
      <c r="EB4" s="1"/>
      <c r="EC4" s="1"/>
      <c r="ED4" s="1"/>
      <c r="EE4" s="1"/>
      <c r="EF4" s="1"/>
      <c r="EG4" s="1"/>
      <c r="EH4" s="1"/>
      <c r="EI4" s="1"/>
      <c r="EJ4" s="1"/>
      <c r="EK4" s="1"/>
      <c r="EL4" s="1"/>
      <c r="EM4" s="1"/>
      <c r="EN4" s="1"/>
      <c r="EO4" s="1"/>
      <c r="EP4" s="1"/>
      <c r="EQ4" s="1"/>
      <c r="ER4" s="1"/>
      <c r="ES4" s="1"/>
      <c r="ET4" s="1"/>
      <c r="EU4" s="1"/>
      <c r="EV4" s="1"/>
      <c r="EW4" s="1"/>
      <c r="EX4" s="1"/>
      <c r="EY4" s="1"/>
      <c r="EZ4" s="1"/>
      <c r="FA4" s="1"/>
      <c r="FB4" s="1"/>
      <c r="FC4" s="1"/>
      <c r="FD4" s="1"/>
      <c r="FE4" s="1"/>
      <c r="FF4" s="1"/>
      <c r="FG4" s="1"/>
      <c r="FH4" s="1"/>
      <c r="FI4" s="1"/>
      <c r="FJ4" s="1"/>
      <c r="FK4" s="1"/>
    </row>
    <row r="5" spans="1:167" s="13" customFormat="1" ht="22.5" hidden="1" customHeight="1" thickBot="1" x14ac:dyDescent="0.3">
      <c r="A5" s="101" t="s">
        <v>4</v>
      </c>
      <c r="B5" s="102"/>
      <c r="C5" s="102"/>
      <c r="D5" s="103"/>
      <c r="E5" s="101"/>
      <c r="F5" s="102"/>
      <c r="G5" s="102"/>
      <c r="H5" s="102"/>
      <c r="I5" s="102"/>
      <c r="J5" s="102"/>
      <c r="K5" s="102"/>
      <c r="L5" s="102"/>
      <c r="M5" s="102"/>
      <c r="N5" s="102"/>
      <c r="O5" s="102"/>
      <c r="P5" s="102"/>
      <c r="Q5" s="103"/>
      <c r="R5" s="11"/>
      <c r="S5" s="11"/>
      <c r="T5" s="11"/>
      <c r="U5" s="11"/>
      <c r="V5" s="12"/>
      <c r="W5" s="11"/>
      <c r="X5" s="11"/>
      <c r="Y5" s="11"/>
      <c r="Z5" s="11"/>
      <c r="AA5" s="12"/>
      <c r="AB5" s="11"/>
      <c r="AC5" s="11"/>
      <c r="AD5" s="11"/>
      <c r="AE5" s="11"/>
      <c r="AF5" s="12"/>
      <c r="AG5" s="11"/>
      <c r="AH5" s="11"/>
      <c r="AI5" s="11"/>
      <c r="AJ5" s="11"/>
      <c r="AK5" s="12"/>
      <c r="AL5" s="11"/>
      <c r="AM5" s="11"/>
      <c r="AN5" s="11"/>
      <c r="AO5" s="11"/>
      <c r="AP5" s="12"/>
      <c r="AQ5" s="11"/>
      <c r="AR5" s="11"/>
      <c r="AS5" s="11"/>
      <c r="AT5" s="11"/>
      <c r="AU5" s="12"/>
      <c r="AV5" s="11"/>
      <c r="AW5" s="11"/>
      <c r="AX5" s="11"/>
      <c r="AY5" s="11"/>
      <c r="AZ5" s="12"/>
      <c r="BA5" s="11"/>
      <c r="BB5" s="11"/>
      <c r="BC5" s="11"/>
      <c r="BD5" s="11"/>
      <c r="BE5" s="12"/>
      <c r="BF5" s="11"/>
      <c r="BG5" s="11"/>
      <c r="BH5" s="11"/>
      <c r="BI5" s="11"/>
      <c r="BJ5" s="12"/>
      <c r="BK5" s="11"/>
      <c r="BL5" s="11"/>
      <c r="BM5" s="11"/>
      <c r="BN5" s="11"/>
      <c r="BO5" s="12"/>
      <c r="BP5" s="11"/>
      <c r="BQ5" s="11"/>
      <c r="BR5" s="11"/>
      <c r="BS5" s="11"/>
      <c r="BT5" s="12"/>
      <c r="BU5" s="11"/>
      <c r="BV5" s="11"/>
      <c r="BW5" s="11"/>
      <c r="BX5" s="11"/>
      <c r="BY5" s="12"/>
      <c r="BZ5" s="11"/>
      <c r="CA5" s="11"/>
      <c r="CB5" s="11"/>
      <c r="CC5" s="11"/>
      <c r="CD5" s="12"/>
      <c r="CE5" s="11"/>
      <c r="CF5" s="11"/>
      <c r="CG5" s="11"/>
      <c r="CH5" s="11"/>
      <c r="CI5" s="12"/>
      <c r="CJ5" s="11"/>
      <c r="CK5" s="11"/>
      <c r="CL5" s="11"/>
      <c r="CM5" s="11"/>
      <c r="CN5" s="12"/>
      <c r="CO5" s="11"/>
      <c r="CP5" s="11"/>
      <c r="CQ5" s="11"/>
      <c r="CR5" s="11"/>
      <c r="CS5" s="12"/>
      <c r="CT5" s="11"/>
      <c r="CU5" s="11"/>
      <c r="CV5" s="11"/>
      <c r="CW5" s="11"/>
      <c r="CX5" s="12"/>
      <c r="CY5" s="11"/>
      <c r="CZ5" s="11"/>
      <c r="DA5" s="11"/>
      <c r="DB5" s="11"/>
      <c r="DC5" s="12"/>
      <c r="DD5" s="11"/>
      <c r="DE5" s="11"/>
      <c r="DF5" s="11"/>
      <c r="DG5" s="11"/>
      <c r="DH5" s="12"/>
      <c r="DI5" s="11"/>
      <c r="DJ5" s="11"/>
      <c r="DK5" s="11"/>
      <c r="DL5" s="11"/>
      <c r="DM5" s="12"/>
      <c r="DN5" s="11"/>
      <c r="DO5" s="11"/>
      <c r="DP5" s="11"/>
      <c r="DQ5" s="11"/>
      <c r="DR5" s="12"/>
      <c r="DS5" s="11"/>
      <c r="DT5" s="11"/>
      <c r="DU5" s="11"/>
      <c r="DV5" s="11"/>
      <c r="DW5" s="12"/>
      <c r="DX5" s="11"/>
      <c r="DY5" s="11"/>
      <c r="DZ5" s="11"/>
      <c r="EA5" s="11"/>
      <c r="EB5" s="12"/>
      <c r="EC5" s="11"/>
      <c r="ED5" s="11"/>
      <c r="EE5" s="11"/>
      <c r="EF5" s="11"/>
      <c r="EG5" s="12"/>
      <c r="EH5" s="11"/>
      <c r="EI5" s="11"/>
      <c r="EJ5" s="11"/>
      <c r="EK5" s="11"/>
      <c r="EL5" s="12"/>
      <c r="EM5" s="11"/>
      <c r="EN5" s="11"/>
      <c r="EO5" s="11"/>
      <c r="EP5" s="11"/>
      <c r="EQ5" s="12"/>
      <c r="ER5" s="11"/>
      <c r="ES5" s="11"/>
      <c r="ET5" s="11"/>
      <c r="EU5" s="11"/>
      <c r="EV5" s="12"/>
      <c r="EW5" s="11"/>
      <c r="EX5" s="11"/>
      <c r="EY5" s="11"/>
      <c r="EZ5" s="11"/>
      <c r="FA5" s="12"/>
      <c r="FB5" s="11"/>
      <c r="FC5" s="11"/>
      <c r="FD5" s="11"/>
      <c r="FE5" s="11"/>
      <c r="FF5" s="12"/>
      <c r="FG5" s="11"/>
      <c r="FH5" s="11"/>
      <c r="FI5" s="11"/>
      <c r="FJ5" s="11"/>
      <c r="FK5" s="12"/>
    </row>
    <row r="6" spans="1:167" s="17" customFormat="1" ht="21.75" hidden="1" customHeight="1" x14ac:dyDescent="0.25">
      <c r="A6" s="14"/>
      <c r="B6" s="14"/>
      <c r="C6" s="14"/>
      <c r="D6" s="15"/>
      <c r="E6" s="15"/>
      <c r="F6" s="15"/>
      <c r="G6" s="15"/>
      <c r="H6" s="15"/>
      <c r="I6" s="15"/>
      <c r="J6" s="15"/>
      <c r="K6" s="15"/>
      <c r="L6" s="15"/>
      <c r="M6" s="15"/>
      <c r="N6" s="15"/>
      <c r="O6" s="15"/>
      <c r="P6" s="15"/>
      <c r="Q6" s="43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  <c r="AX6" s="16"/>
      <c r="AY6" s="16"/>
      <c r="AZ6" s="16"/>
      <c r="BA6" s="16"/>
      <c r="BB6" s="16"/>
      <c r="BC6" s="16"/>
      <c r="BD6" s="16"/>
      <c r="BE6" s="16"/>
      <c r="BF6" s="16"/>
      <c r="BG6" s="16"/>
      <c r="BH6" s="16"/>
      <c r="BI6" s="16"/>
      <c r="BJ6" s="16"/>
      <c r="BK6" s="16"/>
      <c r="BL6" s="16"/>
      <c r="BM6" s="16"/>
      <c r="BN6" s="16"/>
      <c r="BO6" s="16"/>
      <c r="BP6" s="16"/>
      <c r="BQ6" s="16"/>
      <c r="BR6" s="16"/>
      <c r="BS6" s="16"/>
      <c r="BT6" s="16"/>
      <c r="BU6" s="16"/>
      <c r="BV6" s="16"/>
      <c r="BW6" s="16"/>
      <c r="BX6" s="16"/>
      <c r="BY6" s="16"/>
      <c r="BZ6" s="16"/>
      <c r="CA6" s="16"/>
      <c r="CB6" s="16"/>
      <c r="CC6" s="16"/>
      <c r="CD6" s="16"/>
      <c r="CE6" s="16"/>
      <c r="CF6" s="16"/>
      <c r="CG6" s="16"/>
      <c r="CH6" s="16"/>
      <c r="CI6" s="16"/>
      <c r="CJ6" s="16"/>
      <c r="CK6" s="16"/>
      <c r="CL6" s="16"/>
      <c r="CM6" s="16"/>
      <c r="CN6" s="16"/>
      <c r="CO6" s="16"/>
      <c r="CP6" s="16"/>
      <c r="CQ6" s="16"/>
      <c r="CR6" s="16"/>
      <c r="CS6" s="16"/>
      <c r="CT6" s="16"/>
      <c r="CU6" s="16"/>
      <c r="CV6" s="16"/>
      <c r="CW6" s="16"/>
      <c r="CX6" s="16"/>
      <c r="CY6" s="16"/>
      <c r="CZ6" s="16"/>
      <c r="DA6" s="16"/>
      <c r="DB6" s="16"/>
      <c r="DC6" s="16"/>
      <c r="DD6" s="16"/>
      <c r="DE6" s="16"/>
      <c r="DF6" s="16"/>
      <c r="DG6" s="16"/>
      <c r="DH6" s="16"/>
      <c r="DI6" s="16"/>
      <c r="DJ6" s="16"/>
      <c r="DK6" s="16"/>
      <c r="DL6" s="16"/>
      <c r="DM6" s="16"/>
      <c r="DN6" s="16"/>
      <c r="DO6" s="16"/>
      <c r="DP6" s="16"/>
      <c r="DQ6" s="16"/>
      <c r="DR6" s="16"/>
      <c r="DS6" s="16"/>
      <c r="DT6" s="16"/>
      <c r="DU6" s="16"/>
      <c r="DV6" s="16"/>
      <c r="DW6" s="16"/>
      <c r="DX6" s="16"/>
      <c r="DY6" s="16"/>
      <c r="DZ6" s="16"/>
      <c r="EA6" s="16"/>
      <c r="EB6" s="16"/>
      <c r="EC6" s="16"/>
      <c r="ED6" s="16"/>
      <c r="EE6" s="16"/>
      <c r="EF6" s="16"/>
      <c r="EG6" s="16"/>
      <c r="EH6" s="16"/>
      <c r="EI6" s="16"/>
      <c r="EJ6" s="16"/>
      <c r="EK6" s="16"/>
      <c r="EL6" s="16"/>
      <c r="EM6" s="16"/>
      <c r="EN6" s="16"/>
      <c r="EO6" s="16"/>
      <c r="EP6" s="16"/>
      <c r="EQ6" s="16"/>
      <c r="ER6" s="16"/>
      <c r="ES6" s="16"/>
      <c r="ET6" s="16"/>
      <c r="EU6" s="16"/>
      <c r="EV6" s="16"/>
      <c r="EW6" s="16"/>
      <c r="EX6" s="16"/>
      <c r="EY6" s="16"/>
      <c r="EZ6" s="16"/>
      <c r="FA6" s="16"/>
      <c r="FB6" s="16"/>
      <c r="FC6" s="16"/>
      <c r="FD6" s="16"/>
      <c r="FE6" s="16"/>
      <c r="FF6" s="16"/>
      <c r="FG6" s="16"/>
      <c r="FH6" s="16"/>
      <c r="FI6" s="16"/>
      <c r="FJ6" s="16"/>
      <c r="FK6" s="16"/>
    </row>
    <row r="7" spans="1:167" ht="8.25" hidden="1" customHeight="1" thickBot="1" x14ac:dyDescent="0.3">
      <c r="B7" s="3"/>
      <c r="C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</row>
    <row r="8" spans="1:167" ht="23.25" customHeight="1" thickBot="1" x14ac:dyDescent="0.3">
      <c r="A8" s="76" t="s">
        <v>5</v>
      </c>
      <c r="B8" s="104" t="s">
        <v>527</v>
      </c>
      <c r="C8" s="105"/>
      <c r="D8" s="106"/>
      <c r="E8" s="110" t="s">
        <v>6</v>
      </c>
      <c r="F8" s="111"/>
      <c r="G8" s="111"/>
      <c r="H8" s="111"/>
      <c r="I8" s="111"/>
      <c r="J8" s="111"/>
      <c r="K8" s="111"/>
      <c r="L8" s="111"/>
      <c r="M8" s="111"/>
      <c r="N8" s="111"/>
      <c r="O8" s="111"/>
      <c r="P8" s="111"/>
      <c r="Q8" s="112"/>
      <c r="R8" s="119" t="s">
        <v>173</v>
      </c>
      <c r="S8" s="120"/>
      <c r="T8" s="120"/>
      <c r="U8" s="120"/>
      <c r="V8" s="120"/>
      <c r="W8" s="120"/>
      <c r="X8" s="120"/>
      <c r="Y8" s="120"/>
      <c r="Z8" s="120"/>
      <c r="AA8" s="120"/>
      <c r="AB8" s="120"/>
      <c r="AC8" s="120"/>
      <c r="AD8" s="120"/>
      <c r="AE8" s="120"/>
      <c r="AF8" s="120"/>
      <c r="AG8" s="120"/>
      <c r="AH8" s="120"/>
      <c r="AI8" s="120"/>
      <c r="AJ8" s="120"/>
      <c r="AK8" s="120"/>
      <c r="AL8" s="120"/>
      <c r="AM8" s="120"/>
      <c r="AN8" s="120"/>
      <c r="AO8" s="120"/>
      <c r="AP8" s="120"/>
      <c r="AQ8" s="120"/>
      <c r="AR8" s="120"/>
      <c r="AS8" s="120"/>
      <c r="AT8" s="120"/>
      <c r="AU8" s="120"/>
      <c r="AV8" s="120"/>
      <c r="AW8" s="120"/>
      <c r="AX8" s="120"/>
      <c r="AY8" s="120"/>
      <c r="AZ8" s="121"/>
      <c r="BA8" s="119" t="s">
        <v>175</v>
      </c>
      <c r="BB8" s="120"/>
      <c r="BC8" s="120"/>
      <c r="BD8" s="120"/>
      <c r="BE8" s="120"/>
      <c r="BF8" s="120"/>
      <c r="BG8" s="120"/>
      <c r="BH8" s="120"/>
      <c r="BI8" s="120"/>
      <c r="BJ8" s="120"/>
      <c r="BK8" s="120"/>
      <c r="BL8" s="120"/>
      <c r="BM8" s="120"/>
      <c r="BN8" s="120"/>
      <c r="BO8" s="120"/>
      <c r="BP8" s="120"/>
      <c r="BQ8" s="120"/>
      <c r="BR8" s="120"/>
      <c r="BS8" s="120"/>
      <c r="BT8" s="120"/>
      <c r="BU8" s="120"/>
      <c r="BV8" s="120"/>
      <c r="BW8" s="120"/>
      <c r="BX8" s="120"/>
      <c r="BY8" s="120"/>
      <c r="BZ8" s="120"/>
      <c r="CA8" s="120"/>
      <c r="CB8" s="120"/>
      <c r="CC8" s="120"/>
      <c r="CD8" s="120"/>
      <c r="CE8" s="120"/>
      <c r="CF8" s="120"/>
      <c r="CG8" s="120"/>
      <c r="CH8" s="120"/>
      <c r="CI8" s="120"/>
      <c r="CJ8" s="120"/>
      <c r="CK8" s="120"/>
      <c r="CL8" s="120"/>
      <c r="CM8" s="120"/>
      <c r="CN8" s="120"/>
      <c r="CO8" s="120"/>
      <c r="CP8" s="120"/>
      <c r="CQ8" s="120"/>
      <c r="CR8" s="120"/>
      <c r="CS8" s="120"/>
      <c r="CT8" s="120"/>
      <c r="CU8" s="120"/>
      <c r="CV8" s="120"/>
      <c r="CW8" s="120"/>
      <c r="CX8" s="120"/>
      <c r="CY8" s="120"/>
      <c r="CZ8" s="120"/>
      <c r="DA8" s="120"/>
      <c r="DB8" s="120"/>
      <c r="DC8" s="120"/>
      <c r="DD8" s="120"/>
      <c r="DE8" s="120"/>
      <c r="DF8" s="120"/>
      <c r="DG8" s="120"/>
      <c r="DH8" s="120"/>
      <c r="DI8" s="120"/>
      <c r="DJ8" s="120"/>
      <c r="DK8" s="120"/>
      <c r="DL8" s="120"/>
      <c r="DM8" s="120"/>
      <c r="DN8" s="120"/>
      <c r="DO8" s="120"/>
      <c r="DP8" s="120"/>
      <c r="DQ8" s="120"/>
      <c r="DR8" s="120"/>
      <c r="DS8" s="120"/>
      <c r="DT8" s="120"/>
      <c r="DU8" s="120"/>
      <c r="DV8" s="120"/>
      <c r="DW8" s="120"/>
      <c r="DX8" s="120"/>
      <c r="DY8" s="120"/>
      <c r="DZ8" s="120"/>
      <c r="EA8" s="120"/>
      <c r="EB8" s="120"/>
      <c r="EC8" s="120"/>
      <c r="ED8" s="120"/>
      <c r="EE8" s="120"/>
      <c r="EF8" s="120"/>
      <c r="EG8" s="120"/>
      <c r="EH8" s="120"/>
      <c r="EI8" s="120"/>
      <c r="EJ8" s="120"/>
      <c r="EK8" s="120"/>
      <c r="EL8" s="120"/>
      <c r="EM8" s="120"/>
      <c r="EN8" s="120"/>
      <c r="EO8" s="120"/>
      <c r="EP8" s="120"/>
      <c r="EQ8" s="120"/>
      <c r="ER8" s="120"/>
      <c r="ES8" s="120"/>
      <c r="ET8" s="120"/>
      <c r="EU8" s="120"/>
      <c r="EV8" s="120"/>
      <c r="EW8" s="120"/>
      <c r="EX8" s="120"/>
      <c r="EY8" s="120"/>
      <c r="EZ8" s="120"/>
      <c r="FA8" s="120"/>
      <c r="FB8" s="120"/>
      <c r="FC8" s="120"/>
      <c r="FD8" s="120"/>
      <c r="FE8" s="120"/>
      <c r="FF8" s="120"/>
      <c r="FG8" s="120"/>
      <c r="FH8" s="120"/>
      <c r="FI8" s="120"/>
      <c r="FJ8" s="120"/>
      <c r="FK8" s="121"/>
    </row>
    <row r="9" spans="1:167" s="18" customFormat="1" ht="20.25" customHeight="1" thickBot="1" x14ac:dyDescent="0.3">
      <c r="A9" s="77"/>
      <c r="B9" s="107"/>
      <c r="C9" s="108"/>
      <c r="D9" s="109"/>
      <c r="E9" s="113"/>
      <c r="F9" s="114"/>
      <c r="G9" s="114"/>
      <c r="H9" s="114"/>
      <c r="I9" s="114"/>
      <c r="J9" s="114"/>
      <c r="K9" s="114"/>
      <c r="L9" s="114"/>
      <c r="M9" s="114"/>
      <c r="N9" s="114"/>
      <c r="O9" s="114"/>
      <c r="P9" s="114"/>
      <c r="Q9" s="115"/>
      <c r="R9" s="125" t="s">
        <v>174</v>
      </c>
      <c r="S9" s="126"/>
      <c r="T9" s="126"/>
      <c r="U9" s="126"/>
      <c r="V9" s="127"/>
      <c r="W9" s="125" t="str">
        <f t="shared" ref="W9" si="0">UPPER(TEXT(W10,"DDDD"))</f>
        <v>SÁBADO</v>
      </c>
      <c r="X9" s="126"/>
      <c r="Y9" s="126"/>
      <c r="Z9" s="126"/>
      <c r="AA9" s="127"/>
      <c r="AB9" s="125" t="str">
        <f t="shared" ref="AB9" si="1">UPPER(TEXT(AB10,"DDDD"))</f>
        <v>DOMINGO</v>
      </c>
      <c r="AC9" s="126"/>
      <c r="AD9" s="126"/>
      <c r="AE9" s="126"/>
      <c r="AF9" s="127"/>
      <c r="AG9" s="125" t="str">
        <f t="shared" ref="AG9" si="2">UPPER(TEXT(AG10,"DDDD"))</f>
        <v>LUNES</v>
      </c>
      <c r="AH9" s="126"/>
      <c r="AI9" s="126"/>
      <c r="AJ9" s="126"/>
      <c r="AK9" s="127"/>
      <c r="AL9" s="125" t="str">
        <f t="shared" ref="AL9" si="3">UPPER(TEXT(AL10,"DDDD"))</f>
        <v>MARTES</v>
      </c>
      <c r="AM9" s="126"/>
      <c r="AN9" s="126"/>
      <c r="AO9" s="126"/>
      <c r="AP9" s="127"/>
      <c r="AQ9" s="125" t="str">
        <f t="shared" ref="AQ9" si="4">UPPER(TEXT(AQ10,"DDDD"))</f>
        <v>MIÉRCOLES</v>
      </c>
      <c r="AR9" s="126"/>
      <c r="AS9" s="126"/>
      <c r="AT9" s="126"/>
      <c r="AU9" s="127"/>
      <c r="AV9" s="125" t="str">
        <f t="shared" ref="AV9" si="5">UPPER(TEXT(AV10,"DDDD"))</f>
        <v>JUEVES</v>
      </c>
      <c r="AW9" s="126"/>
      <c r="AX9" s="126"/>
      <c r="AY9" s="126"/>
      <c r="AZ9" s="127"/>
      <c r="BA9" s="125" t="str">
        <f t="shared" ref="BA9" si="6">UPPER(TEXT(BA10,"DDDD"))</f>
        <v>VIERNES</v>
      </c>
      <c r="BB9" s="126"/>
      <c r="BC9" s="126"/>
      <c r="BD9" s="126"/>
      <c r="BE9" s="127"/>
      <c r="BF9" s="125" t="str">
        <f t="shared" ref="BF9" si="7">UPPER(TEXT(BF10,"DDDD"))</f>
        <v>SÁBADO</v>
      </c>
      <c r="BG9" s="126"/>
      <c r="BH9" s="126"/>
      <c r="BI9" s="126"/>
      <c r="BJ9" s="127"/>
      <c r="BK9" s="125" t="str">
        <f t="shared" ref="BK9" si="8">UPPER(TEXT(BK10,"DDDD"))</f>
        <v>DOMINGO</v>
      </c>
      <c r="BL9" s="126"/>
      <c r="BM9" s="126"/>
      <c r="BN9" s="126"/>
      <c r="BO9" s="127"/>
      <c r="BP9" s="125" t="str">
        <f t="shared" ref="BP9" si="9">UPPER(TEXT(BP10,"DDDD"))</f>
        <v>LUNES</v>
      </c>
      <c r="BQ9" s="126"/>
      <c r="BR9" s="126"/>
      <c r="BS9" s="126"/>
      <c r="BT9" s="127"/>
      <c r="BU9" s="125" t="str">
        <f t="shared" ref="BU9" si="10">UPPER(TEXT(BU10,"DDDD"))</f>
        <v>MARTES</v>
      </c>
      <c r="BV9" s="126"/>
      <c r="BW9" s="126"/>
      <c r="BX9" s="126"/>
      <c r="BY9" s="127"/>
      <c r="BZ9" s="125" t="str">
        <f t="shared" ref="BZ9" si="11">UPPER(TEXT(BZ10,"DDDD"))</f>
        <v>MIÉRCOLES</v>
      </c>
      <c r="CA9" s="126"/>
      <c r="CB9" s="126"/>
      <c r="CC9" s="126"/>
      <c r="CD9" s="127"/>
      <c r="CE9" s="125" t="str">
        <f t="shared" ref="CE9" si="12">UPPER(TEXT(CE10,"DDDD"))</f>
        <v>JUEVES</v>
      </c>
      <c r="CF9" s="126"/>
      <c r="CG9" s="126"/>
      <c r="CH9" s="126"/>
      <c r="CI9" s="127"/>
      <c r="CJ9" s="125" t="str">
        <f t="shared" ref="CJ9" si="13">UPPER(TEXT(CJ10,"DDDD"))</f>
        <v>VIERNES</v>
      </c>
      <c r="CK9" s="126"/>
      <c r="CL9" s="126"/>
      <c r="CM9" s="126"/>
      <c r="CN9" s="127"/>
      <c r="CO9" s="125" t="str">
        <f t="shared" ref="CO9" si="14">UPPER(TEXT(CO10,"DDDD"))</f>
        <v>SÁBADO</v>
      </c>
      <c r="CP9" s="126"/>
      <c r="CQ9" s="126"/>
      <c r="CR9" s="126"/>
      <c r="CS9" s="127"/>
      <c r="CT9" s="125" t="str">
        <f t="shared" ref="CT9" si="15">UPPER(TEXT(CT10,"DDDD"))</f>
        <v>DOMINGO</v>
      </c>
      <c r="CU9" s="126"/>
      <c r="CV9" s="126"/>
      <c r="CW9" s="126"/>
      <c r="CX9" s="127"/>
      <c r="CY9" s="125" t="str">
        <f t="shared" ref="CY9" si="16">UPPER(TEXT(CY10,"DDDD"))</f>
        <v>LUNES</v>
      </c>
      <c r="CZ9" s="126"/>
      <c r="DA9" s="126"/>
      <c r="DB9" s="126"/>
      <c r="DC9" s="127"/>
      <c r="DD9" s="125" t="str">
        <f t="shared" ref="DD9" si="17">UPPER(TEXT(DD10,"DDDD"))</f>
        <v>MARTES</v>
      </c>
      <c r="DE9" s="126"/>
      <c r="DF9" s="126"/>
      <c r="DG9" s="126"/>
      <c r="DH9" s="127"/>
      <c r="DI9" s="125" t="str">
        <f t="shared" ref="DI9" si="18">UPPER(TEXT(DI10,"DDDD"))</f>
        <v>MIÉRCOLES</v>
      </c>
      <c r="DJ9" s="126"/>
      <c r="DK9" s="126"/>
      <c r="DL9" s="126"/>
      <c r="DM9" s="127"/>
      <c r="DN9" s="125" t="str">
        <f t="shared" ref="DN9" si="19">UPPER(TEXT(DN10,"DDDD"))</f>
        <v>JUEVES</v>
      </c>
      <c r="DO9" s="126"/>
      <c r="DP9" s="126"/>
      <c r="DQ9" s="126"/>
      <c r="DR9" s="127"/>
      <c r="DS9" s="125" t="str">
        <f t="shared" ref="DS9" si="20">UPPER(TEXT(DS10,"DDDD"))</f>
        <v>VIERNES</v>
      </c>
      <c r="DT9" s="126"/>
      <c r="DU9" s="126"/>
      <c r="DV9" s="126"/>
      <c r="DW9" s="127"/>
      <c r="DX9" s="125" t="str">
        <f t="shared" ref="DX9" si="21">UPPER(TEXT(DX10,"DDDD"))</f>
        <v>SÁBADO</v>
      </c>
      <c r="DY9" s="126"/>
      <c r="DZ9" s="126"/>
      <c r="EA9" s="126"/>
      <c r="EB9" s="127"/>
      <c r="EC9" s="125" t="str">
        <f t="shared" ref="EC9" si="22">UPPER(TEXT(EC10,"DDDD"))</f>
        <v>DOMINGO</v>
      </c>
      <c r="ED9" s="126"/>
      <c r="EE9" s="126"/>
      <c r="EF9" s="126"/>
      <c r="EG9" s="127"/>
      <c r="EH9" s="125" t="str">
        <f t="shared" ref="EH9" si="23">UPPER(TEXT(EH10,"DDDD"))</f>
        <v>LUNES</v>
      </c>
      <c r="EI9" s="126"/>
      <c r="EJ9" s="126"/>
      <c r="EK9" s="126"/>
      <c r="EL9" s="127"/>
      <c r="EM9" s="125" t="str">
        <f t="shared" ref="EM9" si="24">UPPER(TEXT(EM10,"DDDD"))</f>
        <v>MARTES</v>
      </c>
      <c r="EN9" s="126"/>
      <c r="EO9" s="126"/>
      <c r="EP9" s="126"/>
      <c r="EQ9" s="127"/>
      <c r="ER9" s="125" t="str">
        <f t="shared" ref="ER9" si="25">UPPER(TEXT(ER10,"DDDD"))</f>
        <v>MIÉRCOLES</v>
      </c>
      <c r="ES9" s="126"/>
      <c r="ET9" s="126"/>
      <c r="EU9" s="126"/>
      <c r="EV9" s="127"/>
      <c r="EW9" s="125" t="str">
        <f t="shared" ref="EW9" si="26">UPPER(TEXT(EW10,"DDDD"))</f>
        <v>JUEVES</v>
      </c>
      <c r="EX9" s="126"/>
      <c r="EY9" s="126"/>
      <c r="EZ9" s="126"/>
      <c r="FA9" s="127"/>
      <c r="FB9" s="125" t="str">
        <f t="shared" ref="FB9" si="27">UPPER(TEXT(FB10,"DDDD"))</f>
        <v>VIERNES</v>
      </c>
      <c r="FC9" s="126"/>
      <c r="FD9" s="126"/>
      <c r="FE9" s="126"/>
      <c r="FF9" s="127"/>
      <c r="FG9" s="125" t="str">
        <f t="shared" ref="FG9" si="28">UPPER(TEXT(FG10,"DDDD"))</f>
        <v>SÁBADO</v>
      </c>
      <c r="FH9" s="126"/>
      <c r="FI9" s="126"/>
      <c r="FJ9" s="126"/>
      <c r="FK9" s="127"/>
    </row>
    <row r="10" spans="1:167" s="12" customFormat="1" ht="24" customHeight="1" thickBot="1" x14ac:dyDescent="0.3">
      <c r="A10" s="77"/>
      <c r="B10" s="107"/>
      <c r="C10" s="108"/>
      <c r="D10" s="109"/>
      <c r="E10" s="116"/>
      <c r="F10" s="117"/>
      <c r="G10" s="117"/>
      <c r="H10" s="117"/>
      <c r="I10" s="117"/>
      <c r="J10" s="117"/>
      <c r="K10" s="117"/>
      <c r="L10" s="117"/>
      <c r="M10" s="117"/>
      <c r="N10" s="117"/>
      <c r="O10" s="117"/>
      <c r="P10" s="117"/>
      <c r="Q10" s="118"/>
      <c r="R10" s="122">
        <v>44736</v>
      </c>
      <c r="S10" s="123"/>
      <c r="T10" s="123"/>
      <c r="U10" s="123"/>
      <c r="V10" s="124"/>
      <c r="W10" s="122">
        <f>+R10+1</f>
        <v>44737</v>
      </c>
      <c r="X10" s="123"/>
      <c r="Y10" s="123"/>
      <c r="Z10" s="123"/>
      <c r="AA10" s="124"/>
      <c r="AB10" s="122">
        <f t="shared" ref="AB10" si="29">+W10+1</f>
        <v>44738</v>
      </c>
      <c r="AC10" s="123"/>
      <c r="AD10" s="123"/>
      <c r="AE10" s="123"/>
      <c r="AF10" s="124"/>
      <c r="AG10" s="122">
        <f t="shared" ref="AG10" si="30">+AB10+1</f>
        <v>44739</v>
      </c>
      <c r="AH10" s="123"/>
      <c r="AI10" s="123"/>
      <c r="AJ10" s="123"/>
      <c r="AK10" s="124"/>
      <c r="AL10" s="122">
        <f t="shared" ref="AL10" si="31">+AG10+1</f>
        <v>44740</v>
      </c>
      <c r="AM10" s="123"/>
      <c r="AN10" s="123"/>
      <c r="AO10" s="123"/>
      <c r="AP10" s="124"/>
      <c r="AQ10" s="122">
        <f t="shared" ref="AQ10" si="32">+AL10+1</f>
        <v>44741</v>
      </c>
      <c r="AR10" s="123"/>
      <c r="AS10" s="123"/>
      <c r="AT10" s="123"/>
      <c r="AU10" s="124"/>
      <c r="AV10" s="122">
        <f t="shared" ref="AV10" si="33">+AQ10+1</f>
        <v>44742</v>
      </c>
      <c r="AW10" s="123"/>
      <c r="AX10" s="123"/>
      <c r="AY10" s="123"/>
      <c r="AZ10" s="124"/>
      <c r="BA10" s="122">
        <f t="shared" ref="BA10" si="34">+AV10+1</f>
        <v>44743</v>
      </c>
      <c r="BB10" s="123"/>
      <c r="BC10" s="123"/>
      <c r="BD10" s="123"/>
      <c r="BE10" s="124"/>
      <c r="BF10" s="122">
        <f t="shared" ref="BF10" si="35">+BA10+1</f>
        <v>44744</v>
      </c>
      <c r="BG10" s="123"/>
      <c r="BH10" s="123"/>
      <c r="BI10" s="123"/>
      <c r="BJ10" s="124"/>
      <c r="BK10" s="122">
        <f t="shared" ref="BK10" si="36">+BF10+1</f>
        <v>44745</v>
      </c>
      <c r="BL10" s="123"/>
      <c r="BM10" s="123"/>
      <c r="BN10" s="123"/>
      <c r="BO10" s="124"/>
      <c r="BP10" s="122">
        <f t="shared" ref="BP10" si="37">+BK10+1</f>
        <v>44746</v>
      </c>
      <c r="BQ10" s="123"/>
      <c r="BR10" s="123"/>
      <c r="BS10" s="123"/>
      <c r="BT10" s="124"/>
      <c r="BU10" s="122">
        <f t="shared" ref="BU10" si="38">+BP10+1</f>
        <v>44747</v>
      </c>
      <c r="BV10" s="123"/>
      <c r="BW10" s="123"/>
      <c r="BX10" s="123"/>
      <c r="BY10" s="124"/>
      <c r="BZ10" s="122">
        <f t="shared" ref="BZ10" si="39">+BU10+1</f>
        <v>44748</v>
      </c>
      <c r="CA10" s="123"/>
      <c r="CB10" s="123"/>
      <c r="CC10" s="123"/>
      <c r="CD10" s="124"/>
      <c r="CE10" s="122">
        <f t="shared" ref="CE10" si="40">+BZ10+1</f>
        <v>44749</v>
      </c>
      <c r="CF10" s="123"/>
      <c r="CG10" s="123"/>
      <c r="CH10" s="123"/>
      <c r="CI10" s="124"/>
      <c r="CJ10" s="122">
        <f t="shared" ref="CJ10" si="41">+CE10+1</f>
        <v>44750</v>
      </c>
      <c r="CK10" s="123"/>
      <c r="CL10" s="123"/>
      <c r="CM10" s="123"/>
      <c r="CN10" s="124"/>
      <c r="CO10" s="122">
        <f t="shared" ref="CO10" si="42">+CJ10+1</f>
        <v>44751</v>
      </c>
      <c r="CP10" s="123"/>
      <c r="CQ10" s="123"/>
      <c r="CR10" s="123"/>
      <c r="CS10" s="124"/>
      <c r="CT10" s="122">
        <f t="shared" ref="CT10" si="43">+CO10+1</f>
        <v>44752</v>
      </c>
      <c r="CU10" s="123"/>
      <c r="CV10" s="123"/>
      <c r="CW10" s="123"/>
      <c r="CX10" s="124"/>
      <c r="CY10" s="122">
        <f t="shared" ref="CY10" si="44">+CT10+1</f>
        <v>44753</v>
      </c>
      <c r="CZ10" s="123"/>
      <c r="DA10" s="123"/>
      <c r="DB10" s="123"/>
      <c r="DC10" s="124"/>
      <c r="DD10" s="122">
        <f t="shared" ref="DD10" si="45">+CY10+1</f>
        <v>44754</v>
      </c>
      <c r="DE10" s="123"/>
      <c r="DF10" s="123"/>
      <c r="DG10" s="123"/>
      <c r="DH10" s="124"/>
      <c r="DI10" s="122">
        <f t="shared" ref="DI10" si="46">+DD10+1</f>
        <v>44755</v>
      </c>
      <c r="DJ10" s="123"/>
      <c r="DK10" s="123"/>
      <c r="DL10" s="123"/>
      <c r="DM10" s="124"/>
      <c r="DN10" s="122">
        <f t="shared" ref="DN10" si="47">+DI10+1</f>
        <v>44756</v>
      </c>
      <c r="DO10" s="123"/>
      <c r="DP10" s="123"/>
      <c r="DQ10" s="123"/>
      <c r="DR10" s="124"/>
      <c r="DS10" s="122">
        <f t="shared" ref="DS10" si="48">+DN10+1</f>
        <v>44757</v>
      </c>
      <c r="DT10" s="123"/>
      <c r="DU10" s="123"/>
      <c r="DV10" s="123"/>
      <c r="DW10" s="124"/>
      <c r="DX10" s="122">
        <f t="shared" ref="DX10" si="49">+DS10+1</f>
        <v>44758</v>
      </c>
      <c r="DY10" s="123"/>
      <c r="DZ10" s="123"/>
      <c r="EA10" s="123"/>
      <c r="EB10" s="124"/>
      <c r="EC10" s="122">
        <f t="shared" ref="EC10" si="50">+DX10+1</f>
        <v>44759</v>
      </c>
      <c r="ED10" s="123"/>
      <c r="EE10" s="123"/>
      <c r="EF10" s="123"/>
      <c r="EG10" s="124"/>
      <c r="EH10" s="122">
        <f t="shared" ref="EH10" si="51">+EC10+1</f>
        <v>44760</v>
      </c>
      <c r="EI10" s="123"/>
      <c r="EJ10" s="123"/>
      <c r="EK10" s="123"/>
      <c r="EL10" s="124"/>
      <c r="EM10" s="122">
        <f t="shared" ref="EM10" si="52">+EH10+1</f>
        <v>44761</v>
      </c>
      <c r="EN10" s="123"/>
      <c r="EO10" s="123"/>
      <c r="EP10" s="123"/>
      <c r="EQ10" s="124"/>
      <c r="ER10" s="122">
        <f t="shared" ref="ER10" si="53">+EM10+1</f>
        <v>44762</v>
      </c>
      <c r="ES10" s="123"/>
      <c r="ET10" s="123"/>
      <c r="EU10" s="123"/>
      <c r="EV10" s="124"/>
      <c r="EW10" s="122">
        <f t="shared" ref="EW10" si="54">+ER10+1</f>
        <v>44763</v>
      </c>
      <c r="EX10" s="123"/>
      <c r="EY10" s="123"/>
      <c r="EZ10" s="123"/>
      <c r="FA10" s="124"/>
      <c r="FB10" s="122">
        <f t="shared" ref="FB10" si="55">+EW10+1</f>
        <v>44764</v>
      </c>
      <c r="FC10" s="123"/>
      <c r="FD10" s="123"/>
      <c r="FE10" s="123"/>
      <c r="FF10" s="124"/>
      <c r="FG10" s="122">
        <f t="shared" ref="FG10" si="56">+FB10+1</f>
        <v>44765</v>
      </c>
      <c r="FH10" s="123"/>
      <c r="FI10" s="123"/>
      <c r="FJ10" s="123"/>
      <c r="FK10" s="124"/>
    </row>
    <row r="11" spans="1:167" s="21" customFormat="1" ht="54.75" customHeight="1" thickBot="1" x14ac:dyDescent="0.3">
      <c r="A11" s="77"/>
      <c r="B11" s="40" t="s">
        <v>171</v>
      </c>
      <c r="C11" s="41" t="s">
        <v>172</v>
      </c>
      <c r="D11" s="19" t="s">
        <v>7</v>
      </c>
      <c r="E11" s="20" t="s">
        <v>85</v>
      </c>
      <c r="F11" s="20" t="s">
        <v>86</v>
      </c>
      <c r="G11" s="20" t="s">
        <v>89</v>
      </c>
      <c r="H11" s="20" t="s">
        <v>87</v>
      </c>
      <c r="I11" s="20" t="s">
        <v>139</v>
      </c>
      <c r="J11" s="20" t="s">
        <v>140</v>
      </c>
      <c r="K11" s="20" t="s">
        <v>88</v>
      </c>
      <c r="L11" s="35" t="s">
        <v>8</v>
      </c>
      <c r="M11" s="20" t="s">
        <v>12</v>
      </c>
      <c r="N11" s="20" t="s">
        <v>13</v>
      </c>
      <c r="O11" s="20" t="s">
        <v>14</v>
      </c>
      <c r="P11" s="20" t="s">
        <v>9</v>
      </c>
      <c r="Q11" s="35" t="s">
        <v>10</v>
      </c>
      <c r="R11" s="26" t="s">
        <v>11</v>
      </c>
      <c r="S11" s="27" t="s">
        <v>12</v>
      </c>
      <c r="T11" s="28" t="s">
        <v>13</v>
      </c>
      <c r="U11" s="28" t="s">
        <v>14</v>
      </c>
      <c r="V11" s="29" t="s">
        <v>9</v>
      </c>
      <c r="W11" s="26" t="s">
        <v>11</v>
      </c>
      <c r="X11" s="27" t="s">
        <v>12</v>
      </c>
      <c r="Y11" s="28" t="s">
        <v>13</v>
      </c>
      <c r="Z11" s="28" t="s">
        <v>14</v>
      </c>
      <c r="AA11" s="29" t="s">
        <v>9</v>
      </c>
      <c r="AB11" s="52" t="s">
        <v>11</v>
      </c>
      <c r="AC11" s="53" t="s">
        <v>12</v>
      </c>
      <c r="AD11" s="54" t="s">
        <v>13</v>
      </c>
      <c r="AE11" s="54" t="s">
        <v>14</v>
      </c>
      <c r="AF11" s="55" t="s">
        <v>9</v>
      </c>
      <c r="AG11" s="26" t="s">
        <v>11</v>
      </c>
      <c r="AH11" s="27" t="s">
        <v>12</v>
      </c>
      <c r="AI11" s="28" t="s">
        <v>13</v>
      </c>
      <c r="AJ11" s="28" t="s">
        <v>14</v>
      </c>
      <c r="AK11" s="29" t="s">
        <v>9</v>
      </c>
      <c r="AL11" s="26" t="s">
        <v>11</v>
      </c>
      <c r="AM11" s="27" t="s">
        <v>12</v>
      </c>
      <c r="AN11" s="28" t="s">
        <v>13</v>
      </c>
      <c r="AO11" s="28" t="s">
        <v>14</v>
      </c>
      <c r="AP11" s="29" t="s">
        <v>9</v>
      </c>
      <c r="AQ11" s="52" t="s">
        <v>11</v>
      </c>
      <c r="AR11" s="53" t="s">
        <v>12</v>
      </c>
      <c r="AS11" s="54" t="s">
        <v>13</v>
      </c>
      <c r="AT11" s="54" t="s">
        <v>14</v>
      </c>
      <c r="AU11" s="55" t="s">
        <v>9</v>
      </c>
      <c r="AV11" s="26" t="s">
        <v>11</v>
      </c>
      <c r="AW11" s="27" t="s">
        <v>12</v>
      </c>
      <c r="AX11" s="28" t="s">
        <v>13</v>
      </c>
      <c r="AY11" s="28" t="s">
        <v>14</v>
      </c>
      <c r="AZ11" s="29" t="s">
        <v>9</v>
      </c>
      <c r="BA11" s="26" t="s">
        <v>11</v>
      </c>
      <c r="BB11" s="27" t="s">
        <v>12</v>
      </c>
      <c r="BC11" s="28" t="s">
        <v>13</v>
      </c>
      <c r="BD11" s="28" t="s">
        <v>14</v>
      </c>
      <c r="BE11" s="29" t="s">
        <v>9</v>
      </c>
      <c r="BF11" s="26" t="s">
        <v>11</v>
      </c>
      <c r="BG11" s="27" t="s">
        <v>12</v>
      </c>
      <c r="BH11" s="28" t="s">
        <v>13</v>
      </c>
      <c r="BI11" s="28" t="s">
        <v>14</v>
      </c>
      <c r="BJ11" s="29" t="s">
        <v>9</v>
      </c>
      <c r="BK11" s="52" t="s">
        <v>11</v>
      </c>
      <c r="BL11" s="53" t="s">
        <v>12</v>
      </c>
      <c r="BM11" s="54" t="s">
        <v>13</v>
      </c>
      <c r="BN11" s="54" t="s">
        <v>14</v>
      </c>
      <c r="BO11" s="55" t="s">
        <v>9</v>
      </c>
      <c r="BP11" s="26" t="s">
        <v>11</v>
      </c>
      <c r="BQ11" s="27" t="s">
        <v>12</v>
      </c>
      <c r="BR11" s="28" t="s">
        <v>13</v>
      </c>
      <c r="BS11" s="28" t="s">
        <v>14</v>
      </c>
      <c r="BT11" s="29" t="s">
        <v>9</v>
      </c>
      <c r="BU11" s="26" t="s">
        <v>11</v>
      </c>
      <c r="BV11" s="27" t="s">
        <v>12</v>
      </c>
      <c r="BW11" s="28" t="s">
        <v>13</v>
      </c>
      <c r="BX11" s="28" t="s">
        <v>14</v>
      </c>
      <c r="BY11" s="29" t="s">
        <v>9</v>
      </c>
      <c r="BZ11" s="26" t="s">
        <v>11</v>
      </c>
      <c r="CA11" s="27" t="s">
        <v>12</v>
      </c>
      <c r="CB11" s="28" t="s">
        <v>13</v>
      </c>
      <c r="CC11" s="28" t="s">
        <v>14</v>
      </c>
      <c r="CD11" s="29" t="s">
        <v>9</v>
      </c>
      <c r="CE11" s="26" t="s">
        <v>11</v>
      </c>
      <c r="CF11" s="27" t="s">
        <v>12</v>
      </c>
      <c r="CG11" s="28" t="s">
        <v>13</v>
      </c>
      <c r="CH11" s="28" t="s">
        <v>14</v>
      </c>
      <c r="CI11" s="29" t="s">
        <v>9</v>
      </c>
      <c r="CJ11" s="26" t="s">
        <v>11</v>
      </c>
      <c r="CK11" s="27" t="s">
        <v>12</v>
      </c>
      <c r="CL11" s="28" t="s">
        <v>13</v>
      </c>
      <c r="CM11" s="28" t="s">
        <v>14</v>
      </c>
      <c r="CN11" s="29" t="s">
        <v>9</v>
      </c>
      <c r="CO11" s="26" t="s">
        <v>11</v>
      </c>
      <c r="CP11" s="27" t="s">
        <v>12</v>
      </c>
      <c r="CQ11" s="28" t="s">
        <v>13</v>
      </c>
      <c r="CR11" s="28" t="s">
        <v>14</v>
      </c>
      <c r="CS11" s="29" t="s">
        <v>9</v>
      </c>
      <c r="CT11" s="52" t="s">
        <v>11</v>
      </c>
      <c r="CU11" s="53" t="s">
        <v>12</v>
      </c>
      <c r="CV11" s="54" t="s">
        <v>13</v>
      </c>
      <c r="CW11" s="54" t="s">
        <v>14</v>
      </c>
      <c r="CX11" s="55" t="s">
        <v>9</v>
      </c>
      <c r="CY11" s="26" t="s">
        <v>11</v>
      </c>
      <c r="CZ11" s="27" t="s">
        <v>12</v>
      </c>
      <c r="DA11" s="28" t="s">
        <v>13</v>
      </c>
      <c r="DB11" s="28" t="s">
        <v>14</v>
      </c>
      <c r="DC11" s="29" t="s">
        <v>9</v>
      </c>
      <c r="DD11" s="26" t="s">
        <v>11</v>
      </c>
      <c r="DE11" s="27" t="s">
        <v>12</v>
      </c>
      <c r="DF11" s="28" t="s">
        <v>13</v>
      </c>
      <c r="DG11" s="28" t="s">
        <v>14</v>
      </c>
      <c r="DH11" s="29" t="s">
        <v>9</v>
      </c>
      <c r="DI11" s="26" t="s">
        <v>11</v>
      </c>
      <c r="DJ11" s="27" t="s">
        <v>12</v>
      </c>
      <c r="DK11" s="28" t="s">
        <v>13</v>
      </c>
      <c r="DL11" s="28" t="s">
        <v>14</v>
      </c>
      <c r="DM11" s="29" t="s">
        <v>9</v>
      </c>
      <c r="DN11" s="26" t="s">
        <v>11</v>
      </c>
      <c r="DO11" s="27" t="s">
        <v>12</v>
      </c>
      <c r="DP11" s="28" t="s">
        <v>13</v>
      </c>
      <c r="DQ11" s="28" t="s">
        <v>14</v>
      </c>
      <c r="DR11" s="29" t="s">
        <v>9</v>
      </c>
      <c r="DS11" s="26" t="s">
        <v>11</v>
      </c>
      <c r="DT11" s="27" t="s">
        <v>12</v>
      </c>
      <c r="DU11" s="28" t="s">
        <v>13</v>
      </c>
      <c r="DV11" s="28" t="s">
        <v>14</v>
      </c>
      <c r="DW11" s="29" t="s">
        <v>9</v>
      </c>
      <c r="DX11" s="26" t="s">
        <v>11</v>
      </c>
      <c r="DY11" s="27" t="s">
        <v>12</v>
      </c>
      <c r="DZ11" s="28" t="s">
        <v>13</v>
      </c>
      <c r="EA11" s="28" t="s">
        <v>14</v>
      </c>
      <c r="EB11" s="29" t="s">
        <v>9</v>
      </c>
      <c r="EC11" s="52" t="s">
        <v>11</v>
      </c>
      <c r="ED11" s="53" t="s">
        <v>12</v>
      </c>
      <c r="EE11" s="54" t="s">
        <v>13</v>
      </c>
      <c r="EF11" s="54" t="s">
        <v>14</v>
      </c>
      <c r="EG11" s="55" t="s">
        <v>9</v>
      </c>
      <c r="EH11" s="26" t="s">
        <v>11</v>
      </c>
      <c r="EI11" s="27" t="s">
        <v>12</v>
      </c>
      <c r="EJ11" s="28" t="s">
        <v>13</v>
      </c>
      <c r="EK11" s="28" t="s">
        <v>14</v>
      </c>
      <c r="EL11" s="29" t="s">
        <v>9</v>
      </c>
      <c r="EM11" s="26" t="s">
        <v>11</v>
      </c>
      <c r="EN11" s="27" t="s">
        <v>12</v>
      </c>
      <c r="EO11" s="28" t="s">
        <v>13</v>
      </c>
      <c r="EP11" s="28" t="s">
        <v>14</v>
      </c>
      <c r="EQ11" s="29" t="s">
        <v>9</v>
      </c>
      <c r="ER11" s="26" t="s">
        <v>11</v>
      </c>
      <c r="ES11" s="27" t="s">
        <v>12</v>
      </c>
      <c r="ET11" s="28" t="s">
        <v>13</v>
      </c>
      <c r="EU11" s="28" t="s">
        <v>14</v>
      </c>
      <c r="EV11" s="29" t="s">
        <v>9</v>
      </c>
      <c r="EW11" s="26" t="s">
        <v>11</v>
      </c>
      <c r="EX11" s="27" t="s">
        <v>12</v>
      </c>
      <c r="EY11" s="28" t="s">
        <v>13</v>
      </c>
      <c r="EZ11" s="28" t="s">
        <v>14</v>
      </c>
      <c r="FA11" s="29" t="s">
        <v>9</v>
      </c>
      <c r="FB11" s="26" t="s">
        <v>11</v>
      </c>
      <c r="FC11" s="27" t="s">
        <v>12</v>
      </c>
      <c r="FD11" s="28" t="s">
        <v>13</v>
      </c>
      <c r="FE11" s="28" t="s">
        <v>14</v>
      </c>
      <c r="FF11" s="29" t="s">
        <v>9</v>
      </c>
      <c r="FG11" s="26" t="s">
        <v>11</v>
      </c>
      <c r="FH11" s="27" t="s">
        <v>12</v>
      </c>
      <c r="FI11" s="28" t="s">
        <v>13</v>
      </c>
      <c r="FJ11" s="28" t="s">
        <v>14</v>
      </c>
      <c r="FK11" s="42" t="s">
        <v>9</v>
      </c>
    </row>
    <row r="12" spans="1:167" s="4" customFormat="1" ht="26.25" customHeight="1" x14ac:dyDescent="0.25">
      <c r="A12" s="22" t="s">
        <v>15</v>
      </c>
      <c r="B12" s="45" t="s">
        <v>459</v>
      </c>
      <c r="C12" s="48" t="s">
        <v>460</v>
      </c>
      <c r="D12" s="44" t="s">
        <v>477</v>
      </c>
      <c r="E12" s="36">
        <f>SUMIF($R$11:$FK$11,"T",R12:FK12)</f>
        <v>22</v>
      </c>
      <c r="F12" s="36">
        <f>COUNTIF(R12:FK12,"F")+(COUNT(R12,W12,AB12,AG12,AL12,AQ12,AV12,BA12,BF12,BK12,BP12,BU12,BZ12,CE12,CJ12,CO12,CT12,CY12,DD12,DI12,DN12,DS12,DX12,EC12,EH12,EM12,ER12,EW12,FB12,FG12)-E12)</f>
        <v>0</v>
      </c>
      <c r="G12" s="36">
        <f>+COUNTIF(R12:FK12,"F")*0.166666666666667</f>
        <v>0</v>
      </c>
      <c r="H12" s="23">
        <f>COUNTIF(R12:FK12,"DM")</f>
        <v>0</v>
      </c>
      <c r="I12" s="23">
        <f>COUNTIF(R12:FK12,"LCG")</f>
        <v>0</v>
      </c>
      <c r="J12" s="23">
        <f>COUNTIF(R12:FK12,"LSG")</f>
        <v>0</v>
      </c>
      <c r="K12" s="23">
        <f>COUNTIF(R12:FK12,"V")</f>
        <v>0</v>
      </c>
      <c r="L12" s="37">
        <f>+E12+F12+H12+I12+J12+K12</f>
        <v>22</v>
      </c>
      <c r="M12" s="23">
        <f>SUMIF($R$11:$FK$11,$M$11,R12:FK12)</f>
        <v>4.5</v>
      </c>
      <c r="N12" s="23">
        <f>SUMIF($R$11:$FK$11,$N$11,R12:FK12)</f>
        <v>0</v>
      </c>
      <c r="O12" s="23">
        <f>SUMIF($R$11:$FK$11,$O$11,R12:FK12)</f>
        <v>8</v>
      </c>
      <c r="P12" s="23">
        <f>SUMIF($R$11:$FK$11,$P$11,R12:FK12)</f>
        <v>0</v>
      </c>
      <c r="Q12" s="34">
        <f>SUM(M12:P12)</f>
        <v>12.5</v>
      </c>
      <c r="R12" s="30"/>
      <c r="S12" s="31"/>
      <c r="T12" s="31"/>
      <c r="U12" s="32"/>
      <c r="V12" s="33"/>
      <c r="W12" s="30"/>
      <c r="X12" s="31"/>
      <c r="Y12" s="31"/>
      <c r="Z12" s="32"/>
      <c r="AA12" s="33"/>
      <c r="AB12" s="56"/>
      <c r="AC12" s="57"/>
      <c r="AD12" s="57"/>
      <c r="AE12" s="58"/>
      <c r="AF12" s="59"/>
      <c r="AG12" s="30">
        <v>1</v>
      </c>
      <c r="AH12" s="31">
        <v>0.5</v>
      </c>
      <c r="AI12" s="31"/>
      <c r="AJ12" s="32"/>
      <c r="AK12" s="33"/>
      <c r="AL12" s="30">
        <v>1</v>
      </c>
      <c r="AM12" s="31">
        <v>2</v>
      </c>
      <c r="AN12" s="31"/>
      <c r="AO12" s="32"/>
      <c r="AP12" s="33"/>
      <c r="AQ12" s="56">
        <v>1</v>
      </c>
      <c r="AR12" s="57"/>
      <c r="AS12" s="57"/>
      <c r="AT12" s="58">
        <v>8</v>
      </c>
      <c r="AU12" s="59"/>
      <c r="AV12" s="30">
        <v>1</v>
      </c>
      <c r="AW12" s="31"/>
      <c r="AX12" s="31"/>
      <c r="AY12" s="32"/>
      <c r="AZ12" s="33"/>
      <c r="BA12" s="30">
        <v>1</v>
      </c>
      <c r="BB12" s="31"/>
      <c r="BC12" s="31"/>
      <c r="BD12" s="32"/>
      <c r="BE12" s="33"/>
      <c r="BF12" s="30">
        <v>1</v>
      </c>
      <c r="BG12" s="31"/>
      <c r="BH12" s="31"/>
      <c r="BI12" s="32"/>
      <c r="BJ12" s="33"/>
      <c r="BK12" s="56">
        <v>1</v>
      </c>
      <c r="BL12" s="57"/>
      <c r="BM12" s="57"/>
      <c r="BN12" s="58"/>
      <c r="BO12" s="59"/>
      <c r="BP12" s="30">
        <v>1</v>
      </c>
      <c r="BQ12" s="31"/>
      <c r="BR12" s="31"/>
      <c r="BS12" s="32"/>
      <c r="BT12" s="33"/>
      <c r="BU12" s="30">
        <v>1</v>
      </c>
      <c r="BV12" s="31"/>
      <c r="BW12" s="31"/>
      <c r="BX12" s="32"/>
      <c r="BY12" s="33"/>
      <c r="BZ12" s="30">
        <v>1</v>
      </c>
      <c r="CA12" s="31"/>
      <c r="CB12" s="31"/>
      <c r="CC12" s="32"/>
      <c r="CD12" s="33"/>
      <c r="CE12" s="30">
        <v>1</v>
      </c>
      <c r="CF12" s="31"/>
      <c r="CG12" s="31"/>
      <c r="CH12" s="32"/>
      <c r="CI12" s="33"/>
      <c r="CJ12" s="30">
        <v>1</v>
      </c>
      <c r="CK12" s="31"/>
      <c r="CL12" s="31"/>
      <c r="CM12" s="32"/>
      <c r="CN12" s="33"/>
      <c r="CO12" s="30">
        <v>1</v>
      </c>
      <c r="CP12" s="31"/>
      <c r="CQ12" s="31"/>
      <c r="CR12" s="32"/>
      <c r="CS12" s="33"/>
      <c r="CT12" s="56">
        <v>1</v>
      </c>
      <c r="CU12" s="57"/>
      <c r="CV12" s="57"/>
      <c r="CW12" s="58"/>
      <c r="CX12" s="59"/>
      <c r="CY12" s="30">
        <v>1</v>
      </c>
      <c r="CZ12" s="31">
        <v>2</v>
      </c>
      <c r="DA12" s="31"/>
      <c r="DB12" s="32"/>
      <c r="DC12" s="33"/>
      <c r="DD12" s="30">
        <v>1</v>
      </c>
      <c r="DE12" s="31"/>
      <c r="DF12" s="31"/>
      <c r="DG12" s="32"/>
      <c r="DH12" s="33"/>
      <c r="DI12" s="30">
        <v>1</v>
      </c>
      <c r="DJ12" s="31"/>
      <c r="DK12" s="31"/>
      <c r="DL12" s="32"/>
      <c r="DM12" s="33"/>
      <c r="DN12" s="30">
        <v>1</v>
      </c>
      <c r="DO12" s="31"/>
      <c r="DP12" s="31"/>
      <c r="DQ12" s="32"/>
      <c r="DR12" s="33"/>
      <c r="DS12" s="30">
        <v>1</v>
      </c>
      <c r="DT12" s="31"/>
      <c r="DU12" s="31"/>
      <c r="DV12" s="32"/>
      <c r="DW12" s="33"/>
      <c r="DX12" s="30">
        <v>1</v>
      </c>
      <c r="DY12" s="31"/>
      <c r="DZ12" s="31"/>
      <c r="EA12" s="32"/>
      <c r="EB12" s="33"/>
      <c r="EC12" s="56">
        <v>1</v>
      </c>
      <c r="ED12" s="57"/>
      <c r="EE12" s="57"/>
      <c r="EF12" s="58"/>
      <c r="EG12" s="59"/>
      <c r="EH12" s="30">
        <v>1</v>
      </c>
      <c r="EI12" s="31"/>
      <c r="EJ12" s="31"/>
      <c r="EK12" s="32"/>
      <c r="EL12" s="33"/>
      <c r="EM12" s="30" t="s">
        <v>515</v>
      </c>
      <c r="EN12" s="31"/>
      <c r="EO12" s="31"/>
      <c r="EP12" s="32"/>
      <c r="EQ12" s="33"/>
      <c r="ER12" s="30"/>
      <c r="ES12" s="31"/>
      <c r="ET12" s="31"/>
      <c r="EU12" s="32"/>
      <c r="EV12" s="33"/>
      <c r="EW12" s="30"/>
      <c r="EX12" s="31"/>
      <c r="EY12" s="31"/>
      <c r="EZ12" s="32"/>
      <c r="FA12" s="33"/>
      <c r="FB12" s="30"/>
      <c r="FC12" s="31"/>
      <c r="FD12" s="31"/>
      <c r="FE12" s="32"/>
      <c r="FF12" s="33"/>
      <c r="FG12" s="30"/>
      <c r="FH12" s="31"/>
      <c r="FI12" s="31"/>
      <c r="FJ12" s="32"/>
      <c r="FK12" s="33"/>
    </row>
    <row r="13" spans="1:167" s="4" customFormat="1" ht="26.25" customHeight="1" x14ac:dyDescent="0.25">
      <c r="A13" s="22" t="s">
        <v>16</v>
      </c>
      <c r="B13" s="81" t="s">
        <v>176</v>
      </c>
      <c r="C13" s="50" t="s">
        <v>177</v>
      </c>
      <c r="D13" s="44" t="s">
        <v>386</v>
      </c>
      <c r="E13" s="36">
        <f>SUMIF($R$11:$FK$11,"T",R13:FK13)</f>
        <v>25</v>
      </c>
      <c r="F13" s="36">
        <f>COUNTIF(R13:FK13,"F")+(COUNT(R13,W13,AB13,AG13,AL13,AQ13,AV13,BA13,BF13,BK13,BP13,BU13,BZ13,CE13,CJ13,CO13,CT13,CY13,DD13,DI13,DN13,DS13,DX13,EC13,EH13,EM13,ER13,EW13,FB13,FG13)-E13)</f>
        <v>1</v>
      </c>
      <c r="G13" s="36">
        <f>+COUNTIF(R13:FK13,"F")*0.166666666666667</f>
        <v>0.16666666666666699</v>
      </c>
      <c r="H13" s="23">
        <f>COUNTIF(R13:FK13,"DM")</f>
        <v>0</v>
      </c>
      <c r="I13" s="23">
        <f>COUNTIF(R13:FK13,"LCG")</f>
        <v>0</v>
      </c>
      <c r="J13" s="23">
        <f>COUNTIF(R13:FK13,"LSG")</f>
        <v>0</v>
      </c>
      <c r="K13" s="23">
        <f>COUNTIF(R13:FK13,"V")</f>
        <v>0</v>
      </c>
      <c r="L13" s="37">
        <f>+E13+F13+H13+I13+J13+K13</f>
        <v>26</v>
      </c>
      <c r="M13" s="23">
        <f>SUMIF($R$11:$FK$11,$M$11,R13:FK13)</f>
        <v>4</v>
      </c>
      <c r="N13" s="23">
        <f>SUMIF($R$11:$FK$11,$N$11,R13:FK13)</f>
        <v>0</v>
      </c>
      <c r="O13" s="23">
        <f>SUMIF($R$11:$FK$11,$O$11,R13:FK13)</f>
        <v>8</v>
      </c>
      <c r="P13" s="23">
        <f>SUMIF($R$11:$FK$11,$P$11,R13:FK13)</f>
        <v>0</v>
      </c>
      <c r="Q13" s="34">
        <f>SUM(M13:P13)</f>
        <v>12</v>
      </c>
      <c r="R13" s="30">
        <v>1</v>
      </c>
      <c r="S13" s="31"/>
      <c r="T13" s="31"/>
      <c r="U13" s="32"/>
      <c r="V13" s="33"/>
      <c r="W13" s="30">
        <v>1</v>
      </c>
      <c r="X13" s="31"/>
      <c r="Y13" s="31"/>
      <c r="Z13" s="32"/>
      <c r="AA13" s="33"/>
      <c r="AB13" s="56">
        <v>1</v>
      </c>
      <c r="AC13" s="57"/>
      <c r="AD13" s="57"/>
      <c r="AE13" s="58"/>
      <c r="AF13" s="59"/>
      <c r="AG13" s="30">
        <v>1</v>
      </c>
      <c r="AH13" s="31"/>
      <c r="AI13" s="31"/>
      <c r="AJ13" s="32"/>
      <c r="AK13" s="33"/>
      <c r="AL13" s="30">
        <v>1</v>
      </c>
      <c r="AM13" s="31"/>
      <c r="AN13" s="31"/>
      <c r="AO13" s="32"/>
      <c r="AP13" s="33"/>
      <c r="AQ13" s="56">
        <v>1</v>
      </c>
      <c r="AR13" s="57"/>
      <c r="AS13" s="57"/>
      <c r="AT13" s="58">
        <v>8</v>
      </c>
      <c r="AU13" s="59"/>
      <c r="AV13" s="30">
        <v>1</v>
      </c>
      <c r="AW13" s="31"/>
      <c r="AX13" s="31"/>
      <c r="AY13" s="32"/>
      <c r="AZ13" s="33"/>
      <c r="BA13" s="30">
        <v>1</v>
      </c>
      <c r="BB13" s="31"/>
      <c r="BC13" s="31"/>
      <c r="BD13" s="32"/>
      <c r="BE13" s="33"/>
      <c r="BF13" s="30">
        <v>1</v>
      </c>
      <c r="BG13" s="31"/>
      <c r="BH13" s="31"/>
      <c r="BI13" s="32"/>
      <c r="BJ13" s="33"/>
      <c r="BK13" s="56">
        <v>1</v>
      </c>
      <c r="BL13" s="57"/>
      <c r="BM13" s="57"/>
      <c r="BN13" s="58"/>
      <c r="BO13" s="59"/>
      <c r="BP13" s="30">
        <v>1</v>
      </c>
      <c r="BQ13" s="31">
        <v>2</v>
      </c>
      <c r="BR13" s="31"/>
      <c r="BS13" s="32"/>
      <c r="BT13" s="33"/>
      <c r="BU13" s="30">
        <v>1</v>
      </c>
      <c r="BV13" s="31"/>
      <c r="BW13" s="31"/>
      <c r="BX13" s="32"/>
      <c r="BY13" s="33"/>
      <c r="BZ13" s="30">
        <v>1</v>
      </c>
      <c r="CA13" s="31">
        <v>2</v>
      </c>
      <c r="CB13" s="31"/>
      <c r="CC13" s="32"/>
      <c r="CD13" s="33"/>
      <c r="CE13" s="30">
        <v>1</v>
      </c>
      <c r="CF13" s="31"/>
      <c r="CG13" s="31"/>
      <c r="CH13" s="32"/>
      <c r="CI13" s="33"/>
      <c r="CJ13" s="30">
        <v>1</v>
      </c>
      <c r="CK13" s="31"/>
      <c r="CL13" s="31"/>
      <c r="CM13" s="32"/>
      <c r="CN13" s="33"/>
      <c r="CO13" s="30">
        <v>1</v>
      </c>
      <c r="CP13" s="31"/>
      <c r="CQ13" s="31"/>
      <c r="CR13" s="32"/>
      <c r="CS13" s="33"/>
      <c r="CT13" s="56">
        <v>1</v>
      </c>
      <c r="CU13" s="57"/>
      <c r="CV13" s="57"/>
      <c r="CW13" s="58"/>
      <c r="CX13" s="59"/>
      <c r="CY13" s="30">
        <v>1</v>
      </c>
      <c r="CZ13" s="31"/>
      <c r="DA13" s="31"/>
      <c r="DB13" s="32"/>
      <c r="DC13" s="33"/>
      <c r="DD13" s="30">
        <v>1</v>
      </c>
      <c r="DE13" s="31"/>
      <c r="DF13" s="31"/>
      <c r="DG13" s="32"/>
      <c r="DH13" s="33"/>
      <c r="DI13" s="30">
        <v>1</v>
      </c>
      <c r="DJ13" s="31"/>
      <c r="DK13" s="31"/>
      <c r="DL13" s="32"/>
      <c r="DM13" s="33"/>
      <c r="DN13" s="30">
        <v>1</v>
      </c>
      <c r="DO13" s="31"/>
      <c r="DP13" s="31"/>
      <c r="DQ13" s="32"/>
      <c r="DR13" s="33"/>
      <c r="DS13" s="30">
        <v>1</v>
      </c>
      <c r="DT13" s="31"/>
      <c r="DU13" s="31"/>
      <c r="DV13" s="32"/>
      <c r="DW13" s="33"/>
      <c r="DX13" s="30">
        <v>1</v>
      </c>
      <c r="DY13" s="31"/>
      <c r="DZ13" s="31"/>
      <c r="EA13" s="32"/>
      <c r="EB13" s="33"/>
      <c r="EC13" s="56">
        <v>1</v>
      </c>
      <c r="ED13" s="57"/>
      <c r="EE13" s="57"/>
      <c r="EF13" s="58"/>
      <c r="EG13" s="59"/>
      <c r="EH13" s="30">
        <v>1</v>
      </c>
      <c r="EI13" s="31"/>
      <c r="EJ13" s="31"/>
      <c r="EK13" s="32"/>
      <c r="EL13" s="33"/>
      <c r="EM13" s="30" t="s">
        <v>456</v>
      </c>
      <c r="EN13" s="31"/>
      <c r="EO13" s="31"/>
      <c r="EP13" s="32"/>
      <c r="EQ13" s="33"/>
      <c r="ER13" s="30"/>
      <c r="ES13" s="31"/>
      <c r="ET13" s="31"/>
      <c r="EU13" s="32"/>
      <c r="EV13" s="33"/>
      <c r="EW13" s="30"/>
      <c r="EX13" s="31"/>
      <c r="EY13" s="31"/>
      <c r="EZ13" s="32"/>
      <c r="FA13" s="33"/>
      <c r="FB13" s="30"/>
      <c r="FC13" s="31"/>
      <c r="FD13" s="31"/>
      <c r="FE13" s="32"/>
      <c r="FF13" s="33"/>
      <c r="FG13" s="30"/>
      <c r="FH13" s="31"/>
      <c r="FI13" s="31"/>
      <c r="FJ13" s="32"/>
      <c r="FK13" s="33"/>
    </row>
    <row r="14" spans="1:167" s="4" customFormat="1" ht="26.25" customHeight="1" x14ac:dyDescent="0.25">
      <c r="A14" s="22" t="s">
        <v>17</v>
      </c>
      <c r="B14" s="47" t="s">
        <v>178</v>
      </c>
      <c r="C14" s="46" t="s">
        <v>179</v>
      </c>
      <c r="D14" s="44" t="s">
        <v>387</v>
      </c>
      <c r="E14" s="36">
        <f>SUMIF($R$11:$FK$11,"T",R14:FK14)</f>
        <v>25</v>
      </c>
      <c r="F14" s="36">
        <f>COUNTIF(R14:FK14,"F")+(COUNT(R14,W14,AB14,AG14,AL14,AQ14,AV14,BA14,BF14,BK14,BP14,BU14,BZ14,CE14,CJ14,CO14,CT14,CY14,DD14,DI14,DN14,DS14,DX14,EC14,EH14,EM14,ER14,EW14,FB14,FG14)-E14)</f>
        <v>1</v>
      </c>
      <c r="G14" s="36">
        <f>+COUNTIF(R14:FK14,"F")*0.166666666666667</f>
        <v>0.16666666666666699</v>
      </c>
      <c r="H14" s="23">
        <f>COUNTIF(R14:FK14,"DM")</f>
        <v>0</v>
      </c>
      <c r="I14" s="23">
        <f>COUNTIF(R14:FK14,"LCG")</f>
        <v>0</v>
      </c>
      <c r="J14" s="23">
        <f>COUNTIF(R14:FK14,"LSG")</f>
        <v>0</v>
      </c>
      <c r="K14" s="23">
        <f>COUNTIF(R14:FK14,"V")</f>
        <v>0</v>
      </c>
      <c r="L14" s="37">
        <f>+E14+F14+H14+I14+J14+K14</f>
        <v>26</v>
      </c>
      <c r="M14" s="23">
        <f>SUMIF($R$11:$FK$11,$M$11,R14:FK14)</f>
        <v>4.75</v>
      </c>
      <c r="N14" s="23">
        <f>SUMIF($R$11:$FK$11,$N$11,R14:FK14)</f>
        <v>1.25</v>
      </c>
      <c r="O14" s="23">
        <f>SUMIF($R$11:$FK$11,$O$11,R14:FK14)</f>
        <v>8</v>
      </c>
      <c r="P14" s="23">
        <f>SUMIF($R$11:$FK$11,$P$11,R14:FK14)</f>
        <v>0</v>
      </c>
      <c r="Q14" s="34">
        <f>SUM(M14:P14)</f>
        <v>14</v>
      </c>
      <c r="R14" s="30">
        <v>1</v>
      </c>
      <c r="S14" s="31"/>
      <c r="T14" s="31"/>
      <c r="U14" s="32"/>
      <c r="V14" s="33"/>
      <c r="W14" s="30">
        <v>1</v>
      </c>
      <c r="X14" s="31">
        <v>2</v>
      </c>
      <c r="Y14" s="31">
        <v>1.25</v>
      </c>
      <c r="Z14" s="32"/>
      <c r="AA14" s="33"/>
      <c r="AB14" s="56">
        <v>1</v>
      </c>
      <c r="AC14" s="57"/>
      <c r="AD14" s="57"/>
      <c r="AE14" s="58"/>
      <c r="AF14" s="59"/>
      <c r="AG14" s="30">
        <v>1</v>
      </c>
      <c r="AH14" s="31">
        <v>1</v>
      </c>
      <c r="AI14" s="31"/>
      <c r="AJ14" s="32"/>
      <c r="AK14" s="33"/>
      <c r="AL14" s="30">
        <v>1</v>
      </c>
      <c r="AM14" s="31"/>
      <c r="AN14" s="31"/>
      <c r="AO14" s="32"/>
      <c r="AP14" s="33"/>
      <c r="AQ14" s="56">
        <v>1</v>
      </c>
      <c r="AR14" s="57"/>
      <c r="AS14" s="57"/>
      <c r="AT14" s="58">
        <v>8</v>
      </c>
      <c r="AU14" s="59"/>
      <c r="AV14" s="30">
        <v>1</v>
      </c>
      <c r="AW14" s="31">
        <v>1</v>
      </c>
      <c r="AX14" s="31"/>
      <c r="AY14" s="32"/>
      <c r="AZ14" s="33"/>
      <c r="BA14" s="30">
        <v>1</v>
      </c>
      <c r="BB14" s="31"/>
      <c r="BC14" s="31"/>
      <c r="BD14" s="32"/>
      <c r="BE14" s="33"/>
      <c r="BF14" s="30">
        <v>1</v>
      </c>
      <c r="BG14" s="31"/>
      <c r="BH14" s="31"/>
      <c r="BI14" s="32"/>
      <c r="BJ14" s="33"/>
      <c r="BK14" s="56">
        <v>1</v>
      </c>
      <c r="BL14" s="57"/>
      <c r="BM14" s="57"/>
      <c r="BN14" s="58"/>
      <c r="BO14" s="59"/>
      <c r="BP14" s="30">
        <v>1</v>
      </c>
      <c r="BQ14" s="31"/>
      <c r="BR14" s="31"/>
      <c r="BS14" s="32"/>
      <c r="BT14" s="33"/>
      <c r="BU14" s="30">
        <v>1</v>
      </c>
      <c r="BV14" s="31"/>
      <c r="BW14" s="31"/>
      <c r="BX14" s="32"/>
      <c r="BY14" s="33"/>
      <c r="BZ14" s="30">
        <v>1</v>
      </c>
      <c r="CA14" s="31"/>
      <c r="CB14" s="31"/>
      <c r="CC14" s="32"/>
      <c r="CD14" s="33"/>
      <c r="CE14" s="30">
        <v>1</v>
      </c>
      <c r="CF14" s="31"/>
      <c r="CG14" s="31"/>
      <c r="CH14" s="32"/>
      <c r="CI14" s="33"/>
      <c r="CJ14" s="30">
        <v>1</v>
      </c>
      <c r="CK14" s="31"/>
      <c r="CL14" s="31"/>
      <c r="CM14" s="32"/>
      <c r="CN14" s="33"/>
      <c r="CO14" s="30">
        <v>1</v>
      </c>
      <c r="CP14" s="31"/>
      <c r="CQ14" s="31"/>
      <c r="CR14" s="32"/>
      <c r="CS14" s="33"/>
      <c r="CT14" s="56">
        <v>1</v>
      </c>
      <c r="CU14" s="57"/>
      <c r="CV14" s="57"/>
      <c r="CW14" s="58"/>
      <c r="CX14" s="59"/>
      <c r="CY14" s="30">
        <v>1</v>
      </c>
      <c r="CZ14" s="31"/>
      <c r="DA14" s="31"/>
      <c r="DB14" s="32"/>
      <c r="DC14" s="33"/>
      <c r="DD14" s="30">
        <v>1</v>
      </c>
      <c r="DE14" s="31"/>
      <c r="DF14" s="31"/>
      <c r="DG14" s="32"/>
      <c r="DH14" s="33"/>
      <c r="DI14" s="30">
        <v>1</v>
      </c>
      <c r="DJ14" s="31">
        <v>0.5</v>
      </c>
      <c r="DK14" s="31"/>
      <c r="DL14" s="32"/>
      <c r="DM14" s="33"/>
      <c r="DN14" s="30">
        <v>1</v>
      </c>
      <c r="DO14" s="31">
        <v>0.25</v>
      </c>
      <c r="DP14" s="31"/>
      <c r="DQ14" s="32"/>
      <c r="DR14" s="33"/>
      <c r="DS14" s="30">
        <v>1</v>
      </c>
      <c r="DT14" s="31"/>
      <c r="DU14" s="31"/>
      <c r="DV14" s="32"/>
      <c r="DW14" s="33"/>
      <c r="DX14" s="30">
        <v>1</v>
      </c>
      <c r="DY14" s="31"/>
      <c r="DZ14" s="31"/>
      <c r="EA14" s="32"/>
      <c r="EB14" s="33"/>
      <c r="EC14" s="56">
        <v>1</v>
      </c>
      <c r="ED14" s="57"/>
      <c r="EE14" s="57"/>
      <c r="EF14" s="58"/>
      <c r="EG14" s="59"/>
      <c r="EH14" s="30">
        <v>1</v>
      </c>
      <c r="EI14" s="31"/>
      <c r="EJ14" s="31"/>
      <c r="EK14" s="32"/>
      <c r="EL14" s="33"/>
      <c r="EM14" s="30" t="s">
        <v>456</v>
      </c>
      <c r="EN14" s="31"/>
      <c r="EO14" s="31"/>
      <c r="EP14" s="32"/>
      <c r="EQ14" s="33"/>
      <c r="ER14" s="30"/>
      <c r="ES14" s="31"/>
      <c r="ET14" s="31"/>
      <c r="EU14" s="32"/>
      <c r="EV14" s="33"/>
      <c r="EW14" s="30"/>
      <c r="EX14" s="31"/>
      <c r="EY14" s="31"/>
      <c r="EZ14" s="32"/>
      <c r="FA14" s="33"/>
      <c r="FB14" s="30"/>
      <c r="FC14" s="31"/>
      <c r="FD14" s="31"/>
      <c r="FE14" s="32"/>
      <c r="FF14" s="33"/>
      <c r="FG14" s="30"/>
      <c r="FH14" s="31"/>
      <c r="FI14" s="31"/>
      <c r="FJ14" s="32"/>
      <c r="FK14" s="33"/>
    </row>
    <row r="15" spans="1:167" s="4" customFormat="1" ht="26.25" customHeight="1" x14ac:dyDescent="0.25">
      <c r="A15" s="22" t="s">
        <v>18</v>
      </c>
      <c r="B15" s="49" t="s">
        <v>461</v>
      </c>
      <c r="C15" s="50" t="s">
        <v>462</v>
      </c>
      <c r="D15" s="44" t="s">
        <v>478</v>
      </c>
      <c r="E15" s="36">
        <f>SUMIF($R$11:$FK$11,"T",R15:FK15)</f>
        <v>22</v>
      </c>
      <c r="F15" s="36">
        <f>COUNTIF(R15:FK15,"F")+(COUNT(R15,W15,AB15,AG15,AL15,AQ15,AV15,BA15,BF15,BK15,BP15,BU15,BZ15,CE15,CJ15,CO15,CT15,CY15,DD15,DI15,DN15,DS15,DX15,EC15,EH15,EM15,ER15,EW15,FB15,FG15)-E15)</f>
        <v>0</v>
      </c>
      <c r="G15" s="36">
        <f>+COUNTIF(R15:FK15,"F")*0.166666666666667</f>
        <v>0</v>
      </c>
      <c r="H15" s="23">
        <f>COUNTIF(R15:FK15,"DM")</f>
        <v>0</v>
      </c>
      <c r="I15" s="23">
        <f>COUNTIF(R15:FK15,"LCG")</f>
        <v>0</v>
      </c>
      <c r="J15" s="23">
        <f>COUNTIF(R15:FK15,"LSG")</f>
        <v>0</v>
      </c>
      <c r="K15" s="23">
        <f>COUNTIF(R15:FK15,"V")</f>
        <v>0</v>
      </c>
      <c r="L15" s="37">
        <f>+E15+F15+H15+I15+J15+K15</f>
        <v>22</v>
      </c>
      <c r="M15" s="23">
        <f>SUMIF($R$11:$FK$11,$M$11,R15:FK15)</f>
        <v>13.5</v>
      </c>
      <c r="N15" s="23">
        <f>SUMIF($R$11:$FK$11,$N$11,R15:FK15)</f>
        <v>6</v>
      </c>
      <c r="O15" s="23">
        <f>SUMIF($R$11:$FK$11,$O$11,R15:FK15)</f>
        <v>8</v>
      </c>
      <c r="P15" s="23">
        <f>SUMIF($R$11:$FK$11,$P$11,R15:FK15)</f>
        <v>0</v>
      </c>
      <c r="Q15" s="34">
        <f>SUM(M15:P15)</f>
        <v>27.5</v>
      </c>
      <c r="R15" s="30"/>
      <c r="S15" s="31"/>
      <c r="T15" s="31"/>
      <c r="U15" s="32"/>
      <c r="V15" s="33"/>
      <c r="W15" s="30"/>
      <c r="X15" s="31"/>
      <c r="Y15" s="31"/>
      <c r="Z15" s="32"/>
      <c r="AA15" s="33"/>
      <c r="AB15" s="56"/>
      <c r="AC15" s="57"/>
      <c r="AD15" s="57"/>
      <c r="AE15" s="58"/>
      <c r="AF15" s="59"/>
      <c r="AG15" s="30">
        <v>1</v>
      </c>
      <c r="AH15" s="31">
        <v>0.5</v>
      </c>
      <c r="AI15" s="31"/>
      <c r="AJ15" s="32"/>
      <c r="AK15" s="33"/>
      <c r="AL15" s="30">
        <v>1</v>
      </c>
      <c r="AM15" s="31"/>
      <c r="AN15" s="31"/>
      <c r="AO15" s="32"/>
      <c r="AP15" s="33"/>
      <c r="AQ15" s="56">
        <v>1</v>
      </c>
      <c r="AR15" s="57"/>
      <c r="AS15" s="57"/>
      <c r="AT15" s="58">
        <v>8</v>
      </c>
      <c r="AU15" s="59"/>
      <c r="AV15" s="30">
        <v>1</v>
      </c>
      <c r="AW15" s="31"/>
      <c r="AX15" s="31"/>
      <c r="AY15" s="32"/>
      <c r="AZ15" s="33"/>
      <c r="BA15" s="30">
        <v>1</v>
      </c>
      <c r="BB15" s="31"/>
      <c r="BC15" s="31"/>
      <c r="BD15" s="32"/>
      <c r="BE15" s="33"/>
      <c r="BF15" s="30">
        <v>1</v>
      </c>
      <c r="BG15" s="31"/>
      <c r="BH15" s="31"/>
      <c r="BI15" s="32"/>
      <c r="BJ15" s="33"/>
      <c r="BK15" s="56">
        <v>1</v>
      </c>
      <c r="BL15" s="57"/>
      <c r="BM15" s="57"/>
      <c r="BN15" s="58"/>
      <c r="BO15" s="59"/>
      <c r="BP15" s="30">
        <v>1</v>
      </c>
      <c r="BQ15" s="31">
        <v>1</v>
      </c>
      <c r="BR15" s="31"/>
      <c r="BS15" s="32"/>
      <c r="BT15" s="33"/>
      <c r="BU15" s="30">
        <v>1</v>
      </c>
      <c r="BV15" s="31">
        <v>2</v>
      </c>
      <c r="BW15" s="31">
        <v>1</v>
      </c>
      <c r="BX15" s="32"/>
      <c r="BY15" s="33"/>
      <c r="BZ15" s="30">
        <v>1</v>
      </c>
      <c r="CA15" s="31"/>
      <c r="CB15" s="31"/>
      <c r="CC15" s="32"/>
      <c r="CD15" s="33"/>
      <c r="CE15" s="30">
        <v>1</v>
      </c>
      <c r="CF15" s="31"/>
      <c r="CG15" s="31"/>
      <c r="CH15" s="32"/>
      <c r="CI15" s="33"/>
      <c r="CJ15" s="30">
        <v>1</v>
      </c>
      <c r="CK15" s="31">
        <v>2</v>
      </c>
      <c r="CL15" s="31">
        <v>1</v>
      </c>
      <c r="CM15" s="32"/>
      <c r="CN15" s="33"/>
      <c r="CO15" s="30">
        <v>1</v>
      </c>
      <c r="CP15" s="31">
        <v>2</v>
      </c>
      <c r="CQ15" s="31">
        <v>1</v>
      </c>
      <c r="CR15" s="32"/>
      <c r="CS15" s="33"/>
      <c r="CT15" s="56">
        <v>1</v>
      </c>
      <c r="CU15" s="57"/>
      <c r="CV15" s="57"/>
      <c r="CW15" s="58"/>
      <c r="CX15" s="59"/>
      <c r="CY15" s="30">
        <v>1</v>
      </c>
      <c r="CZ15" s="31">
        <v>2</v>
      </c>
      <c r="DA15" s="31">
        <v>1</v>
      </c>
      <c r="DB15" s="32"/>
      <c r="DC15" s="33"/>
      <c r="DD15" s="30">
        <v>1</v>
      </c>
      <c r="DE15" s="31">
        <v>2</v>
      </c>
      <c r="DF15" s="31">
        <v>1</v>
      </c>
      <c r="DG15" s="32"/>
      <c r="DH15" s="33"/>
      <c r="DI15" s="30">
        <v>1</v>
      </c>
      <c r="DJ15" s="31">
        <v>2</v>
      </c>
      <c r="DK15" s="31">
        <v>1</v>
      </c>
      <c r="DL15" s="32"/>
      <c r="DM15" s="33"/>
      <c r="DN15" s="30">
        <v>1</v>
      </c>
      <c r="DO15" s="31"/>
      <c r="DP15" s="31"/>
      <c r="DQ15" s="32"/>
      <c r="DR15" s="33"/>
      <c r="DS15" s="30">
        <v>1</v>
      </c>
      <c r="DT15" s="31"/>
      <c r="DU15" s="31"/>
      <c r="DV15" s="32"/>
      <c r="DW15" s="33"/>
      <c r="DX15" s="30">
        <v>1</v>
      </c>
      <c r="DY15" s="31"/>
      <c r="DZ15" s="31"/>
      <c r="EA15" s="32"/>
      <c r="EB15" s="33"/>
      <c r="EC15" s="56">
        <v>1</v>
      </c>
      <c r="ED15" s="57"/>
      <c r="EE15" s="57"/>
      <c r="EF15" s="58"/>
      <c r="EG15" s="59"/>
      <c r="EH15" s="30">
        <v>1</v>
      </c>
      <c r="EI15" s="31"/>
      <c r="EJ15" s="31"/>
      <c r="EK15" s="32"/>
      <c r="EL15" s="33"/>
      <c r="EM15" s="30" t="s">
        <v>515</v>
      </c>
      <c r="EN15" s="31"/>
      <c r="EO15" s="31"/>
      <c r="EP15" s="32"/>
      <c r="EQ15" s="33"/>
      <c r="ER15" s="30"/>
      <c r="ES15" s="31"/>
      <c r="ET15" s="31"/>
      <c r="EU15" s="32"/>
      <c r="EV15" s="33"/>
      <c r="EW15" s="30"/>
      <c r="EX15" s="31"/>
      <c r="EY15" s="31"/>
      <c r="EZ15" s="32"/>
      <c r="FA15" s="33"/>
      <c r="FB15" s="30"/>
      <c r="FC15" s="31"/>
      <c r="FD15" s="31"/>
      <c r="FE15" s="32"/>
      <c r="FF15" s="33"/>
      <c r="FG15" s="30"/>
      <c r="FH15" s="31"/>
      <c r="FI15" s="31"/>
      <c r="FJ15" s="32"/>
      <c r="FK15" s="33"/>
    </row>
    <row r="16" spans="1:167" s="4" customFormat="1" ht="26.25" customHeight="1" x14ac:dyDescent="0.25">
      <c r="A16" s="22" t="s">
        <v>19</v>
      </c>
      <c r="B16" s="47" t="s">
        <v>180</v>
      </c>
      <c r="C16" s="46" t="s">
        <v>181</v>
      </c>
      <c r="D16" s="44" t="s">
        <v>388</v>
      </c>
      <c r="E16" s="36">
        <f>SUMIF($R$11:$FK$11,"T",R16:FK16)</f>
        <v>8.25</v>
      </c>
      <c r="F16" s="36">
        <f>COUNTIF(R16:FK16,"F")+(COUNT(R16,W16,AB16,AG16,AL16,AQ16,AV16,BA16,BF16,BK16,BP16,BU16,BZ16,CE16,CJ16,CO16,CT16,CY16,DD16,DI16,DN16,DS16,DX16,EC16,EH16,EM16,ER16,EW16,FB16,FG16)-E16)</f>
        <v>5.75</v>
      </c>
      <c r="G16" s="36">
        <f>+COUNTIF(R16:FK16,"F")*0.166666666666667</f>
        <v>0.83333333333333492</v>
      </c>
      <c r="H16" s="23">
        <f>COUNTIF(R16:FK16,"DM")</f>
        <v>0</v>
      </c>
      <c r="I16" s="23">
        <f>COUNTIF(R16:FK16,"LCG")</f>
        <v>0</v>
      </c>
      <c r="J16" s="23">
        <f>COUNTIF(R16:FK16,"LSG")</f>
        <v>12</v>
      </c>
      <c r="K16" s="23">
        <f>COUNTIF(R16:FK16,"V")</f>
        <v>0</v>
      </c>
      <c r="L16" s="37">
        <f>+E16+F16+H16+I16+J16+K16</f>
        <v>26</v>
      </c>
      <c r="M16" s="23">
        <f>SUMIF($R$11:$FK$11,$M$11,R16:FK16)</f>
        <v>4.25</v>
      </c>
      <c r="N16" s="23">
        <f>SUMIF($R$11:$FK$11,$N$11,R16:FK16)</f>
        <v>0</v>
      </c>
      <c r="O16" s="23">
        <f>SUMIF($R$11:$FK$11,$O$11,R16:FK16)</f>
        <v>0</v>
      </c>
      <c r="P16" s="23">
        <f>SUMIF($R$11:$FK$11,$P$11,R16:FK16)</f>
        <v>0</v>
      </c>
      <c r="Q16" s="34">
        <f>SUM(M16:P16)</f>
        <v>4.25</v>
      </c>
      <c r="R16" s="30">
        <v>1</v>
      </c>
      <c r="S16" s="31">
        <v>1</v>
      </c>
      <c r="T16" s="31"/>
      <c r="U16" s="32"/>
      <c r="V16" s="33"/>
      <c r="W16" s="30">
        <v>1</v>
      </c>
      <c r="X16" s="31">
        <v>0.25</v>
      </c>
      <c r="Y16" s="31"/>
      <c r="Z16" s="32"/>
      <c r="AA16" s="33"/>
      <c r="AB16" s="56">
        <v>1</v>
      </c>
      <c r="AC16" s="57"/>
      <c r="AD16" s="57"/>
      <c r="AE16" s="58"/>
      <c r="AF16" s="59"/>
      <c r="AG16" s="30" t="s">
        <v>456</v>
      </c>
      <c r="AH16" s="31"/>
      <c r="AI16" s="31"/>
      <c r="AJ16" s="32"/>
      <c r="AK16" s="33"/>
      <c r="AL16" s="30">
        <v>1</v>
      </c>
      <c r="AM16" s="31">
        <v>2</v>
      </c>
      <c r="AN16" s="31"/>
      <c r="AO16" s="32"/>
      <c r="AP16" s="33"/>
      <c r="AQ16" s="56" t="s">
        <v>456</v>
      </c>
      <c r="AR16" s="57"/>
      <c r="AS16" s="57"/>
      <c r="AT16" s="58"/>
      <c r="AU16" s="59"/>
      <c r="AV16" s="30" t="s">
        <v>456</v>
      </c>
      <c r="AW16" s="31"/>
      <c r="AX16" s="31"/>
      <c r="AY16" s="32"/>
      <c r="AZ16" s="33"/>
      <c r="BA16" s="30" t="s">
        <v>456</v>
      </c>
      <c r="BB16" s="31"/>
      <c r="BC16" s="31"/>
      <c r="BD16" s="32"/>
      <c r="BE16" s="33"/>
      <c r="BF16" s="30" t="s">
        <v>456</v>
      </c>
      <c r="BG16" s="31"/>
      <c r="BH16" s="31"/>
      <c r="BI16" s="32"/>
      <c r="BJ16" s="33"/>
      <c r="BK16" s="56">
        <v>1</v>
      </c>
      <c r="BL16" s="57"/>
      <c r="BM16" s="57"/>
      <c r="BN16" s="58"/>
      <c r="BO16" s="59"/>
      <c r="BP16" s="30">
        <v>1</v>
      </c>
      <c r="BQ16" s="31">
        <v>1</v>
      </c>
      <c r="BR16" s="31"/>
      <c r="BS16" s="32"/>
      <c r="BT16" s="33"/>
      <c r="BU16" s="30">
        <v>0.25</v>
      </c>
      <c r="BV16" s="31"/>
      <c r="BW16" s="31"/>
      <c r="BX16" s="32"/>
      <c r="BY16" s="33"/>
      <c r="BZ16" s="30" t="s">
        <v>457</v>
      </c>
      <c r="CA16" s="31"/>
      <c r="CB16" s="31"/>
      <c r="CC16" s="32"/>
      <c r="CD16" s="33"/>
      <c r="CE16" s="30" t="s">
        <v>457</v>
      </c>
      <c r="CF16" s="31"/>
      <c r="CG16" s="31"/>
      <c r="CH16" s="32"/>
      <c r="CI16" s="33"/>
      <c r="CJ16" s="30" t="s">
        <v>457</v>
      </c>
      <c r="CK16" s="31"/>
      <c r="CL16" s="31"/>
      <c r="CM16" s="32"/>
      <c r="CN16" s="33"/>
      <c r="CO16" s="30" t="s">
        <v>457</v>
      </c>
      <c r="CP16" s="31"/>
      <c r="CQ16" s="31"/>
      <c r="CR16" s="32"/>
      <c r="CS16" s="33"/>
      <c r="CT16" s="56">
        <v>1</v>
      </c>
      <c r="CU16" s="57"/>
      <c r="CV16" s="57"/>
      <c r="CW16" s="58"/>
      <c r="CX16" s="59"/>
      <c r="CY16" s="30" t="s">
        <v>457</v>
      </c>
      <c r="CZ16" s="31"/>
      <c r="DA16" s="31"/>
      <c r="DB16" s="32"/>
      <c r="DC16" s="33"/>
      <c r="DD16" s="30" t="s">
        <v>457</v>
      </c>
      <c r="DE16" s="31"/>
      <c r="DF16" s="31"/>
      <c r="DG16" s="32"/>
      <c r="DH16" s="33"/>
      <c r="DI16" s="30" t="s">
        <v>457</v>
      </c>
      <c r="DJ16" s="31"/>
      <c r="DK16" s="31"/>
      <c r="DL16" s="32"/>
      <c r="DM16" s="33"/>
      <c r="DN16" s="30" t="s">
        <v>457</v>
      </c>
      <c r="DO16" s="31"/>
      <c r="DP16" s="31"/>
      <c r="DQ16" s="32"/>
      <c r="DR16" s="33"/>
      <c r="DS16" s="30" t="s">
        <v>457</v>
      </c>
      <c r="DT16" s="31"/>
      <c r="DU16" s="31"/>
      <c r="DV16" s="32"/>
      <c r="DW16" s="33"/>
      <c r="DX16" s="30" t="s">
        <v>457</v>
      </c>
      <c r="DY16" s="31"/>
      <c r="DZ16" s="31"/>
      <c r="EA16" s="32"/>
      <c r="EB16" s="33"/>
      <c r="EC16" s="56">
        <v>1</v>
      </c>
      <c r="ED16" s="57"/>
      <c r="EE16" s="57"/>
      <c r="EF16" s="58"/>
      <c r="EG16" s="59"/>
      <c r="EH16" s="30" t="s">
        <v>457</v>
      </c>
      <c r="EI16" s="31"/>
      <c r="EJ16" s="31"/>
      <c r="EK16" s="32"/>
      <c r="EL16" s="33"/>
      <c r="EM16" s="30" t="s">
        <v>457</v>
      </c>
      <c r="EN16" s="31"/>
      <c r="EO16" s="31"/>
      <c r="EP16" s="32"/>
      <c r="EQ16" s="33"/>
      <c r="ER16" s="30"/>
      <c r="ES16" s="31"/>
      <c r="ET16" s="31"/>
      <c r="EU16" s="32"/>
      <c r="EV16" s="33"/>
      <c r="EW16" s="30"/>
      <c r="EX16" s="31"/>
      <c r="EY16" s="31"/>
      <c r="EZ16" s="32"/>
      <c r="FA16" s="33"/>
      <c r="FB16" s="30"/>
      <c r="FC16" s="31"/>
      <c r="FD16" s="31"/>
      <c r="FE16" s="32"/>
      <c r="FF16" s="33"/>
      <c r="FG16" s="30"/>
      <c r="FH16" s="31"/>
      <c r="FI16" s="31"/>
      <c r="FJ16" s="32"/>
      <c r="FK16" s="33"/>
    </row>
    <row r="17" spans="1:167" s="4" customFormat="1" ht="26.25" customHeight="1" x14ac:dyDescent="0.25">
      <c r="A17" s="22" t="s">
        <v>20</v>
      </c>
      <c r="B17" s="47" t="s">
        <v>182</v>
      </c>
      <c r="C17" s="46" t="s">
        <v>183</v>
      </c>
      <c r="D17" s="44">
        <v>80591175</v>
      </c>
      <c r="E17" s="36">
        <f>SUMIF($R$11:$FK$11,"T",R17:FK17)</f>
        <v>21</v>
      </c>
      <c r="F17" s="36">
        <f>COUNTIF(R17:FK17,"F")+(COUNT(R17,W17,AB17,AG17,AL17,AQ17,AV17,BA17,BF17,BK17,BP17,BU17,BZ17,CE17,CJ17,CO17,CT17,CY17,DD17,DI17,DN17,DS17,DX17,EC17,EH17,EM17,ER17,EW17,FB17,FG17)-E17)</f>
        <v>0</v>
      </c>
      <c r="G17" s="36">
        <f>+COUNTIF(R17:FK17,"F")*0.166666666666667</f>
        <v>0</v>
      </c>
      <c r="H17" s="23">
        <f>COUNTIF(R17:FK17,"DM")</f>
        <v>0</v>
      </c>
      <c r="I17" s="23">
        <f>COUNTIF(R17:FK17,"LCG")</f>
        <v>0</v>
      </c>
      <c r="J17" s="23">
        <f>COUNTIF(R17:FK17,"LSG")</f>
        <v>3</v>
      </c>
      <c r="K17" s="23">
        <f>COUNTIF(R17:FK17,"V")</f>
        <v>0</v>
      </c>
      <c r="L17" s="37">
        <f>+E17+F17+H17+I17+J17+K17</f>
        <v>24</v>
      </c>
      <c r="M17" s="23">
        <f>SUMIF($R$11:$FK$11,$M$11,R17:FK17)</f>
        <v>8.25</v>
      </c>
      <c r="N17" s="23">
        <f>SUMIF($R$11:$FK$11,$N$11,R17:FK17)</f>
        <v>1.5</v>
      </c>
      <c r="O17" s="23">
        <f>SUMIF($R$11:$FK$11,$O$11,R17:FK17)</f>
        <v>8</v>
      </c>
      <c r="P17" s="23">
        <f>SUMIF($R$11:$FK$11,$P$11,R17:FK17)</f>
        <v>0</v>
      </c>
      <c r="Q17" s="34">
        <f>SUM(M17:P17)</f>
        <v>17.75</v>
      </c>
      <c r="R17" s="30">
        <v>1</v>
      </c>
      <c r="S17" s="31"/>
      <c r="T17" s="31"/>
      <c r="U17" s="32"/>
      <c r="V17" s="33"/>
      <c r="W17" s="30">
        <v>1</v>
      </c>
      <c r="X17" s="31"/>
      <c r="Y17" s="31"/>
      <c r="Z17" s="32"/>
      <c r="AA17" s="33"/>
      <c r="AB17" s="56">
        <v>1</v>
      </c>
      <c r="AC17" s="57"/>
      <c r="AD17" s="57"/>
      <c r="AE17" s="58"/>
      <c r="AF17" s="59"/>
      <c r="AG17" s="30" t="s">
        <v>457</v>
      </c>
      <c r="AH17" s="31"/>
      <c r="AI17" s="31"/>
      <c r="AJ17" s="32"/>
      <c r="AK17" s="33"/>
      <c r="AL17" s="30">
        <v>1</v>
      </c>
      <c r="AM17" s="31">
        <v>2</v>
      </c>
      <c r="AN17" s="31"/>
      <c r="AO17" s="32"/>
      <c r="AP17" s="33"/>
      <c r="AQ17" s="56">
        <v>1</v>
      </c>
      <c r="AR17" s="57"/>
      <c r="AS17" s="57"/>
      <c r="AT17" s="58">
        <v>8</v>
      </c>
      <c r="AU17" s="59"/>
      <c r="AV17" s="30">
        <v>1</v>
      </c>
      <c r="AW17" s="31"/>
      <c r="AX17" s="31"/>
      <c r="AY17" s="32"/>
      <c r="AZ17" s="33"/>
      <c r="BA17" s="30">
        <v>1</v>
      </c>
      <c r="BB17" s="31"/>
      <c r="BC17" s="31"/>
      <c r="BD17" s="32"/>
      <c r="BE17" s="33"/>
      <c r="BF17" s="30">
        <v>1</v>
      </c>
      <c r="BG17" s="31"/>
      <c r="BH17" s="31"/>
      <c r="BI17" s="32"/>
      <c r="BJ17" s="33"/>
      <c r="BK17" s="56">
        <v>1</v>
      </c>
      <c r="BL17" s="57"/>
      <c r="BM17" s="57"/>
      <c r="BN17" s="58"/>
      <c r="BO17" s="59"/>
      <c r="BP17" s="30">
        <v>1</v>
      </c>
      <c r="BQ17" s="31">
        <v>2</v>
      </c>
      <c r="BR17" s="31"/>
      <c r="BS17" s="32"/>
      <c r="BT17" s="33"/>
      <c r="BU17" s="30">
        <v>1</v>
      </c>
      <c r="BV17" s="31">
        <v>2</v>
      </c>
      <c r="BW17" s="31">
        <v>1</v>
      </c>
      <c r="BX17" s="32"/>
      <c r="BY17" s="33"/>
      <c r="BZ17" s="30" t="s">
        <v>457</v>
      </c>
      <c r="CA17" s="31"/>
      <c r="CB17" s="31"/>
      <c r="CC17" s="32"/>
      <c r="CD17" s="33"/>
      <c r="CE17" s="30">
        <v>1</v>
      </c>
      <c r="CF17" s="31">
        <v>2</v>
      </c>
      <c r="CG17" s="31">
        <v>0.5</v>
      </c>
      <c r="CH17" s="32"/>
      <c r="CI17" s="33"/>
      <c r="CJ17" s="30">
        <v>1</v>
      </c>
      <c r="CK17" s="31">
        <v>0.25</v>
      </c>
      <c r="CL17" s="31"/>
      <c r="CM17" s="32"/>
      <c r="CN17" s="33"/>
      <c r="CO17" s="30">
        <v>1</v>
      </c>
      <c r="CP17" s="31"/>
      <c r="CQ17" s="31"/>
      <c r="CR17" s="32"/>
      <c r="CS17" s="33"/>
      <c r="CT17" s="56">
        <v>1</v>
      </c>
      <c r="CU17" s="57"/>
      <c r="CV17" s="57"/>
      <c r="CW17" s="58"/>
      <c r="CX17" s="59"/>
      <c r="CY17" s="30">
        <v>1</v>
      </c>
      <c r="CZ17" s="31"/>
      <c r="DA17" s="31"/>
      <c r="DB17" s="32"/>
      <c r="DC17" s="33"/>
      <c r="DD17" s="30">
        <v>1</v>
      </c>
      <c r="DE17" s="31"/>
      <c r="DF17" s="31"/>
      <c r="DG17" s="32"/>
      <c r="DH17" s="33"/>
      <c r="DI17" s="30" t="s">
        <v>457</v>
      </c>
      <c r="DJ17" s="31"/>
      <c r="DK17" s="31"/>
      <c r="DL17" s="32"/>
      <c r="DM17" s="33"/>
      <c r="DN17" s="30">
        <v>1</v>
      </c>
      <c r="DO17" s="31"/>
      <c r="DP17" s="31"/>
      <c r="DQ17" s="32"/>
      <c r="DR17" s="33"/>
      <c r="DS17" s="30">
        <v>1</v>
      </c>
      <c r="DT17" s="31"/>
      <c r="DU17" s="31"/>
      <c r="DV17" s="32"/>
      <c r="DW17" s="33"/>
      <c r="DX17" s="30">
        <v>1</v>
      </c>
      <c r="DY17" s="31"/>
      <c r="DZ17" s="31"/>
      <c r="EA17" s="32"/>
      <c r="EB17" s="33"/>
      <c r="EC17" s="56">
        <v>1</v>
      </c>
      <c r="ED17" s="57"/>
      <c r="EE17" s="57"/>
      <c r="EF17" s="58"/>
      <c r="EG17" s="59"/>
      <c r="EH17" s="30" t="s">
        <v>531</v>
      </c>
      <c r="EI17" s="31"/>
      <c r="EJ17" s="31"/>
      <c r="EK17" s="32"/>
      <c r="EL17" s="33"/>
      <c r="EM17" s="30" t="s">
        <v>531</v>
      </c>
      <c r="EN17" s="31"/>
      <c r="EO17" s="31"/>
      <c r="EP17" s="32"/>
      <c r="EQ17" s="33"/>
      <c r="ER17" s="30"/>
      <c r="ES17" s="31"/>
      <c r="ET17" s="31"/>
      <c r="EU17" s="32"/>
      <c r="EV17" s="33"/>
      <c r="EW17" s="30"/>
      <c r="EX17" s="31"/>
      <c r="EY17" s="31"/>
      <c r="EZ17" s="32"/>
      <c r="FA17" s="33"/>
      <c r="FB17" s="30"/>
      <c r="FC17" s="31"/>
      <c r="FD17" s="31"/>
      <c r="FE17" s="32"/>
      <c r="FF17" s="33"/>
      <c r="FG17" s="30"/>
      <c r="FH17" s="31"/>
      <c r="FI17" s="31"/>
      <c r="FJ17" s="32"/>
      <c r="FK17" s="33"/>
    </row>
    <row r="18" spans="1:167" s="4" customFormat="1" ht="26.25" customHeight="1" x14ac:dyDescent="0.25">
      <c r="A18" s="22" t="s">
        <v>21</v>
      </c>
      <c r="B18" s="47" t="s">
        <v>184</v>
      </c>
      <c r="C18" s="46" t="s">
        <v>185</v>
      </c>
      <c r="D18" s="44" t="s">
        <v>389</v>
      </c>
      <c r="E18" s="36">
        <f>SUMIF($R$11:$FK$11,"T",R18:FK18)</f>
        <v>23</v>
      </c>
      <c r="F18" s="36">
        <f>COUNTIF(R18:FK18,"F")+(COUNT(R18,W18,AB18,AG18,AL18,AQ18,AV18,BA18,BF18,BK18,BP18,BU18,BZ18,CE18,CJ18,CO18,CT18,CY18,DD18,DI18,DN18,DS18,DX18,EC18,EH18,EM18,ER18,EW18,FB18,FG18)-E18)</f>
        <v>1</v>
      </c>
      <c r="G18" s="36">
        <f>+COUNTIF(R18:FK18,"F")*0.166666666666667</f>
        <v>0.16666666666666699</v>
      </c>
      <c r="H18" s="23">
        <f>COUNTIF(R18:FK18,"DM")</f>
        <v>0</v>
      </c>
      <c r="I18" s="23">
        <f>COUNTIF(R18:FK18,"LCG")</f>
        <v>0</v>
      </c>
      <c r="J18" s="23">
        <f>COUNTIF(R18:FK18,"LSG")</f>
        <v>0</v>
      </c>
      <c r="K18" s="23">
        <f>COUNTIF(R18:FK18,"V")</f>
        <v>0</v>
      </c>
      <c r="L18" s="37">
        <f>+E18+F18+H18+I18+J18+K18</f>
        <v>24</v>
      </c>
      <c r="M18" s="23">
        <f>SUMIF($R$11:$FK$11,$M$11,R18:FK18)</f>
        <v>6</v>
      </c>
      <c r="N18" s="23">
        <f>SUMIF($R$11:$FK$11,$N$11,R18:FK18)</f>
        <v>0.5</v>
      </c>
      <c r="O18" s="23">
        <f>SUMIF($R$11:$FK$11,$O$11,R18:FK18)</f>
        <v>8</v>
      </c>
      <c r="P18" s="23">
        <f>SUMIF($R$11:$FK$11,$P$11,R18:FK18)</f>
        <v>0</v>
      </c>
      <c r="Q18" s="34">
        <f>SUM(M18:P18)</f>
        <v>14.5</v>
      </c>
      <c r="R18" s="30">
        <v>1</v>
      </c>
      <c r="S18" s="31">
        <v>2</v>
      </c>
      <c r="T18" s="31"/>
      <c r="U18" s="32"/>
      <c r="V18" s="33"/>
      <c r="W18" s="30">
        <v>1</v>
      </c>
      <c r="X18" s="31">
        <v>2</v>
      </c>
      <c r="Y18" s="31">
        <v>0.5</v>
      </c>
      <c r="Z18" s="32"/>
      <c r="AA18" s="33"/>
      <c r="AB18" s="56">
        <v>1</v>
      </c>
      <c r="AC18" s="57"/>
      <c r="AD18" s="57"/>
      <c r="AE18" s="58"/>
      <c r="AF18" s="59"/>
      <c r="AG18" s="30">
        <v>1</v>
      </c>
      <c r="AH18" s="31">
        <v>2</v>
      </c>
      <c r="AI18" s="31"/>
      <c r="AJ18" s="32"/>
      <c r="AK18" s="33"/>
      <c r="AL18" s="30">
        <v>1</v>
      </c>
      <c r="AM18" s="31"/>
      <c r="AN18" s="31"/>
      <c r="AO18" s="32"/>
      <c r="AP18" s="33"/>
      <c r="AQ18" s="56">
        <v>1</v>
      </c>
      <c r="AR18" s="57"/>
      <c r="AS18" s="57"/>
      <c r="AT18" s="58">
        <v>8</v>
      </c>
      <c r="AU18" s="59"/>
      <c r="AV18" s="30">
        <v>1</v>
      </c>
      <c r="AW18" s="31"/>
      <c r="AX18" s="31"/>
      <c r="AY18" s="32"/>
      <c r="AZ18" s="33"/>
      <c r="BA18" s="30">
        <v>1</v>
      </c>
      <c r="BB18" s="31"/>
      <c r="BC18" s="31"/>
      <c r="BD18" s="32"/>
      <c r="BE18" s="33"/>
      <c r="BF18" s="30" t="s">
        <v>456</v>
      </c>
      <c r="BG18" s="31"/>
      <c r="BH18" s="31"/>
      <c r="BI18" s="32"/>
      <c r="BJ18" s="33"/>
      <c r="BK18" s="56">
        <v>1</v>
      </c>
      <c r="BL18" s="57"/>
      <c r="BM18" s="57"/>
      <c r="BN18" s="58"/>
      <c r="BO18" s="59"/>
      <c r="BP18" s="30">
        <v>1</v>
      </c>
      <c r="BQ18" s="31"/>
      <c r="BR18" s="31"/>
      <c r="BS18" s="32"/>
      <c r="BT18" s="33"/>
      <c r="BU18" s="30">
        <v>1</v>
      </c>
      <c r="BV18" s="31"/>
      <c r="BW18" s="31"/>
      <c r="BX18" s="32"/>
      <c r="BY18" s="33"/>
      <c r="BZ18" s="30">
        <v>1</v>
      </c>
      <c r="CA18" s="31"/>
      <c r="CB18" s="31"/>
      <c r="CC18" s="32"/>
      <c r="CD18" s="33"/>
      <c r="CE18" s="30">
        <v>1</v>
      </c>
      <c r="CF18" s="31"/>
      <c r="CG18" s="31"/>
      <c r="CH18" s="32"/>
      <c r="CI18" s="33"/>
      <c r="CJ18" s="30">
        <v>1</v>
      </c>
      <c r="CK18" s="31"/>
      <c r="CL18" s="31"/>
      <c r="CM18" s="32"/>
      <c r="CN18" s="33"/>
      <c r="CO18" s="30">
        <v>1</v>
      </c>
      <c r="CP18" s="31"/>
      <c r="CQ18" s="31"/>
      <c r="CR18" s="32"/>
      <c r="CS18" s="33"/>
      <c r="CT18" s="56">
        <v>1</v>
      </c>
      <c r="CU18" s="57"/>
      <c r="CV18" s="57"/>
      <c r="CW18" s="58"/>
      <c r="CX18" s="59"/>
      <c r="CY18" s="30">
        <v>1</v>
      </c>
      <c r="CZ18" s="31"/>
      <c r="DA18" s="31"/>
      <c r="DB18" s="32"/>
      <c r="DC18" s="33"/>
      <c r="DD18" s="30">
        <v>1</v>
      </c>
      <c r="DE18" s="31"/>
      <c r="DF18" s="31"/>
      <c r="DG18" s="32"/>
      <c r="DH18" s="33"/>
      <c r="DI18" s="30">
        <v>1</v>
      </c>
      <c r="DJ18" s="31"/>
      <c r="DK18" s="31"/>
      <c r="DL18" s="32"/>
      <c r="DM18" s="33"/>
      <c r="DN18" s="30">
        <v>1</v>
      </c>
      <c r="DO18" s="31"/>
      <c r="DP18" s="31"/>
      <c r="DQ18" s="32"/>
      <c r="DR18" s="33"/>
      <c r="DS18" s="30">
        <v>1</v>
      </c>
      <c r="DT18" s="31"/>
      <c r="DU18" s="31"/>
      <c r="DV18" s="32"/>
      <c r="DW18" s="33"/>
      <c r="DX18" s="30">
        <v>1</v>
      </c>
      <c r="DY18" s="31"/>
      <c r="DZ18" s="31"/>
      <c r="EA18" s="32"/>
      <c r="EB18" s="33"/>
      <c r="EC18" s="56">
        <v>1</v>
      </c>
      <c r="ED18" s="57"/>
      <c r="EE18" s="57"/>
      <c r="EF18" s="58"/>
      <c r="EG18" s="59"/>
      <c r="EH18" s="30" t="s">
        <v>531</v>
      </c>
      <c r="EI18" s="31"/>
      <c r="EJ18" s="31"/>
      <c r="EK18" s="32"/>
      <c r="EL18" s="33"/>
      <c r="EM18" s="30" t="s">
        <v>531</v>
      </c>
      <c r="EN18" s="31"/>
      <c r="EO18" s="31"/>
      <c r="EP18" s="32"/>
      <c r="EQ18" s="33"/>
      <c r="ER18" s="30"/>
      <c r="ES18" s="31"/>
      <c r="ET18" s="31"/>
      <c r="EU18" s="32"/>
      <c r="EV18" s="33"/>
      <c r="EW18" s="30"/>
      <c r="EX18" s="31"/>
      <c r="EY18" s="31"/>
      <c r="EZ18" s="32"/>
      <c r="FA18" s="33"/>
      <c r="FB18" s="30"/>
      <c r="FC18" s="31"/>
      <c r="FD18" s="31"/>
      <c r="FE18" s="32"/>
      <c r="FF18" s="33"/>
      <c r="FG18" s="30"/>
      <c r="FH18" s="31"/>
      <c r="FI18" s="31"/>
      <c r="FJ18" s="32"/>
      <c r="FK18" s="33"/>
    </row>
    <row r="19" spans="1:167" s="4" customFormat="1" ht="26.25" customHeight="1" x14ac:dyDescent="0.25">
      <c r="A19" s="22" t="s">
        <v>22</v>
      </c>
      <c r="B19" s="47" t="s">
        <v>186</v>
      </c>
      <c r="C19" s="46" t="s">
        <v>187</v>
      </c>
      <c r="D19" s="44">
        <v>32286935</v>
      </c>
      <c r="E19" s="36">
        <f>SUMIF($R$11:$FK$11,"T",R19:FK19)</f>
        <v>21</v>
      </c>
      <c r="F19" s="36">
        <f>COUNTIF(R19:FK19,"F")+(COUNT(R19,W19,AB19,AG19,AL19,AQ19,AV19,BA19,BF19,BK19,BP19,BU19,BZ19,CE19,CJ19,CO19,CT19,CY19,DD19,DI19,DN19,DS19,DX19,EC19,EH19,EM19,ER19,EW19,FB19,FG19)-E19)</f>
        <v>0</v>
      </c>
      <c r="G19" s="36">
        <f>+COUNTIF(R19:FK19,"F")*0.166666666666667</f>
        <v>0</v>
      </c>
      <c r="H19" s="23">
        <f>COUNTIF(R19:FK19,"DM")</f>
        <v>0</v>
      </c>
      <c r="I19" s="23">
        <f>COUNTIF(R19:FK19,"LCG")</f>
        <v>0</v>
      </c>
      <c r="J19" s="23">
        <f>COUNTIF(R19:FK19,"LSG")</f>
        <v>1</v>
      </c>
      <c r="K19" s="23">
        <f>COUNTIF(R19:FK19,"V")</f>
        <v>8</v>
      </c>
      <c r="L19" s="37">
        <f>+E19+F19+H19+I19+J19+K19</f>
        <v>30</v>
      </c>
      <c r="M19" s="23">
        <f>SUMIF($R$11:$FK$11,$M$11,R19:FK19)</f>
        <v>2</v>
      </c>
      <c r="N19" s="23">
        <f>SUMIF($R$11:$FK$11,$N$11,R19:FK19)</f>
        <v>0</v>
      </c>
      <c r="O19" s="23">
        <f>SUMIF($R$11:$FK$11,$O$11,R19:FK19)</f>
        <v>8</v>
      </c>
      <c r="P19" s="23">
        <f>SUMIF($R$11:$FK$11,$P$11,R19:FK19)</f>
        <v>0</v>
      </c>
      <c r="Q19" s="34">
        <f>SUM(M19:P19)</f>
        <v>10</v>
      </c>
      <c r="R19" s="30">
        <v>1</v>
      </c>
      <c r="S19" s="31"/>
      <c r="T19" s="31"/>
      <c r="U19" s="32"/>
      <c r="V19" s="33"/>
      <c r="W19" s="30">
        <v>1</v>
      </c>
      <c r="X19" s="31"/>
      <c r="Y19" s="31"/>
      <c r="Z19" s="32"/>
      <c r="AA19" s="33"/>
      <c r="AB19" s="56">
        <v>1</v>
      </c>
      <c r="AC19" s="57"/>
      <c r="AD19" s="57"/>
      <c r="AE19" s="58"/>
      <c r="AF19" s="59"/>
      <c r="AG19" s="30">
        <v>1</v>
      </c>
      <c r="AH19" s="31"/>
      <c r="AI19" s="31"/>
      <c r="AJ19" s="32"/>
      <c r="AK19" s="33"/>
      <c r="AL19" s="30">
        <v>1</v>
      </c>
      <c r="AM19" s="31"/>
      <c r="AN19" s="31"/>
      <c r="AO19" s="32"/>
      <c r="AP19" s="33"/>
      <c r="AQ19" s="56">
        <v>1</v>
      </c>
      <c r="AR19" s="57"/>
      <c r="AS19" s="57"/>
      <c r="AT19" s="58">
        <v>8</v>
      </c>
      <c r="AU19" s="59"/>
      <c r="AV19" s="30">
        <v>1</v>
      </c>
      <c r="AW19" s="31"/>
      <c r="AX19" s="31"/>
      <c r="AY19" s="32"/>
      <c r="AZ19" s="33"/>
      <c r="BA19" s="30">
        <v>1</v>
      </c>
      <c r="BB19" s="31"/>
      <c r="BC19" s="31"/>
      <c r="BD19" s="32"/>
      <c r="BE19" s="33"/>
      <c r="BF19" s="30">
        <v>1</v>
      </c>
      <c r="BG19" s="31"/>
      <c r="BH19" s="31"/>
      <c r="BI19" s="32"/>
      <c r="BJ19" s="33"/>
      <c r="BK19" s="56">
        <v>1</v>
      </c>
      <c r="BL19" s="57"/>
      <c r="BM19" s="57"/>
      <c r="BN19" s="58"/>
      <c r="BO19" s="59"/>
      <c r="BP19" s="30">
        <v>1</v>
      </c>
      <c r="BQ19" s="31">
        <v>2</v>
      </c>
      <c r="BR19" s="31"/>
      <c r="BS19" s="32"/>
      <c r="BT19" s="33"/>
      <c r="BU19" s="30">
        <v>1</v>
      </c>
      <c r="BV19" s="31"/>
      <c r="BW19" s="31"/>
      <c r="BX19" s="32"/>
      <c r="BY19" s="33"/>
      <c r="BZ19" s="30" t="s">
        <v>457</v>
      </c>
      <c r="CA19" s="31"/>
      <c r="CB19" s="31"/>
      <c r="CC19" s="32"/>
      <c r="CD19" s="33"/>
      <c r="CE19" s="30">
        <v>1</v>
      </c>
      <c r="CF19" s="31"/>
      <c r="CG19" s="31"/>
      <c r="CH19" s="32"/>
      <c r="CI19" s="33"/>
      <c r="CJ19" s="30">
        <v>1</v>
      </c>
      <c r="CK19" s="31"/>
      <c r="CL19" s="31"/>
      <c r="CM19" s="32"/>
      <c r="CN19" s="33"/>
      <c r="CO19" s="30">
        <v>1</v>
      </c>
      <c r="CP19" s="31"/>
      <c r="CQ19" s="31"/>
      <c r="CR19" s="32"/>
      <c r="CS19" s="33"/>
      <c r="CT19" s="56">
        <v>1</v>
      </c>
      <c r="CU19" s="57"/>
      <c r="CV19" s="57"/>
      <c r="CW19" s="58"/>
      <c r="CX19" s="59"/>
      <c r="CY19" s="30">
        <v>1</v>
      </c>
      <c r="CZ19" s="31"/>
      <c r="DA19" s="31"/>
      <c r="DB19" s="32"/>
      <c r="DC19" s="33"/>
      <c r="DD19" s="30">
        <v>1</v>
      </c>
      <c r="DE19" s="31"/>
      <c r="DF19" s="31"/>
      <c r="DG19" s="32"/>
      <c r="DH19" s="33"/>
      <c r="DI19" s="30">
        <v>1</v>
      </c>
      <c r="DJ19" s="31"/>
      <c r="DK19" s="31"/>
      <c r="DL19" s="32"/>
      <c r="DM19" s="33"/>
      <c r="DN19" s="30">
        <v>1</v>
      </c>
      <c r="DO19" s="31"/>
      <c r="DP19" s="31"/>
      <c r="DQ19" s="32"/>
      <c r="DR19" s="33"/>
      <c r="DS19" s="30">
        <v>1</v>
      </c>
      <c r="DT19" s="31"/>
      <c r="DU19" s="31"/>
      <c r="DV19" s="32"/>
      <c r="DW19" s="33"/>
      <c r="DX19" s="30" t="s">
        <v>458</v>
      </c>
      <c r="DY19" s="31"/>
      <c r="DZ19" s="31"/>
      <c r="EA19" s="32"/>
      <c r="EB19" s="33"/>
      <c r="EC19" s="56" t="s">
        <v>458</v>
      </c>
      <c r="ED19" s="57"/>
      <c r="EE19" s="57"/>
      <c r="EF19" s="58"/>
      <c r="EG19" s="59"/>
      <c r="EH19" s="30" t="s">
        <v>458</v>
      </c>
      <c r="EI19" s="31"/>
      <c r="EJ19" s="31"/>
      <c r="EK19" s="32"/>
      <c r="EL19" s="33"/>
      <c r="EM19" s="30" t="s">
        <v>458</v>
      </c>
      <c r="EN19" s="31"/>
      <c r="EO19" s="31"/>
      <c r="EP19" s="32"/>
      <c r="EQ19" s="33"/>
      <c r="ER19" s="30" t="s">
        <v>458</v>
      </c>
      <c r="ES19" s="31"/>
      <c r="ET19" s="31"/>
      <c r="EU19" s="32"/>
      <c r="EV19" s="33"/>
      <c r="EW19" s="30" t="s">
        <v>458</v>
      </c>
      <c r="EX19" s="31"/>
      <c r="EY19" s="31"/>
      <c r="EZ19" s="32"/>
      <c r="FA19" s="33"/>
      <c r="FB19" s="30" t="s">
        <v>458</v>
      </c>
      <c r="FC19" s="31"/>
      <c r="FD19" s="31"/>
      <c r="FE19" s="32"/>
      <c r="FF19" s="33"/>
      <c r="FG19" s="30" t="s">
        <v>458</v>
      </c>
      <c r="FH19" s="31"/>
      <c r="FI19" s="31"/>
      <c r="FJ19" s="32"/>
      <c r="FK19" s="33"/>
    </row>
    <row r="20" spans="1:167" s="4" customFormat="1" ht="26.25" customHeight="1" x14ac:dyDescent="0.25">
      <c r="A20" s="22" t="s">
        <v>23</v>
      </c>
      <c r="B20" s="47" t="s">
        <v>188</v>
      </c>
      <c r="C20" s="46" t="s">
        <v>189</v>
      </c>
      <c r="D20" s="44" t="s">
        <v>390</v>
      </c>
      <c r="E20" s="36">
        <f>SUMIF($R$11:$FK$11,"T",R20:FK20)</f>
        <v>20.25</v>
      </c>
      <c r="F20" s="36">
        <f>COUNTIF(R20:FK20,"F")+(COUNT(R20,W20,AB20,AG20,AL20,AQ20,AV20,BA20,BF20,BK20,BP20,BU20,BZ20,CE20,CJ20,CO20,CT20,CY20,DD20,DI20,DN20,DS20,DX20,EC20,EH20,EM20,ER20,EW20,FB20,FG20)-E20)</f>
        <v>0.75</v>
      </c>
      <c r="G20" s="36">
        <f>+COUNTIF(R20:FK20,"F")*0.166666666666667</f>
        <v>0</v>
      </c>
      <c r="H20" s="23">
        <f>COUNTIF(R20:FK20,"DM")</f>
        <v>0</v>
      </c>
      <c r="I20" s="23">
        <f>COUNTIF(R20:FK20,"LCG")</f>
        <v>0</v>
      </c>
      <c r="J20" s="23">
        <f>COUNTIF(R20:FK20,"LSG")</f>
        <v>4</v>
      </c>
      <c r="K20" s="23">
        <f>COUNTIF(R20:FK20,"V")</f>
        <v>0</v>
      </c>
      <c r="L20" s="37">
        <f>+E20+F20+H20+I20+J20+K20</f>
        <v>25</v>
      </c>
      <c r="M20" s="23">
        <f>SUMIF($R$11:$FK$11,$M$11,R20:FK20)</f>
        <v>2</v>
      </c>
      <c r="N20" s="23">
        <f>SUMIF($R$11:$FK$11,$N$11,R20:FK20)</f>
        <v>1</v>
      </c>
      <c r="O20" s="23">
        <f>SUMIF($R$11:$FK$11,$O$11,R20:FK20)</f>
        <v>8</v>
      </c>
      <c r="P20" s="23">
        <f>SUMIF($R$11:$FK$11,$P$11,R20:FK20)</f>
        <v>0</v>
      </c>
      <c r="Q20" s="34">
        <f>SUM(M20:P20)</f>
        <v>11</v>
      </c>
      <c r="R20" s="30">
        <v>1</v>
      </c>
      <c r="S20" s="31"/>
      <c r="T20" s="31"/>
      <c r="U20" s="32"/>
      <c r="V20" s="33"/>
      <c r="W20" s="30">
        <v>1</v>
      </c>
      <c r="X20" s="31">
        <v>2</v>
      </c>
      <c r="Y20" s="31">
        <v>1</v>
      </c>
      <c r="Z20" s="32"/>
      <c r="AA20" s="33"/>
      <c r="AB20" s="56">
        <v>1</v>
      </c>
      <c r="AC20" s="57"/>
      <c r="AD20" s="57"/>
      <c r="AE20" s="58"/>
      <c r="AF20" s="59"/>
      <c r="AG20" s="30" t="s">
        <v>457</v>
      </c>
      <c r="AH20" s="31"/>
      <c r="AI20" s="31"/>
      <c r="AJ20" s="32"/>
      <c r="AK20" s="33"/>
      <c r="AL20" s="30">
        <v>1</v>
      </c>
      <c r="AM20" s="31"/>
      <c r="AN20" s="31"/>
      <c r="AO20" s="32"/>
      <c r="AP20" s="33"/>
      <c r="AQ20" s="56">
        <v>1</v>
      </c>
      <c r="AR20" s="57"/>
      <c r="AS20" s="57"/>
      <c r="AT20" s="58">
        <v>8</v>
      </c>
      <c r="AU20" s="59"/>
      <c r="AV20" s="30">
        <v>1</v>
      </c>
      <c r="AW20" s="31"/>
      <c r="AX20" s="31"/>
      <c r="AY20" s="32"/>
      <c r="AZ20" s="33"/>
      <c r="BA20" s="30">
        <v>1</v>
      </c>
      <c r="BB20" s="31"/>
      <c r="BC20" s="31"/>
      <c r="BD20" s="32"/>
      <c r="BE20" s="33"/>
      <c r="BF20" s="30">
        <v>1</v>
      </c>
      <c r="BG20" s="31"/>
      <c r="BH20" s="31"/>
      <c r="BI20" s="32"/>
      <c r="BJ20" s="33"/>
      <c r="BK20" s="56">
        <v>1</v>
      </c>
      <c r="BL20" s="57"/>
      <c r="BM20" s="57"/>
      <c r="BN20" s="58"/>
      <c r="BO20" s="59"/>
      <c r="BP20" s="30">
        <v>1</v>
      </c>
      <c r="BQ20" s="31"/>
      <c r="BR20" s="31"/>
      <c r="BS20" s="32"/>
      <c r="BT20" s="33"/>
      <c r="BU20" s="30">
        <v>1</v>
      </c>
      <c r="BV20" s="31"/>
      <c r="BW20" s="31"/>
      <c r="BX20" s="32"/>
      <c r="BY20" s="33"/>
      <c r="BZ20" s="30">
        <v>1</v>
      </c>
      <c r="CA20" s="31"/>
      <c r="CB20" s="31"/>
      <c r="CC20" s="32"/>
      <c r="CD20" s="33"/>
      <c r="CE20" s="30">
        <v>1</v>
      </c>
      <c r="CF20" s="31"/>
      <c r="CG20" s="31"/>
      <c r="CH20" s="32"/>
      <c r="CI20" s="33"/>
      <c r="CJ20" s="30" t="s">
        <v>457</v>
      </c>
      <c r="CK20" s="31"/>
      <c r="CL20" s="31"/>
      <c r="CM20" s="32"/>
      <c r="CN20" s="33"/>
      <c r="CO20" s="30">
        <v>0.25</v>
      </c>
      <c r="CP20" s="31"/>
      <c r="CQ20" s="31"/>
      <c r="CR20" s="32"/>
      <c r="CS20" s="33"/>
      <c r="CT20" s="56">
        <v>1</v>
      </c>
      <c r="CU20" s="57"/>
      <c r="CV20" s="57"/>
      <c r="CW20" s="58"/>
      <c r="CX20" s="59"/>
      <c r="CY20" s="30" t="s">
        <v>457</v>
      </c>
      <c r="CZ20" s="31"/>
      <c r="DA20" s="31"/>
      <c r="DB20" s="32"/>
      <c r="DC20" s="33"/>
      <c r="DD20" s="30">
        <v>1</v>
      </c>
      <c r="DE20" s="31"/>
      <c r="DF20" s="31"/>
      <c r="DG20" s="32"/>
      <c r="DH20" s="33"/>
      <c r="DI20" s="30" t="s">
        <v>457</v>
      </c>
      <c r="DJ20" s="31"/>
      <c r="DK20" s="31"/>
      <c r="DL20" s="32"/>
      <c r="DM20" s="33"/>
      <c r="DN20" s="30">
        <v>1</v>
      </c>
      <c r="DO20" s="31"/>
      <c r="DP20" s="31"/>
      <c r="DQ20" s="32"/>
      <c r="DR20" s="33"/>
      <c r="DS20" s="30">
        <v>1</v>
      </c>
      <c r="DT20" s="31"/>
      <c r="DU20" s="31"/>
      <c r="DV20" s="32"/>
      <c r="DW20" s="33"/>
      <c r="DX20" s="30">
        <v>1</v>
      </c>
      <c r="DY20" s="31"/>
      <c r="DZ20" s="31"/>
      <c r="EA20" s="32"/>
      <c r="EB20" s="33"/>
      <c r="EC20" s="56">
        <v>1</v>
      </c>
      <c r="ED20" s="57"/>
      <c r="EE20" s="57"/>
      <c r="EF20" s="58"/>
      <c r="EG20" s="59"/>
      <c r="EH20" s="30">
        <v>1</v>
      </c>
      <c r="EI20" s="31"/>
      <c r="EJ20" s="31"/>
      <c r="EK20" s="32"/>
      <c r="EL20" s="33"/>
      <c r="EM20" s="30" t="s">
        <v>515</v>
      </c>
      <c r="EN20" s="31"/>
      <c r="EO20" s="31"/>
      <c r="EP20" s="32"/>
      <c r="EQ20" s="33"/>
      <c r="ER20" s="30"/>
      <c r="ES20" s="31"/>
      <c r="ET20" s="31"/>
      <c r="EU20" s="32"/>
      <c r="EV20" s="33"/>
      <c r="EW20" s="30"/>
      <c r="EX20" s="31"/>
      <c r="EY20" s="31"/>
      <c r="EZ20" s="32"/>
      <c r="FA20" s="33"/>
      <c r="FB20" s="30"/>
      <c r="FC20" s="31"/>
      <c r="FD20" s="31"/>
      <c r="FE20" s="32"/>
      <c r="FF20" s="33"/>
      <c r="FG20" s="30"/>
      <c r="FH20" s="31"/>
      <c r="FI20" s="31"/>
      <c r="FJ20" s="32"/>
      <c r="FK20" s="33"/>
    </row>
    <row r="21" spans="1:167" s="4" customFormat="1" ht="26.25" customHeight="1" x14ac:dyDescent="0.25">
      <c r="A21" s="22" t="s">
        <v>24</v>
      </c>
      <c r="B21" s="47" t="s">
        <v>190</v>
      </c>
      <c r="C21" s="46" t="s">
        <v>191</v>
      </c>
      <c r="D21" s="44" t="s">
        <v>391</v>
      </c>
      <c r="E21" s="36">
        <f>SUMIF($R$11:$FK$11,"T",R21:FK21)</f>
        <v>23.85</v>
      </c>
      <c r="F21" s="36">
        <f>COUNTIF(R21:FK21,"F")+(COUNT(R21,W21,AB21,AG21,AL21,AQ21,AV21,BA21,BF21,BK21,BP21,BU21,BZ21,CE21,CJ21,CO21,CT21,CY21,DD21,DI21,DN21,DS21,DX21,EC21,EH21,EM21,ER21,EW21,FB21,FG21)-E21)</f>
        <v>0.14999999999999858</v>
      </c>
      <c r="G21" s="36">
        <f>+COUNTIF(R21:FK21,"F")*0.166666666666667</f>
        <v>0</v>
      </c>
      <c r="H21" s="23">
        <f>COUNTIF(R21:FK21,"DM")</f>
        <v>0</v>
      </c>
      <c r="I21" s="23">
        <f>COUNTIF(R21:FK21,"LCG")</f>
        <v>0</v>
      </c>
      <c r="J21" s="23">
        <f>COUNTIF(R21:FK21,"LSG")</f>
        <v>0</v>
      </c>
      <c r="K21" s="23">
        <f>COUNTIF(R21:FK21,"V")</f>
        <v>0</v>
      </c>
      <c r="L21" s="37">
        <f>+E21+F21+H21+I21+J21+K21</f>
        <v>24</v>
      </c>
      <c r="M21" s="23">
        <f>SUMIF($R$11:$FK$11,$M$11,R21:FK21)</f>
        <v>3.5</v>
      </c>
      <c r="N21" s="23">
        <f>SUMIF($R$11:$FK$11,$N$11,R21:FK21)</f>
        <v>0.75</v>
      </c>
      <c r="O21" s="23">
        <f>SUMIF($R$11:$FK$11,$O$11,R21:FK21)</f>
        <v>8</v>
      </c>
      <c r="P21" s="23">
        <f>SUMIF($R$11:$FK$11,$P$11,R21:FK21)</f>
        <v>0</v>
      </c>
      <c r="Q21" s="34">
        <f>SUM(M21:P21)</f>
        <v>12.25</v>
      </c>
      <c r="R21" s="30">
        <v>1</v>
      </c>
      <c r="S21" s="31"/>
      <c r="T21" s="31"/>
      <c r="U21" s="32"/>
      <c r="V21" s="33"/>
      <c r="W21" s="30">
        <v>1</v>
      </c>
      <c r="X21" s="31">
        <v>1.25</v>
      </c>
      <c r="Y21" s="31"/>
      <c r="Z21" s="32"/>
      <c r="AA21" s="33"/>
      <c r="AB21" s="56">
        <v>1</v>
      </c>
      <c r="AC21" s="57"/>
      <c r="AD21" s="57"/>
      <c r="AE21" s="58"/>
      <c r="AF21" s="59"/>
      <c r="AG21" s="30">
        <v>1</v>
      </c>
      <c r="AH21" s="31"/>
      <c r="AI21" s="31"/>
      <c r="AJ21" s="32"/>
      <c r="AK21" s="33"/>
      <c r="AL21" s="30">
        <v>1</v>
      </c>
      <c r="AM21" s="31"/>
      <c r="AN21" s="31"/>
      <c r="AO21" s="32"/>
      <c r="AP21" s="33"/>
      <c r="AQ21" s="56">
        <v>1</v>
      </c>
      <c r="AR21" s="57"/>
      <c r="AS21" s="57"/>
      <c r="AT21" s="58">
        <v>8</v>
      </c>
      <c r="AU21" s="59"/>
      <c r="AV21" s="30">
        <v>0.88</v>
      </c>
      <c r="AW21" s="31"/>
      <c r="AX21" s="31"/>
      <c r="AY21" s="32"/>
      <c r="AZ21" s="33"/>
      <c r="BA21" s="30">
        <v>1</v>
      </c>
      <c r="BB21" s="31">
        <v>0.25</v>
      </c>
      <c r="BC21" s="31"/>
      <c r="BD21" s="32"/>
      <c r="BE21" s="33"/>
      <c r="BF21" s="30">
        <v>1</v>
      </c>
      <c r="BG21" s="31">
        <v>2</v>
      </c>
      <c r="BH21" s="31">
        <v>0.75</v>
      </c>
      <c r="BI21" s="32"/>
      <c r="BJ21" s="33"/>
      <c r="BK21" s="56">
        <v>1</v>
      </c>
      <c r="BL21" s="57"/>
      <c r="BM21" s="57"/>
      <c r="BN21" s="58"/>
      <c r="BO21" s="59"/>
      <c r="BP21" s="30">
        <v>0.97</v>
      </c>
      <c r="BQ21" s="31"/>
      <c r="BR21" s="31"/>
      <c r="BS21" s="32"/>
      <c r="BT21" s="33"/>
      <c r="BU21" s="30">
        <v>1</v>
      </c>
      <c r="BV21" s="31"/>
      <c r="BW21" s="31"/>
      <c r="BX21" s="32"/>
      <c r="BY21" s="33"/>
      <c r="BZ21" s="30">
        <v>1</v>
      </c>
      <c r="CA21" s="31"/>
      <c r="CB21" s="31"/>
      <c r="CC21" s="32"/>
      <c r="CD21" s="33"/>
      <c r="CE21" s="30">
        <v>1</v>
      </c>
      <c r="CF21" s="31"/>
      <c r="CG21" s="31"/>
      <c r="CH21" s="32"/>
      <c r="CI21" s="33"/>
      <c r="CJ21" s="30">
        <v>1</v>
      </c>
      <c r="CK21" s="31"/>
      <c r="CL21" s="31"/>
      <c r="CM21" s="32"/>
      <c r="CN21" s="33"/>
      <c r="CO21" s="30">
        <v>1</v>
      </c>
      <c r="CP21" s="31"/>
      <c r="CQ21" s="31"/>
      <c r="CR21" s="32"/>
      <c r="CS21" s="33"/>
      <c r="CT21" s="56">
        <v>1</v>
      </c>
      <c r="CU21" s="57"/>
      <c r="CV21" s="57"/>
      <c r="CW21" s="58"/>
      <c r="CX21" s="59"/>
      <c r="CY21" s="30">
        <v>1</v>
      </c>
      <c r="CZ21" s="31"/>
      <c r="DA21" s="31"/>
      <c r="DB21" s="32"/>
      <c r="DC21" s="33"/>
      <c r="DD21" s="30">
        <v>1</v>
      </c>
      <c r="DE21" s="31"/>
      <c r="DF21" s="31"/>
      <c r="DG21" s="32"/>
      <c r="DH21" s="33"/>
      <c r="DI21" s="30">
        <v>1</v>
      </c>
      <c r="DJ21" s="31"/>
      <c r="DK21" s="31"/>
      <c r="DL21" s="32"/>
      <c r="DM21" s="33"/>
      <c r="DN21" s="30">
        <v>1</v>
      </c>
      <c r="DO21" s="31"/>
      <c r="DP21" s="31"/>
      <c r="DQ21" s="32"/>
      <c r="DR21" s="33"/>
      <c r="DS21" s="30">
        <v>1</v>
      </c>
      <c r="DT21" s="31"/>
      <c r="DU21" s="31"/>
      <c r="DV21" s="32"/>
      <c r="DW21" s="33"/>
      <c r="DX21" s="30">
        <v>1</v>
      </c>
      <c r="DY21" s="31"/>
      <c r="DZ21" s="31"/>
      <c r="EA21" s="32"/>
      <c r="EB21" s="33"/>
      <c r="EC21" s="56">
        <v>1</v>
      </c>
      <c r="ED21" s="57"/>
      <c r="EE21" s="57"/>
      <c r="EF21" s="58"/>
      <c r="EG21" s="59"/>
      <c r="EH21" s="30" t="s">
        <v>531</v>
      </c>
      <c r="EI21" s="31"/>
      <c r="EJ21" s="31"/>
      <c r="EK21" s="32"/>
      <c r="EL21" s="33"/>
      <c r="EM21" s="30" t="s">
        <v>531</v>
      </c>
      <c r="EN21" s="31"/>
      <c r="EO21" s="31"/>
      <c r="EP21" s="32"/>
      <c r="EQ21" s="33"/>
      <c r="ER21" s="30"/>
      <c r="ES21" s="31"/>
      <c r="ET21" s="31"/>
      <c r="EU21" s="32"/>
      <c r="EV21" s="33"/>
      <c r="EW21" s="30"/>
      <c r="EX21" s="31"/>
      <c r="EY21" s="31"/>
      <c r="EZ21" s="32"/>
      <c r="FA21" s="33"/>
      <c r="FB21" s="30"/>
      <c r="FC21" s="31"/>
      <c r="FD21" s="31"/>
      <c r="FE21" s="32"/>
      <c r="FF21" s="33"/>
      <c r="FG21" s="30"/>
      <c r="FH21" s="31"/>
      <c r="FI21" s="31"/>
      <c r="FJ21" s="32"/>
      <c r="FK21" s="33"/>
    </row>
    <row r="22" spans="1:167" s="4" customFormat="1" ht="26.25" customHeight="1" x14ac:dyDescent="0.25">
      <c r="A22" s="22" t="s">
        <v>25</v>
      </c>
      <c r="B22" s="60" t="s">
        <v>192</v>
      </c>
      <c r="C22" s="61" t="s">
        <v>193</v>
      </c>
      <c r="D22" s="62" t="s">
        <v>392</v>
      </c>
      <c r="E22" s="36">
        <f>SUMIF($R$11:$FK$11,"T",R22:FK22)</f>
        <v>1</v>
      </c>
      <c r="F22" s="36">
        <f>COUNTIF(R22:FK22,"F")+(COUNT(R22,W22,AB22,AG22,AL22,AQ22,AV22,BA22,BF22,BK22,BP22,BU22,BZ22,CE22,CJ22,CO22,CT22,CY22,DD22,DI22,DN22,DS22,DX22,EC22,EH22,EM22,ER22,EW22,FB22,FG22)-E22)</f>
        <v>5</v>
      </c>
      <c r="G22" s="36">
        <f>+COUNTIF(R22:FK22,"F")*0.166666666666667</f>
        <v>0.83333333333333492</v>
      </c>
      <c r="H22" s="23">
        <f>COUNTIF(R22:FK22,"DM")</f>
        <v>0</v>
      </c>
      <c r="I22" s="23">
        <f>COUNTIF(R22:FK22,"LCG")</f>
        <v>0</v>
      </c>
      <c r="J22" s="23">
        <f>COUNTIF(R22:FK22,"LSG")</f>
        <v>0</v>
      </c>
      <c r="K22" s="23">
        <f>COUNTIF(R22:FK22,"V")</f>
        <v>0</v>
      </c>
      <c r="L22" s="37">
        <f>+E22+F22+H22+I22+J22+K22</f>
        <v>6</v>
      </c>
      <c r="M22" s="23">
        <f>SUMIF($R$11:$FK$11,$M$11,R22:FK22)</f>
        <v>0</v>
      </c>
      <c r="N22" s="23">
        <f>SUMIF($R$11:$FK$11,$N$11,R22:FK22)</f>
        <v>0</v>
      </c>
      <c r="O22" s="23">
        <f>SUMIF($R$11:$FK$11,$O$11,R22:FK22)</f>
        <v>0</v>
      </c>
      <c r="P22" s="23">
        <f>SUMIF($R$11:$FK$11,$P$11,R22:FK22)</f>
        <v>0</v>
      </c>
      <c r="Q22" s="34">
        <f>SUM(M22:P22)</f>
        <v>0</v>
      </c>
      <c r="R22" s="30" t="s">
        <v>456</v>
      </c>
      <c r="S22" s="31"/>
      <c r="T22" s="31"/>
      <c r="U22" s="32"/>
      <c r="V22" s="33"/>
      <c r="W22" s="30" t="s">
        <v>456</v>
      </c>
      <c r="X22" s="31"/>
      <c r="Y22" s="31"/>
      <c r="Z22" s="32"/>
      <c r="AA22" s="33"/>
      <c r="AB22" s="56">
        <v>1</v>
      </c>
      <c r="AC22" s="57"/>
      <c r="AD22" s="57"/>
      <c r="AE22" s="58"/>
      <c r="AF22" s="59"/>
      <c r="AG22" s="30" t="s">
        <v>456</v>
      </c>
      <c r="AH22" s="31"/>
      <c r="AI22" s="31"/>
      <c r="AJ22" s="32"/>
      <c r="AK22" s="33"/>
      <c r="AL22" s="30" t="s">
        <v>456</v>
      </c>
      <c r="AM22" s="31"/>
      <c r="AN22" s="31"/>
      <c r="AO22" s="32"/>
      <c r="AP22" s="33"/>
      <c r="AQ22" s="56" t="s">
        <v>456</v>
      </c>
      <c r="AR22" s="57"/>
      <c r="AS22" s="57"/>
      <c r="AT22" s="58"/>
      <c r="AU22" s="59"/>
      <c r="AV22" s="30"/>
      <c r="AW22" s="31"/>
      <c r="AX22" s="31"/>
      <c r="AY22" s="32"/>
      <c r="AZ22" s="33"/>
      <c r="BA22" s="30"/>
      <c r="BB22" s="31"/>
      <c r="BC22" s="31"/>
      <c r="BD22" s="32"/>
      <c r="BE22" s="33"/>
      <c r="BF22" s="30"/>
      <c r="BG22" s="31"/>
      <c r="BH22" s="31"/>
      <c r="BI22" s="32"/>
      <c r="BJ22" s="33"/>
      <c r="BK22" s="56"/>
      <c r="BL22" s="57"/>
      <c r="BM22" s="57"/>
      <c r="BN22" s="58"/>
      <c r="BO22" s="59"/>
      <c r="BP22" s="30"/>
      <c r="BQ22" s="31"/>
      <c r="BR22" s="31"/>
      <c r="BS22" s="32"/>
      <c r="BT22" s="33"/>
      <c r="BU22" s="30"/>
      <c r="BV22" s="31"/>
      <c r="BW22" s="31"/>
      <c r="BX22" s="32"/>
      <c r="BY22" s="33"/>
      <c r="BZ22" s="30"/>
      <c r="CA22" s="31"/>
      <c r="CB22" s="31"/>
      <c r="CC22" s="32"/>
      <c r="CD22" s="33"/>
      <c r="CE22" s="30"/>
      <c r="CF22" s="31"/>
      <c r="CG22" s="31"/>
      <c r="CH22" s="32"/>
      <c r="CI22" s="33"/>
      <c r="CJ22" s="30"/>
      <c r="CK22" s="31"/>
      <c r="CL22" s="31"/>
      <c r="CM22" s="32"/>
      <c r="CN22" s="33"/>
      <c r="CO22" s="30"/>
      <c r="CP22" s="31"/>
      <c r="CQ22" s="31"/>
      <c r="CR22" s="32"/>
      <c r="CS22" s="33"/>
      <c r="CT22" s="56"/>
      <c r="CU22" s="57"/>
      <c r="CV22" s="57"/>
      <c r="CW22" s="58"/>
      <c r="CX22" s="59"/>
      <c r="CY22" s="30"/>
      <c r="CZ22" s="31"/>
      <c r="DA22" s="31"/>
      <c r="DB22" s="32"/>
      <c r="DC22" s="33"/>
      <c r="DD22" s="30"/>
      <c r="DE22" s="31"/>
      <c r="DF22" s="31"/>
      <c r="DG22" s="32"/>
      <c r="DH22" s="33"/>
      <c r="DI22" s="30"/>
      <c r="DJ22" s="31"/>
      <c r="DK22" s="31"/>
      <c r="DL22" s="32"/>
      <c r="DM22" s="33"/>
      <c r="DN22" s="30"/>
      <c r="DO22" s="31"/>
      <c r="DP22" s="31"/>
      <c r="DQ22" s="32"/>
      <c r="DR22" s="33"/>
      <c r="DS22" s="30"/>
      <c r="DT22" s="31"/>
      <c r="DU22" s="31"/>
      <c r="DV22" s="32"/>
      <c r="DW22" s="33"/>
      <c r="DX22" s="30"/>
      <c r="DY22" s="31"/>
      <c r="DZ22" s="31"/>
      <c r="EA22" s="32"/>
      <c r="EB22" s="33"/>
      <c r="EC22" s="56"/>
      <c r="ED22" s="57"/>
      <c r="EE22" s="57"/>
      <c r="EF22" s="58"/>
      <c r="EG22" s="59"/>
      <c r="EH22" s="30"/>
      <c r="EI22" s="31"/>
      <c r="EJ22" s="31"/>
      <c r="EK22" s="32"/>
      <c r="EL22" s="33"/>
      <c r="EM22" s="30"/>
      <c r="EN22" s="31"/>
      <c r="EO22" s="31"/>
      <c r="EP22" s="32"/>
      <c r="EQ22" s="33"/>
      <c r="ER22" s="30"/>
      <c r="ES22" s="31"/>
      <c r="ET22" s="31"/>
      <c r="EU22" s="32"/>
      <c r="EV22" s="33"/>
      <c r="EW22" s="30"/>
      <c r="EX22" s="31"/>
      <c r="EY22" s="31"/>
      <c r="EZ22" s="32"/>
      <c r="FA22" s="33"/>
      <c r="FB22" s="30"/>
      <c r="FC22" s="31"/>
      <c r="FD22" s="31"/>
      <c r="FE22" s="32"/>
      <c r="FF22" s="33"/>
      <c r="FG22" s="30"/>
      <c r="FH22" s="31"/>
      <c r="FI22" s="31"/>
      <c r="FJ22" s="32"/>
      <c r="FK22" s="33"/>
    </row>
    <row r="23" spans="1:167" s="4" customFormat="1" ht="26.25" customHeight="1" x14ac:dyDescent="0.25">
      <c r="A23" s="22" t="s">
        <v>26</v>
      </c>
      <c r="B23" s="47" t="s">
        <v>194</v>
      </c>
      <c r="C23" s="46" t="s">
        <v>195</v>
      </c>
      <c r="D23" s="44" t="s">
        <v>393</v>
      </c>
      <c r="E23" s="36">
        <f>SUMIF($R$11:$FK$11,"T",R23:FK23)</f>
        <v>18.62</v>
      </c>
      <c r="F23" s="36">
        <f>COUNTIF(R23:FK23,"F")+(COUNT(R23,W23,AB23,AG23,AL23,AQ23,AV23,BA23,BF23,BK23,BP23,BU23,BZ23,CE23,CJ23,CO23,CT23,CY23,DD23,DI23,DN23,DS23,DX23,EC23,EH23,EM23,ER23,EW23,FB23,FG23)-E23)</f>
        <v>2.379999999999999</v>
      </c>
      <c r="G23" s="36">
        <f>+COUNTIF(R23:FK23,"F")*0.166666666666667</f>
        <v>0.33333333333333398</v>
      </c>
      <c r="H23" s="23">
        <f>COUNTIF(R23:FK23,"DM")</f>
        <v>0</v>
      </c>
      <c r="I23" s="23">
        <f>COUNTIF(R23:FK23,"LCG")</f>
        <v>0</v>
      </c>
      <c r="J23" s="23">
        <f>COUNTIF(R23:FK23,"LSG")</f>
        <v>4</v>
      </c>
      <c r="K23" s="23">
        <f>COUNTIF(R23:FK23,"V")</f>
        <v>0</v>
      </c>
      <c r="L23" s="37">
        <f>+E23+F23+H23+I23+J23+K23</f>
        <v>25</v>
      </c>
      <c r="M23" s="23">
        <f>SUMIF($R$11:$FK$11,$M$11,R23:FK23)</f>
        <v>4</v>
      </c>
      <c r="N23" s="23">
        <f>SUMIF($R$11:$FK$11,$N$11,R23:FK23)</f>
        <v>2.25</v>
      </c>
      <c r="O23" s="23">
        <f>SUMIF($R$11:$FK$11,$O$11,R23:FK23)</f>
        <v>8</v>
      </c>
      <c r="P23" s="23">
        <f>SUMIF($R$11:$FK$11,$P$11,R23:FK23)</f>
        <v>0</v>
      </c>
      <c r="Q23" s="34">
        <f>SUM(M23:P23)</f>
        <v>14.25</v>
      </c>
      <c r="R23" s="30">
        <v>1</v>
      </c>
      <c r="S23" s="31"/>
      <c r="T23" s="31"/>
      <c r="U23" s="32"/>
      <c r="V23" s="33"/>
      <c r="W23" s="30" t="s">
        <v>457</v>
      </c>
      <c r="X23" s="31"/>
      <c r="Y23" s="31"/>
      <c r="Z23" s="32"/>
      <c r="AA23" s="33"/>
      <c r="AB23" s="56">
        <v>1</v>
      </c>
      <c r="AC23" s="57"/>
      <c r="AD23" s="57"/>
      <c r="AE23" s="58"/>
      <c r="AF23" s="59"/>
      <c r="AG23" s="30">
        <v>1</v>
      </c>
      <c r="AH23" s="31"/>
      <c r="AI23" s="31"/>
      <c r="AJ23" s="32"/>
      <c r="AK23" s="33"/>
      <c r="AL23" s="30">
        <v>1</v>
      </c>
      <c r="AM23" s="31">
        <v>2</v>
      </c>
      <c r="AN23" s="31">
        <v>1.25</v>
      </c>
      <c r="AO23" s="32"/>
      <c r="AP23" s="33"/>
      <c r="AQ23" s="56">
        <v>1</v>
      </c>
      <c r="AR23" s="57"/>
      <c r="AS23" s="57"/>
      <c r="AT23" s="58">
        <v>8</v>
      </c>
      <c r="AU23" s="59"/>
      <c r="AV23" s="30">
        <v>1</v>
      </c>
      <c r="AW23" s="31"/>
      <c r="AX23" s="31"/>
      <c r="AY23" s="32"/>
      <c r="AZ23" s="33"/>
      <c r="BA23" s="30">
        <v>0.62</v>
      </c>
      <c r="BB23" s="31"/>
      <c r="BC23" s="31"/>
      <c r="BD23" s="32"/>
      <c r="BE23" s="33"/>
      <c r="BF23" s="30" t="s">
        <v>457</v>
      </c>
      <c r="BG23" s="31"/>
      <c r="BH23" s="31"/>
      <c r="BI23" s="32"/>
      <c r="BJ23" s="33"/>
      <c r="BK23" s="56">
        <v>1</v>
      </c>
      <c r="BL23" s="57"/>
      <c r="BM23" s="57"/>
      <c r="BN23" s="58"/>
      <c r="BO23" s="59"/>
      <c r="BP23" s="30">
        <v>1</v>
      </c>
      <c r="BQ23" s="31"/>
      <c r="BR23" s="31"/>
      <c r="BS23" s="32"/>
      <c r="BT23" s="33"/>
      <c r="BU23" s="30" t="s">
        <v>456</v>
      </c>
      <c r="BV23" s="31"/>
      <c r="BW23" s="31"/>
      <c r="BX23" s="32"/>
      <c r="BY23" s="33"/>
      <c r="BZ23" s="30">
        <v>1</v>
      </c>
      <c r="CA23" s="31">
        <v>2</v>
      </c>
      <c r="CB23" s="31">
        <v>1</v>
      </c>
      <c r="CC23" s="32"/>
      <c r="CD23" s="33"/>
      <c r="CE23" s="30">
        <v>1</v>
      </c>
      <c r="CF23" s="31"/>
      <c r="CG23" s="31"/>
      <c r="CH23" s="32"/>
      <c r="CI23" s="33"/>
      <c r="CJ23" s="30">
        <v>1</v>
      </c>
      <c r="CK23" s="31"/>
      <c r="CL23" s="31"/>
      <c r="CM23" s="32"/>
      <c r="CN23" s="33"/>
      <c r="CO23" s="30" t="s">
        <v>457</v>
      </c>
      <c r="CP23" s="31"/>
      <c r="CQ23" s="31"/>
      <c r="CR23" s="32"/>
      <c r="CS23" s="33"/>
      <c r="CT23" s="56">
        <v>1</v>
      </c>
      <c r="CU23" s="57"/>
      <c r="CV23" s="57"/>
      <c r="CW23" s="58"/>
      <c r="CX23" s="59"/>
      <c r="CY23" s="30">
        <v>1</v>
      </c>
      <c r="CZ23" s="31"/>
      <c r="DA23" s="31"/>
      <c r="DB23" s="32"/>
      <c r="DC23" s="33"/>
      <c r="DD23" s="30">
        <v>1</v>
      </c>
      <c r="DE23" s="31"/>
      <c r="DF23" s="31"/>
      <c r="DG23" s="32"/>
      <c r="DH23" s="33"/>
      <c r="DI23" s="30" t="s">
        <v>456</v>
      </c>
      <c r="DJ23" s="31"/>
      <c r="DK23" s="31"/>
      <c r="DL23" s="32"/>
      <c r="DM23" s="33"/>
      <c r="DN23" s="30">
        <v>1</v>
      </c>
      <c r="DO23" s="31"/>
      <c r="DP23" s="31"/>
      <c r="DQ23" s="32"/>
      <c r="DR23" s="33"/>
      <c r="DS23" s="30">
        <v>1</v>
      </c>
      <c r="DT23" s="31"/>
      <c r="DU23" s="31"/>
      <c r="DV23" s="32"/>
      <c r="DW23" s="33"/>
      <c r="DX23" s="30" t="s">
        <v>457</v>
      </c>
      <c r="DY23" s="31"/>
      <c r="DZ23" s="31"/>
      <c r="EA23" s="32"/>
      <c r="EB23" s="33"/>
      <c r="EC23" s="56">
        <v>1</v>
      </c>
      <c r="ED23" s="57"/>
      <c r="EE23" s="57"/>
      <c r="EF23" s="58"/>
      <c r="EG23" s="59"/>
      <c r="EH23" s="30">
        <v>1</v>
      </c>
      <c r="EI23" s="31"/>
      <c r="EJ23" s="31"/>
      <c r="EK23" s="32"/>
      <c r="EL23" s="33"/>
      <c r="EM23" s="30" t="s">
        <v>11</v>
      </c>
      <c r="EN23" s="31"/>
      <c r="EO23" s="31"/>
      <c r="EP23" s="32"/>
      <c r="EQ23" s="33"/>
      <c r="ER23" s="30"/>
      <c r="ES23" s="31"/>
      <c r="ET23" s="31"/>
      <c r="EU23" s="32"/>
      <c r="EV23" s="33"/>
      <c r="EW23" s="30"/>
      <c r="EX23" s="31"/>
      <c r="EY23" s="31"/>
      <c r="EZ23" s="32"/>
      <c r="FA23" s="33"/>
      <c r="FB23" s="30"/>
      <c r="FC23" s="31"/>
      <c r="FD23" s="31"/>
      <c r="FE23" s="32"/>
      <c r="FF23" s="33"/>
      <c r="FG23" s="30"/>
      <c r="FH23" s="31"/>
      <c r="FI23" s="31"/>
      <c r="FJ23" s="32"/>
      <c r="FK23" s="33"/>
    </row>
    <row r="24" spans="1:167" s="4" customFormat="1" ht="26.25" customHeight="1" x14ac:dyDescent="0.25">
      <c r="A24" s="22" t="s">
        <v>27</v>
      </c>
      <c r="B24" s="47" t="s">
        <v>196</v>
      </c>
      <c r="C24" s="46" t="s">
        <v>197</v>
      </c>
      <c r="D24" s="44" t="s">
        <v>394</v>
      </c>
      <c r="E24" s="36">
        <f>SUMIF($R$11:$FK$11,"T",R24:FK24)</f>
        <v>16.82</v>
      </c>
      <c r="F24" s="36">
        <f>COUNTIF(R24:FK24,"F")+(COUNT(R24,W24,AB24,AG24,AL24,AQ24,AV24,BA24,BF24,BK24,BP24,BU24,BZ24,CE24,CJ24,CO24,CT24,CY24,DD24,DI24,DN24,DS24,DX24,EC24,EH24,EM24,ER24,EW24,FB24,FG24)-E24)</f>
        <v>4.18</v>
      </c>
      <c r="G24" s="36">
        <f>+COUNTIF(R24:FK24,"F")*0.166666666666667</f>
        <v>0.66666666666666796</v>
      </c>
      <c r="H24" s="23">
        <f>COUNTIF(R24:FK24,"DM")</f>
        <v>0</v>
      </c>
      <c r="I24" s="23">
        <f>COUNTIF(R24:FK24,"LCG")</f>
        <v>0</v>
      </c>
      <c r="J24" s="23">
        <f>COUNTIF(R24:FK24,"LSG")</f>
        <v>4</v>
      </c>
      <c r="K24" s="23">
        <f>COUNTIF(R24:FK24,"V")</f>
        <v>0</v>
      </c>
      <c r="L24" s="37">
        <f>+E24+F24+H24+I24+J24+K24</f>
        <v>25</v>
      </c>
      <c r="M24" s="23">
        <f>SUMIF($R$11:$FK$11,$M$11,R24:FK24)</f>
        <v>0</v>
      </c>
      <c r="N24" s="23">
        <f>SUMIF($R$11:$FK$11,$N$11,R24:FK24)</f>
        <v>0</v>
      </c>
      <c r="O24" s="23">
        <f>SUMIF($R$11:$FK$11,$O$11,R24:FK24)</f>
        <v>0</v>
      </c>
      <c r="P24" s="23">
        <f>SUMIF($R$11:$FK$11,$P$11,R24:FK24)</f>
        <v>0</v>
      </c>
      <c r="Q24" s="34">
        <f>SUM(M24:P24)</f>
        <v>0</v>
      </c>
      <c r="R24" s="30">
        <v>1</v>
      </c>
      <c r="S24" s="31"/>
      <c r="T24" s="31"/>
      <c r="U24" s="32"/>
      <c r="V24" s="33"/>
      <c r="W24" s="30">
        <v>1</v>
      </c>
      <c r="X24" s="31"/>
      <c r="Y24" s="31"/>
      <c r="Z24" s="32"/>
      <c r="AA24" s="33"/>
      <c r="AB24" s="56">
        <v>1</v>
      </c>
      <c r="AC24" s="57"/>
      <c r="AD24" s="57"/>
      <c r="AE24" s="58"/>
      <c r="AF24" s="59"/>
      <c r="AG24" s="30">
        <v>1</v>
      </c>
      <c r="AH24" s="31"/>
      <c r="AI24" s="31"/>
      <c r="AJ24" s="32"/>
      <c r="AK24" s="33"/>
      <c r="AL24" s="30">
        <v>1</v>
      </c>
      <c r="AM24" s="31"/>
      <c r="AN24" s="31"/>
      <c r="AO24" s="32"/>
      <c r="AP24" s="33"/>
      <c r="AQ24" s="56">
        <v>0.94</v>
      </c>
      <c r="AR24" s="57"/>
      <c r="AS24" s="57"/>
      <c r="AT24" s="58"/>
      <c r="AU24" s="59"/>
      <c r="AV24" s="30">
        <v>1</v>
      </c>
      <c r="AW24" s="31"/>
      <c r="AX24" s="31"/>
      <c r="AY24" s="32"/>
      <c r="AZ24" s="33"/>
      <c r="BA24" s="30" t="s">
        <v>457</v>
      </c>
      <c r="BB24" s="31"/>
      <c r="BC24" s="31"/>
      <c r="BD24" s="32"/>
      <c r="BE24" s="33"/>
      <c r="BF24" s="30">
        <v>1</v>
      </c>
      <c r="BG24" s="31"/>
      <c r="BH24" s="31"/>
      <c r="BI24" s="32"/>
      <c r="BJ24" s="33"/>
      <c r="BK24" s="56">
        <v>1</v>
      </c>
      <c r="BL24" s="57"/>
      <c r="BM24" s="57"/>
      <c r="BN24" s="58"/>
      <c r="BO24" s="59"/>
      <c r="BP24" s="30" t="s">
        <v>456</v>
      </c>
      <c r="BQ24" s="31"/>
      <c r="BR24" s="31"/>
      <c r="BS24" s="32"/>
      <c r="BT24" s="33"/>
      <c r="BU24" s="30" t="s">
        <v>457</v>
      </c>
      <c r="BV24" s="31"/>
      <c r="BW24" s="31"/>
      <c r="BX24" s="32"/>
      <c r="BY24" s="33"/>
      <c r="BZ24" s="30" t="s">
        <v>457</v>
      </c>
      <c r="CA24" s="31"/>
      <c r="CB24" s="31"/>
      <c r="CC24" s="32"/>
      <c r="CD24" s="33"/>
      <c r="CE24" s="30">
        <v>1</v>
      </c>
      <c r="CF24" s="31"/>
      <c r="CG24" s="31"/>
      <c r="CH24" s="32"/>
      <c r="CI24" s="33"/>
      <c r="CJ24" s="30" t="s">
        <v>457</v>
      </c>
      <c r="CK24" s="31"/>
      <c r="CL24" s="31"/>
      <c r="CM24" s="32"/>
      <c r="CN24" s="33"/>
      <c r="CO24" s="30">
        <v>1</v>
      </c>
      <c r="CP24" s="31"/>
      <c r="CQ24" s="31"/>
      <c r="CR24" s="32"/>
      <c r="CS24" s="33"/>
      <c r="CT24" s="56">
        <v>1</v>
      </c>
      <c r="CU24" s="57"/>
      <c r="CV24" s="57"/>
      <c r="CW24" s="58"/>
      <c r="CX24" s="59"/>
      <c r="CY24" s="30">
        <v>1</v>
      </c>
      <c r="CZ24" s="31"/>
      <c r="DA24" s="31"/>
      <c r="DB24" s="32"/>
      <c r="DC24" s="33"/>
      <c r="DD24" s="30">
        <v>0.88</v>
      </c>
      <c r="DE24" s="31"/>
      <c r="DF24" s="31"/>
      <c r="DG24" s="32"/>
      <c r="DH24" s="33"/>
      <c r="DI24" s="30">
        <v>1</v>
      </c>
      <c r="DJ24" s="31"/>
      <c r="DK24" s="31"/>
      <c r="DL24" s="32"/>
      <c r="DM24" s="33"/>
      <c r="DN24" s="30">
        <v>1</v>
      </c>
      <c r="DO24" s="31"/>
      <c r="DP24" s="31"/>
      <c r="DQ24" s="32"/>
      <c r="DR24" s="33"/>
      <c r="DS24" s="30" t="s">
        <v>456</v>
      </c>
      <c r="DT24" s="31"/>
      <c r="DU24" s="31"/>
      <c r="DV24" s="32"/>
      <c r="DW24" s="33"/>
      <c r="DX24" s="30" t="s">
        <v>456</v>
      </c>
      <c r="DY24" s="31"/>
      <c r="DZ24" s="31"/>
      <c r="EA24" s="32"/>
      <c r="EB24" s="33"/>
      <c r="EC24" s="56">
        <v>1</v>
      </c>
      <c r="ED24" s="57"/>
      <c r="EE24" s="57"/>
      <c r="EF24" s="58"/>
      <c r="EG24" s="59"/>
      <c r="EH24" s="30" t="s">
        <v>456</v>
      </c>
      <c r="EI24" s="31"/>
      <c r="EJ24" s="31"/>
      <c r="EK24" s="32"/>
      <c r="EL24" s="33"/>
      <c r="EM24" s="30" t="s">
        <v>11</v>
      </c>
      <c r="EN24" s="31"/>
      <c r="EO24" s="31"/>
      <c r="EP24" s="32"/>
      <c r="EQ24" s="33"/>
      <c r="ER24" s="30"/>
      <c r="ES24" s="31"/>
      <c r="ET24" s="31"/>
      <c r="EU24" s="32"/>
      <c r="EV24" s="33"/>
      <c r="EW24" s="30"/>
      <c r="EX24" s="31"/>
      <c r="EY24" s="31"/>
      <c r="EZ24" s="32"/>
      <c r="FA24" s="33"/>
      <c r="FB24" s="30"/>
      <c r="FC24" s="31"/>
      <c r="FD24" s="31"/>
      <c r="FE24" s="32"/>
      <c r="FF24" s="33"/>
      <c r="FG24" s="30"/>
      <c r="FH24" s="31"/>
      <c r="FI24" s="31"/>
      <c r="FJ24" s="32"/>
      <c r="FK24" s="33"/>
    </row>
    <row r="25" spans="1:167" s="4" customFormat="1" ht="26.25" customHeight="1" x14ac:dyDescent="0.25">
      <c r="A25" s="22" t="s">
        <v>28</v>
      </c>
      <c r="B25" s="47" t="s">
        <v>198</v>
      </c>
      <c r="C25" s="46" t="s">
        <v>199</v>
      </c>
      <c r="D25" s="44">
        <v>44007676</v>
      </c>
      <c r="E25" s="36">
        <f>SUMIF($R$11:$FK$11,"T",R25:FK25)</f>
        <v>25</v>
      </c>
      <c r="F25" s="36">
        <f>COUNTIF(R25:FK25,"F")+(COUNT(R25,W25,AB25,AG25,AL25,AQ25,AV25,BA25,BF25,BK25,BP25,BU25,BZ25,CE25,CJ25,CO25,CT25,CY25,DD25,DI25,DN25,DS25,DX25,EC25,EH25,EM25,ER25,EW25,FB25,FG25)-E25)</f>
        <v>0</v>
      </c>
      <c r="G25" s="36">
        <f>+COUNTIF(R25:FK25,"F")*0.166666666666667</f>
        <v>0</v>
      </c>
      <c r="H25" s="23">
        <f>COUNTIF(R25:FK25,"DM")</f>
        <v>0</v>
      </c>
      <c r="I25" s="23">
        <f>COUNTIF(R25:FK25,"LCG")</f>
        <v>0</v>
      </c>
      <c r="J25" s="23">
        <f>COUNTIF(R25:FK25,"LSG")</f>
        <v>0</v>
      </c>
      <c r="K25" s="23">
        <f>COUNTIF(R25:FK25,"V")</f>
        <v>0</v>
      </c>
      <c r="L25" s="37">
        <f>+E25+F25+H25+I25+J25+K25</f>
        <v>25</v>
      </c>
      <c r="M25" s="23">
        <f>SUMIF($R$11:$FK$11,$M$11,R25:FK25)</f>
        <v>2</v>
      </c>
      <c r="N25" s="23">
        <f>SUMIF($R$11:$FK$11,$N$11,R25:FK25)</f>
        <v>0.25</v>
      </c>
      <c r="O25" s="23">
        <f>SUMIF($R$11:$FK$11,$O$11,R25:FK25)</f>
        <v>8</v>
      </c>
      <c r="P25" s="23">
        <f>SUMIF($R$11:$FK$11,$P$11,R25:FK25)</f>
        <v>64</v>
      </c>
      <c r="Q25" s="34">
        <f>SUM(M25:P25)</f>
        <v>74.25</v>
      </c>
      <c r="R25" s="30">
        <v>1</v>
      </c>
      <c r="S25" s="31"/>
      <c r="T25" s="31"/>
      <c r="U25" s="32"/>
      <c r="V25" s="33"/>
      <c r="W25" s="30">
        <v>1</v>
      </c>
      <c r="X25" s="31">
        <v>2</v>
      </c>
      <c r="Y25" s="31">
        <v>0.25</v>
      </c>
      <c r="Z25" s="32"/>
      <c r="AA25" s="33"/>
      <c r="AB25" s="56">
        <v>1</v>
      </c>
      <c r="AC25" s="57"/>
      <c r="AD25" s="57"/>
      <c r="AE25" s="58"/>
      <c r="AF25" s="59">
        <v>8</v>
      </c>
      <c r="AG25" s="30">
        <v>1</v>
      </c>
      <c r="AH25" s="31"/>
      <c r="AI25" s="31"/>
      <c r="AJ25" s="32"/>
      <c r="AK25" s="33">
        <v>8</v>
      </c>
      <c r="AL25" s="30">
        <v>1</v>
      </c>
      <c r="AM25" s="31"/>
      <c r="AN25" s="31"/>
      <c r="AO25" s="32"/>
      <c r="AP25" s="33">
        <v>8</v>
      </c>
      <c r="AQ25" s="56">
        <v>1</v>
      </c>
      <c r="AR25" s="57"/>
      <c r="AS25" s="57"/>
      <c r="AT25" s="58">
        <v>8</v>
      </c>
      <c r="AU25" s="59">
        <v>8</v>
      </c>
      <c r="AV25" s="30">
        <v>1</v>
      </c>
      <c r="AW25" s="31"/>
      <c r="AX25" s="31"/>
      <c r="AY25" s="32"/>
      <c r="AZ25" s="33">
        <v>8</v>
      </c>
      <c r="BA25" s="30">
        <v>1</v>
      </c>
      <c r="BB25" s="31"/>
      <c r="BC25" s="31"/>
      <c r="BD25" s="32"/>
      <c r="BE25" s="33">
        <v>8</v>
      </c>
      <c r="BF25" s="30">
        <v>1</v>
      </c>
      <c r="BG25" s="31"/>
      <c r="BH25" s="31"/>
      <c r="BI25" s="32"/>
      <c r="BJ25" s="33"/>
      <c r="BK25" s="56">
        <v>1</v>
      </c>
      <c r="BL25" s="57"/>
      <c r="BM25" s="57"/>
      <c r="BN25" s="58"/>
      <c r="BO25" s="59"/>
      <c r="BP25" s="30">
        <v>1</v>
      </c>
      <c r="BQ25" s="31"/>
      <c r="BR25" s="31"/>
      <c r="BS25" s="32"/>
      <c r="BT25" s="33"/>
      <c r="BU25" s="30">
        <v>1</v>
      </c>
      <c r="BV25" s="31"/>
      <c r="BW25" s="31"/>
      <c r="BX25" s="32"/>
      <c r="BY25" s="33"/>
      <c r="BZ25" s="30">
        <v>1</v>
      </c>
      <c r="CA25" s="31"/>
      <c r="CB25" s="31"/>
      <c r="CC25" s="32"/>
      <c r="CD25" s="33"/>
      <c r="CE25" s="30">
        <v>1</v>
      </c>
      <c r="CF25" s="31"/>
      <c r="CG25" s="31"/>
      <c r="CH25" s="32"/>
      <c r="CI25" s="33"/>
      <c r="CJ25" s="30">
        <v>1</v>
      </c>
      <c r="CK25" s="31"/>
      <c r="CL25" s="31"/>
      <c r="CM25" s="32"/>
      <c r="CN25" s="33"/>
      <c r="CO25" s="30">
        <v>1</v>
      </c>
      <c r="CP25" s="31"/>
      <c r="CQ25" s="31"/>
      <c r="CR25" s="32"/>
      <c r="CS25" s="33"/>
      <c r="CT25" s="56">
        <v>1</v>
      </c>
      <c r="CU25" s="57"/>
      <c r="CV25" s="57"/>
      <c r="CW25" s="58"/>
      <c r="CX25" s="59"/>
      <c r="CY25" s="30">
        <v>1</v>
      </c>
      <c r="CZ25" s="31"/>
      <c r="DA25" s="31"/>
      <c r="DB25" s="32"/>
      <c r="DC25" s="33"/>
      <c r="DD25" s="30">
        <v>1</v>
      </c>
      <c r="DE25" s="31"/>
      <c r="DF25" s="31"/>
      <c r="DG25" s="32"/>
      <c r="DH25" s="33"/>
      <c r="DI25" s="30">
        <v>1</v>
      </c>
      <c r="DJ25" s="31"/>
      <c r="DK25" s="31"/>
      <c r="DL25" s="32"/>
      <c r="DM25" s="33"/>
      <c r="DN25" s="30">
        <v>1</v>
      </c>
      <c r="DO25" s="31"/>
      <c r="DP25" s="31"/>
      <c r="DQ25" s="32"/>
      <c r="DR25" s="33"/>
      <c r="DS25" s="30">
        <v>1</v>
      </c>
      <c r="DT25" s="31"/>
      <c r="DU25" s="31"/>
      <c r="DV25" s="32"/>
      <c r="DW25" s="33"/>
      <c r="DX25" s="30">
        <v>1</v>
      </c>
      <c r="DY25" s="31"/>
      <c r="DZ25" s="31"/>
      <c r="EA25" s="32"/>
      <c r="EB25" s="33"/>
      <c r="EC25" s="56">
        <v>1</v>
      </c>
      <c r="ED25" s="57"/>
      <c r="EE25" s="57"/>
      <c r="EF25" s="58"/>
      <c r="EG25" s="59">
        <v>8</v>
      </c>
      <c r="EH25" s="30">
        <v>1</v>
      </c>
      <c r="EI25" s="31"/>
      <c r="EJ25" s="31"/>
      <c r="EK25" s="32"/>
      <c r="EL25" s="33">
        <v>8</v>
      </c>
      <c r="EM25" s="30" t="s">
        <v>516</v>
      </c>
      <c r="EN25" s="31"/>
      <c r="EO25" s="31"/>
      <c r="EP25" s="32"/>
      <c r="EQ25" s="33"/>
      <c r="ER25" s="30"/>
      <c r="ES25" s="31"/>
      <c r="ET25" s="31"/>
      <c r="EU25" s="32"/>
      <c r="EV25" s="33"/>
      <c r="EW25" s="30"/>
      <c r="EX25" s="31"/>
      <c r="EY25" s="31"/>
      <c r="EZ25" s="32"/>
      <c r="FA25" s="33"/>
      <c r="FB25" s="30"/>
      <c r="FC25" s="31"/>
      <c r="FD25" s="31"/>
      <c r="FE25" s="32"/>
      <c r="FF25" s="33"/>
      <c r="FG25" s="30"/>
      <c r="FH25" s="31"/>
      <c r="FI25" s="31"/>
      <c r="FJ25" s="32"/>
      <c r="FK25" s="33"/>
    </row>
    <row r="26" spans="1:167" s="4" customFormat="1" ht="26.25" customHeight="1" x14ac:dyDescent="0.25">
      <c r="A26" s="22" t="s">
        <v>29</v>
      </c>
      <c r="B26" s="47" t="s">
        <v>200</v>
      </c>
      <c r="C26" s="46" t="s">
        <v>201</v>
      </c>
      <c r="D26" s="44" t="s">
        <v>395</v>
      </c>
      <c r="E26" s="36">
        <f>SUMIF($R$11:$FK$11,"T",R26:FK26)</f>
        <v>14</v>
      </c>
      <c r="F26" s="36">
        <f>COUNTIF(R26:FK26,"F")+(COUNT(R26,W26,AB26,AG26,AL26,AQ26,AV26,BA26,BF26,BK26,BP26,BU26,BZ26,CE26,CJ26,CO26,CT26,CY26,DD26,DI26,DN26,DS26,DX26,EC26,EH26,EM26,ER26,EW26,FB26,FG26)-E26)</f>
        <v>11</v>
      </c>
      <c r="G26" s="36">
        <f>+COUNTIF(R26:FK26,"F")*0.166666666666667</f>
        <v>1.8333333333333368</v>
      </c>
      <c r="H26" s="23">
        <f>COUNTIF(R26:FK26,"DM")</f>
        <v>0</v>
      </c>
      <c r="I26" s="23">
        <f>COUNTIF(R26:FK26,"LCG")</f>
        <v>0</v>
      </c>
      <c r="J26" s="23">
        <f>COUNTIF(R26:FK26,"LSG")</f>
        <v>0</v>
      </c>
      <c r="K26" s="23">
        <f>COUNTIF(R26:FK26,"V")</f>
        <v>0</v>
      </c>
      <c r="L26" s="37">
        <f>+E26+F26+H26+I26+J26+K26</f>
        <v>25</v>
      </c>
      <c r="M26" s="23">
        <f>SUMIF($R$11:$FK$11,$M$11,R26:FK26)</f>
        <v>5.75</v>
      </c>
      <c r="N26" s="23">
        <f>SUMIF($R$11:$FK$11,$N$11,R26:FK26)</f>
        <v>0</v>
      </c>
      <c r="O26" s="23">
        <f>SUMIF($R$11:$FK$11,$O$11,R26:FK26)</f>
        <v>8</v>
      </c>
      <c r="P26" s="23">
        <f>SUMIF($R$11:$FK$11,$P$11,R26:FK26)</f>
        <v>41</v>
      </c>
      <c r="Q26" s="34">
        <f>SUM(M26:P26)</f>
        <v>54.75</v>
      </c>
      <c r="R26" s="30">
        <v>1</v>
      </c>
      <c r="S26" s="31"/>
      <c r="T26" s="31"/>
      <c r="U26" s="32"/>
      <c r="V26" s="33"/>
      <c r="W26" s="30">
        <v>1</v>
      </c>
      <c r="X26" s="31">
        <v>1</v>
      </c>
      <c r="Y26" s="31"/>
      <c r="Z26" s="32"/>
      <c r="AA26" s="33">
        <v>1</v>
      </c>
      <c r="AB26" s="56">
        <v>1</v>
      </c>
      <c r="AC26" s="57"/>
      <c r="AD26" s="57"/>
      <c r="AE26" s="58"/>
      <c r="AF26" s="59"/>
      <c r="AG26" s="30">
        <v>1</v>
      </c>
      <c r="AH26" s="31"/>
      <c r="AI26" s="31"/>
      <c r="AJ26" s="32"/>
      <c r="AK26" s="33"/>
      <c r="AL26" s="30">
        <v>1</v>
      </c>
      <c r="AM26" s="31"/>
      <c r="AN26" s="31"/>
      <c r="AO26" s="32"/>
      <c r="AP26" s="33"/>
      <c r="AQ26" s="56">
        <v>1</v>
      </c>
      <c r="AR26" s="57"/>
      <c r="AS26" s="57"/>
      <c r="AT26" s="58">
        <v>8</v>
      </c>
      <c r="AU26" s="59"/>
      <c r="AV26" s="30" t="s">
        <v>456</v>
      </c>
      <c r="AW26" s="31"/>
      <c r="AX26" s="31"/>
      <c r="AY26" s="32"/>
      <c r="AZ26" s="33"/>
      <c r="BA26" s="30" t="s">
        <v>456</v>
      </c>
      <c r="BB26" s="31"/>
      <c r="BC26" s="31"/>
      <c r="BD26" s="32"/>
      <c r="BE26" s="33"/>
      <c r="BF26" s="30">
        <v>1</v>
      </c>
      <c r="BG26" s="31"/>
      <c r="BH26" s="31"/>
      <c r="BI26" s="32"/>
      <c r="BJ26" s="33"/>
      <c r="BK26" s="56">
        <v>1</v>
      </c>
      <c r="BL26" s="57"/>
      <c r="BM26" s="57"/>
      <c r="BN26" s="58"/>
      <c r="BO26" s="59">
        <v>8</v>
      </c>
      <c r="BP26" s="30">
        <v>1</v>
      </c>
      <c r="BQ26" s="31">
        <v>2</v>
      </c>
      <c r="BR26" s="31"/>
      <c r="BS26" s="32"/>
      <c r="BT26" s="33">
        <v>8</v>
      </c>
      <c r="BU26" s="30">
        <v>1</v>
      </c>
      <c r="BV26" s="31">
        <v>0.75</v>
      </c>
      <c r="BW26" s="31"/>
      <c r="BX26" s="32"/>
      <c r="BY26" s="33">
        <v>8</v>
      </c>
      <c r="BZ26" s="30">
        <v>1</v>
      </c>
      <c r="CA26" s="31"/>
      <c r="CB26" s="31"/>
      <c r="CC26" s="32"/>
      <c r="CD26" s="33">
        <v>8</v>
      </c>
      <c r="CE26" s="30">
        <v>1</v>
      </c>
      <c r="CF26" s="31">
        <v>2</v>
      </c>
      <c r="CG26" s="31"/>
      <c r="CH26" s="32"/>
      <c r="CI26" s="33">
        <v>8</v>
      </c>
      <c r="CJ26" s="30" t="s">
        <v>456</v>
      </c>
      <c r="CK26" s="31"/>
      <c r="CL26" s="31"/>
      <c r="CM26" s="32"/>
      <c r="CN26" s="33"/>
      <c r="CO26" s="30" t="s">
        <v>456</v>
      </c>
      <c r="CP26" s="31"/>
      <c r="CQ26" s="31"/>
      <c r="CR26" s="32"/>
      <c r="CS26" s="33"/>
      <c r="CT26" s="56" t="s">
        <v>456</v>
      </c>
      <c r="CU26" s="57"/>
      <c r="CV26" s="57"/>
      <c r="CW26" s="58"/>
      <c r="CX26" s="59"/>
      <c r="CY26" s="30" t="s">
        <v>456</v>
      </c>
      <c r="CZ26" s="31"/>
      <c r="DA26" s="31"/>
      <c r="DB26" s="32"/>
      <c r="DC26" s="33"/>
      <c r="DD26" s="30" t="s">
        <v>456</v>
      </c>
      <c r="DE26" s="31"/>
      <c r="DF26" s="31"/>
      <c r="DG26" s="32"/>
      <c r="DH26" s="33"/>
      <c r="DI26" s="30" t="s">
        <v>456</v>
      </c>
      <c r="DJ26" s="31"/>
      <c r="DK26" s="31"/>
      <c r="DL26" s="32"/>
      <c r="DM26" s="33"/>
      <c r="DN26" s="30" t="s">
        <v>456</v>
      </c>
      <c r="DO26" s="31"/>
      <c r="DP26" s="31"/>
      <c r="DQ26" s="32"/>
      <c r="DR26" s="33"/>
      <c r="DS26" s="30" t="s">
        <v>456</v>
      </c>
      <c r="DT26" s="31"/>
      <c r="DU26" s="31"/>
      <c r="DV26" s="32"/>
      <c r="DW26" s="33"/>
      <c r="DX26" s="30">
        <v>1</v>
      </c>
      <c r="DY26" s="31"/>
      <c r="DZ26" s="31"/>
      <c r="EA26" s="32"/>
      <c r="EB26" s="33"/>
      <c r="EC26" s="56">
        <v>1</v>
      </c>
      <c r="ED26" s="57"/>
      <c r="EE26" s="57"/>
      <c r="EF26" s="58"/>
      <c r="EG26" s="59"/>
      <c r="EH26" s="30" t="s">
        <v>456</v>
      </c>
      <c r="EI26" s="31"/>
      <c r="EJ26" s="31"/>
      <c r="EK26" s="32"/>
      <c r="EL26" s="33"/>
      <c r="EM26" s="30" t="s">
        <v>515</v>
      </c>
      <c r="EN26" s="31"/>
      <c r="EO26" s="31"/>
      <c r="EP26" s="32"/>
      <c r="EQ26" s="33"/>
      <c r="ER26" s="30"/>
      <c r="ES26" s="31"/>
      <c r="ET26" s="31"/>
      <c r="EU26" s="32"/>
      <c r="EV26" s="33"/>
      <c r="EW26" s="30"/>
      <c r="EX26" s="31"/>
      <c r="EY26" s="31"/>
      <c r="EZ26" s="32"/>
      <c r="FA26" s="33"/>
      <c r="FB26" s="30"/>
      <c r="FC26" s="31"/>
      <c r="FD26" s="31"/>
      <c r="FE26" s="32"/>
      <c r="FF26" s="33"/>
      <c r="FG26" s="30"/>
      <c r="FH26" s="31"/>
      <c r="FI26" s="31"/>
      <c r="FJ26" s="32"/>
      <c r="FK26" s="33"/>
    </row>
    <row r="27" spans="1:167" s="4" customFormat="1" ht="26.25" customHeight="1" x14ac:dyDescent="0.25">
      <c r="A27" s="22" t="s">
        <v>30</v>
      </c>
      <c r="B27" s="60" t="s">
        <v>202</v>
      </c>
      <c r="C27" s="61" t="s">
        <v>203</v>
      </c>
      <c r="D27" s="62" t="s">
        <v>396</v>
      </c>
      <c r="E27" s="36">
        <f>SUMIF($R$11:$FK$11,"T",R27:FK27)</f>
        <v>7</v>
      </c>
      <c r="F27" s="36">
        <f>COUNTIF(R27:FK27,"F")+(COUNT(R27,W27,AB27,AG27,AL27,AQ27,AV27,BA27,BF27,BK27,BP27,BU27,BZ27,CE27,CJ27,CO27,CT27,CY27,DD27,DI27,DN27,DS27,DX27,EC27,EH27,EM27,ER27,EW27,FB27,FG27)-E27)</f>
        <v>0</v>
      </c>
      <c r="G27" s="36">
        <f>+COUNTIF(R27:FK27,"F")*0.166666666666667</f>
        <v>0</v>
      </c>
      <c r="H27" s="23">
        <f>COUNTIF(R27:FK27,"DM")</f>
        <v>0</v>
      </c>
      <c r="I27" s="23">
        <f>COUNTIF(R27:FK27,"LCG")</f>
        <v>0</v>
      </c>
      <c r="J27" s="23">
        <f>COUNTIF(R27:FK27,"LSG")</f>
        <v>0</v>
      </c>
      <c r="K27" s="23">
        <f>COUNTIF(R27:FK27,"V")</f>
        <v>0</v>
      </c>
      <c r="L27" s="37">
        <f>+E27+F27+H27+I27+J27+K27</f>
        <v>7</v>
      </c>
      <c r="M27" s="23">
        <f>SUMIF($R$11:$FK$11,$M$11,R27:FK27)</f>
        <v>4</v>
      </c>
      <c r="N27" s="23">
        <f>SUMIF($R$11:$FK$11,$N$11,R27:FK27)</f>
        <v>0</v>
      </c>
      <c r="O27" s="23">
        <f>SUMIF($R$11:$FK$11,$O$11,R27:FK27)</f>
        <v>0</v>
      </c>
      <c r="P27" s="23">
        <f>SUMIF($R$11:$FK$11,$P$11,R27:FK27)</f>
        <v>0</v>
      </c>
      <c r="Q27" s="34">
        <f>SUM(M27:P27)</f>
        <v>4</v>
      </c>
      <c r="R27" s="30">
        <v>1</v>
      </c>
      <c r="S27" s="31">
        <v>0.25</v>
      </c>
      <c r="T27" s="31"/>
      <c r="U27" s="32"/>
      <c r="V27" s="33"/>
      <c r="W27" s="30">
        <v>1</v>
      </c>
      <c r="X27" s="31">
        <v>1.75</v>
      </c>
      <c r="Y27" s="31"/>
      <c r="Z27" s="32"/>
      <c r="AA27" s="33"/>
      <c r="AB27" s="56">
        <v>1</v>
      </c>
      <c r="AC27" s="57"/>
      <c r="AD27" s="57"/>
      <c r="AE27" s="58"/>
      <c r="AF27" s="59"/>
      <c r="AG27" s="30">
        <v>1</v>
      </c>
      <c r="AH27" s="31">
        <v>1</v>
      </c>
      <c r="AI27" s="31"/>
      <c r="AJ27" s="32"/>
      <c r="AK27" s="33"/>
      <c r="AL27" s="30">
        <v>1</v>
      </c>
      <c r="AM27" s="31">
        <v>1</v>
      </c>
      <c r="AN27" s="31"/>
      <c r="AO27" s="32"/>
      <c r="AP27" s="33"/>
      <c r="AQ27" s="56">
        <v>1</v>
      </c>
      <c r="AR27" s="57"/>
      <c r="AS27" s="57"/>
      <c r="AT27" s="58"/>
      <c r="AU27" s="59"/>
      <c r="AV27" s="30">
        <v>1</v>
      </c>
      <c r="AW27" s="31"/>
      <c r="AX27" s="31"/>
      <c r="AY27" s="32"/>
      <c r="AZ27" s="33"/>
      <c r="BA27" s="30"/>
      <c r="BB27" s="31"/>
      <c r="BC27" s="31"/>
      <c r="BD27" s="32"/>
      <c r="BE27" s="33"/>
      <c r="BF27" s="30"/>
      <c r="BG27" s="31"/>
      <c r="BH27" s="31"/>
      <c r="BI27" s="32"/>
      <c r="BJ27" s="33"/>
      <c r="BK27" s="56"/>
      <c r="BL27" s="57"/>
      <c r="BM27" s="57"/>
      <c r="BN27" s="58"/>
      <c r="BO27" s="59"/>
      <c r="BP27" s="30"/>
      <c r="BQ27" s="31"/>
      <c r="BR27" s="31"/>
      <c r="BS27" s="32"/>
      <c r="BT27" s="33"/>
      <c r="BU27" s="30"/>
      <c r="BV27" s="31"/>
      <c r="BW27" s="31"/>
      <c r="BX27" s="32"/>
      <c r="BY27" s="33"/>
      <c r="BZ27" s="30"/>
      <c r="CA27" s="31"/>
      <c r="CB27" s="31"/>
      <c r="CC27" s="32"/>
      <c r="CD27" s="33"/>
      <c r="CE27" s="30"/>
      <c r="CF27" s="31"/>
      <c r="CG27" s="31"/>
      <c r="CH27" s="32"/>
      <c r="CI27" s="33"/>
      <c r="CJ27" s="30"/>
      <c r="CK27" s="31"/>
      <c r="CL27" s="31"/>
      <c r="CM27" s="32"/>
      <c r="CN27" s="33"/>
      <c r="CO27" s="30"/>
      <c r="CP27" s="31"/>
      <c r="CQ27" s="31"/>
      <c r="CR27" s="32"/>
      <c r="CS27" s="33"/>
      <c r="CT27" s="56"/>
      <c r="CU27" s="57"/>
      <c r="CV27" s="57"/>
      <c r="CW27" s="58"/>
      <c r="CX27" s="59"/>
      <c r="CY27" s="30"/>
      <c r="CZ27" s="31"/>
      <c r="DA27" s="31"/>
      <c r="DB27" s="32"/>
      <c r="DC27" s="33"/>
      <c r="DD27" s="30"/>
      <c r="DE27" s="31"/>
      <c r="DF27" s="31"/>
      <c r="DG27" s="32"/>
      <c r="DH27" s="33"/>
      <c r="DI27" s="30"/>
      <c r="DJ27" s="31"/>
      <c r="DK27" s="31"/>
      <c r="DL27" s="32"/>
      <c r="DM27" s="33"/>
      <c r="DN27" s="30"/>
      <c r="DO27" s="31"/>
      <c r="DP27" s="31"/>
      <c r="DQ27" s="32"/>
      <c r="DR27" s="33"/>
      <c r="DS27" s="30"/>
      <c r="DT27" s="31"/>
      <c r="DU27" s="31"/>
      <c r="DV27" s="32"/>
      <c r="DW27" s="33"/>
      <c r="DX27" s="30"/>
      <c r="DY27" s="31"/>
      <c r="DZ27" s="31"/>
      <c r="EA27" s="32"/>
      <c r="EB27" s="33"/>
      <c r="EC27" s="56"/>
      <c r="ED27" s="57"/>
      <c r="EE27" s="57"/>
      <c r="EF27" s="58"/>
      <c r="EG27" s="59"/>
      <c r="EH27" s="30"/>
      <c r="EI27" s="31"/>
      <c r="EJ27" s="31"/>
      <c r="EK27" s="32"/>
      <c r="EL27" s="33"/>
      <c r="EM27" s="30"/>
      <c r="EN27" s="31"/>
      <c r="EO27" s="31"/>
      <c r="EP27" s="32"/>
      <c r="EQ27" s="33"/>
      <c r="ER27" s="30"/>
      <c r="ES27" s="31"/>
      <c r="ET27" s="31"/>
      <c r="EU27" s="32"/>
      <c r="EV27" s="33"/>
      <c r="EW27" s="30"/>
      <c r="EX27" s="31"/>
      <c r="EY27" s="31"/>
      <c r="EZ27" s="32"/>
      <c r="FA27" s="33"/>
      <c r="FB27" s="30"/>
      <c r="FC27" s="31"/>
      <c r="FD27" s="31"/>
      <c r="FE27" s="32"/>
      <c r="FF27" s="33"/>
      <c r="FG27" s="30"/>
      <c r="FH27" s="31"/>
      <c r="FI27" s="31"/>
      <c r="FJ27" s="32"/>
      <c r="FK27" s="33"/>
    </row>
    <row r="28" spans="1:167" s="4" customFormat="1" ht="26.25" customHeight="1" x14ac:dyDescent="0.25">
      <c r="A28" s="22" t="s">
        <v>31</v>
      </c>
      <c r="B28" s="47" t="s">
        <v>204</v>
      </c>
      <c r="C28" s="46" t="s">
        <v>205</v>
      </c>
      <c r="D28" s="44" t="s">
        <v>397</v>
      </c>
      <c r="E28" s="36">
        <f>SUMIF($R$11:$FK$11,"T",R28:FK28)</f>
        <v>24</v>
      </c>
      <c r="F28" s="36">
        <f>COUNTIF(R28:FK28,"F")+(COUNT(R28,W28,AB28,AG28,AL28,AQ28,AV28,BA28,BF28,BK28,BP28,BU28,BZ28,CE28,CJ28,CO28,CT28,CY28,DD28,DI28,DN28,DS28,DX28,EC28,EH28,EM28,ER28,EW28,FB28,FG28)-E28)</f>
        <v>0</v>
      </c>
      <c r="G28" s="36">
        <f>+COUNTIF(R28:FK28,"F")*0.166666666666667</f>
        <v>0</v>
      </c>
      <c r="H28" s="23">
        <f>COUNTIF(R28:FK28,"DM")</f>
        <v>0</v>
      </c>
      <c r="I28" s="23">
        <f>COUNTIF(R28:FK28,"LCG")</f>
        <v>0</v>
      </c>
      <c r="J28" s="23">
        <f>COUNTIF(R28:FK28,"LSG")</f>
        <v>1</v>
      </c>
      <c r="K28" s="23">
        <f>COUNTIF(R28:FK28,"V")</f>
        <v>0</v>
      </c>
      <c r="L28" s="37">
        <f>+E28+F28+H28+I28+J28+K28</f>
        <v>25</v>
      </c>
      <c r="M28" s="23">
        <f>SUMIF($R$11:$FK$11,$M$11,R28:FK28)</f>
        <v>18</v>
      </c>
      <c r="N28" s="23">
        <f>SUMIF($R$11:$FK$11,$N$11,R28:FK28)</f>
        <v>6</v>
      </c>
      <c r="O28" s="23">
        <f>SUMIF($R$11:$FK$11,$O$11,R28:FK28)</f>
        <v>11.5</v>
      </c>
      <c r="P28" s="23">
        <f>SUMIF($R$11:$FK$11,$P$11,R28:FK28)</f>
        <v>72</v>
      </c>
      <c r="Q28" s="34">
        <f>SUM(M28:P28)</f>
        <v>107.5</v>
      </c>
      <c r="R28" s="30">
        <v>1</v>
      </c>
      <c r="S28" s="31">
        <v>2</v>
      </c>
      <c r="T28" s="31"/>
      <c r="U28" s="32"/>
      <c r="V28" s="33">
        <v>8</v>
      </c>
      <c r="W28" s="30">
        <v>1</v>
      </c>
      <c r="X28" s="31"/>
      <c r="Y28" s="31"/>
      <c r="Z28" s="32"/>
      <c r="AA28" s="33"/>
      <c r="AB28" s="56">
        <v>1</v>
      </c>
      <c r="AC28" s="57">
        <v>2</v>
      </c>
      <c r="AD28" s="57"/>
      <c r="AE28" s="58"/>
      <c r="AF28" s="59">
        <v>8</v>
      </c>
      <c r="AG28" s="30">
        <v>1</v>
      </c>
      <c r="AH28" s="31">
        <v>2</v>
      </c>
      <c r="AI28" s="31">
        <v>2</v>
      </c>
      <c r="AJ28" s="32"/>
      <c r="AK28" s="33">
        <v>8</v>
      </c>
      <c r="AL28" s="30">
        <v>1</v>
      </c>
      <c r="AM28" s="31">
        <v>2</v>
      </c>
      <c r="AN28" s="31">
        <v>2</v>
      </c>
      <c r="AO28" s="32"/>
      <c r="AP28" s="33">
        <v>8</v>
      </c>
      <c r="AQ28" s="56">
        <v>1</v>
      </c>
      <c r="AR28" s="57"/>
      <c r="AS28" s="57"/>
      <c r="AT28" s="58">
        <v>11.5</v>
      </c>
      <c r="AU28" s="59">
        <v>8</v>
      </c>
      <c r="AV28" s="30">
        <v>1</v>
      </c>
      <c r="AW28" s="31">
        <v>2</v>
      </c>
      <c r="AX28" s="31">
        <v>1</v>
      </c>
      <c r="AY28" s="32"/>
      <c r="AZ28" s="33">
        <v>8</v>
      </c>
      <c r="BA28" s="30">
        <v>1</v>
      </c>
      <c r="BB28" s="31">
        <v>2</v>
      </c>
      <c r="BC28" s="31">
        <v>1</v>
      </c>
      <c r="BD28" s="32"/>
      <c r="BE28" s="33">
        <v>8</v>
      </c>
      <c r="BF28" s="30">
        <v>1</v>
      </c>
      <c r="BG28" s="31"/>
      <c r="BH28" s="31"/>
      <c r="BI28" s="32"/>
      <c r="BJ28" s="33"/>
      <c r="BK28" s="56">
        <v>1</v>
      </c>
      <c r="BL28" s="57"/>
      <c r="BM28" s="57"/>
      <c r="BN28" s="58"/>
      <c r="BO28" s="59"/>
      <c r="BP28" s="30">
        <v>1</v>
      </c>
      <c r="BQ28" s="31"/>
      <c r="BR28" s="31"/>
      <c r="BS28" s="32"/>
      <c r="BT28" s="33"/>
      <c r="BU28" s="30">
        <v>1</v>
      </c>
      <c r="BV28" s="31">
        <v>0.5</v>
      </c>
      <c r="BW28" s="31"/>
      <c r="BX28" s="32"/>
      <c r="BY28" s="33"/>
      <c r="BZ28" s="30">
        <v>1</v>
      </c>
      <c r="CA28" s="31">
        <v>0.5</v>
      </c>
      <c r="CB28" s="31"/>
      <c r="CC28" s="32"/>
      <c r="CD28" s="33"/>
      <c r="CE28" s="30">
        <v>1</v>
      </c>
      <c r="CF28" s="31">
        <v>0.5</v>
      </c>
      <c r="CG28" s="31"/>
      <c r="CH28" s="32"/>
      <c r="CI28" s="33"/>
      <c r="CJ28" s="30">
        <v>1</v>
      </c>
      <c r="CK28" s="31"/>
      <c r="CL28" s="31"/>
      <c r="CM28" s="32"/>
      <c r="CN28" s="33"/>
      <c r="CO28" s="30">
        <v>1</v>
      </c>
      <c r="CP28" s="31"/>
      <c r="CQ28" s="31"/>
      <c r="CR28" s="32"/>
      <c r="CS28" s="33"/>
      <c r="CT28" s="56">
        <v>1</v>
      </c>
      <c r="CU28" s="57"/>
      <c r="CV28" s="57"/>
      <c r="CW28" s="58"/>
      <c r="CX28" s="59"/>
      <c r="CY28" s="30">
        <v>1</v>
      </c>
      <c r="CZ28" s="31">
        <v>0.5</v>
      </c>
      <c r="DA28" s="31"/>
      <c r="DB28" s="32"/>
      <c r="DC28" s="33"/>
      <c r="DD28" s="30">
        <v>1</v>
      </c>
      <c r="DE28" s="31">
        <v>0.25</v>
      </c>
      <c r="DF28" s="31"/>
      <c r="DG28" s="32"/>
      <c r="DH28" s="33"/>
      <c r="DI28" s="30">
        <v>1</v>
      </c>
      <c r="DJ28" s="31"/>
      <c r="DK28" s="31"/>
      <c r="DL28" s="32"/>
      <c r="DM28" s="33"/>
      <c r="DN28" s="30">
        <v>1</v>
      </c>
      <c r="DO28" s="31"/>
      <c r="DP28" s="31"/>
      <c r="DQ28" s="32"/>
      <c r="DR28" s="33"/>
      <c r="DS28" s="30">
        <v>1</v>
      </c>
      <c r="DT28" s="31"/>
      <c r="DU28" s="31"/>
      <c r="DV28" s="32"/>
      <c r="DW28" s="33"/>
      <c r="DX28" s="30" t="s">
        <v>457</v>
      </c>
      <c r="DY28" s="31"/>
      <c r="DZ28" s="31"/>
      <c r="EA28" s="32"/>
      <c r="EB28" s="33"/>
      <c r="EC28" s="56">
        <v>1</v>
      </c>
      <c r="ED28" s="57">
        <v>1.75</v>
      </c>
      <c r="EE28" s="57"/>
      <c r="EF28" s="58"/>
      <c r="EG28" s="59">
        <v>8</v>
      </c>
      <c r="EH28" s="30">
        <v>1</v>
      </c>
      <c r="EI28" s="31">
        <v>2</v>
      </c>
      <c r="EJ28" s="31"/>
      <c r="EK28" s="32"/>
      <c r="EL28" s="33">
        <v>8</v>
      </c>
      <c r="EM28" s="30" t="s">
        <v>516</v>
      </c>
      <c r="EN28" s="31"/>
      <c r="EO28" s="31"/>
      <c r="EP28" s="32"/>
      <c r="EQ28" s="33"/>
      <c r="ER28" s="30"/>
      <c r="ES28" s="31"/>
      <c r="ET28" s="31"/>
      <c r="EU28" s="32"/>
      <c r="EV28" s="33"/>
      <c r="EW28" s="30"/>
      <c r="EX28" s="31"/>
      <c r="EY28" s="31"/>
      <c r="EZ28" s="32"/>
      <c r="FA28" s="33"/>
      <c r="FB28" s="30"/>
      <c r="FC28" s="31"/>
      <c r="FD28" s="31"/>
      <c r="FE28" s="32"/>
      <c r="FF28" s="33"/>
      <c r="FG28" s="30"/>
      <c r="FH28" s="31"/>
      <c r="FI28" s="31"/>
      <c r="FJ28" s="32"/>
      <c r="FK28" s="33"/>
    </row>
    <row r="29" spans="1:167" s="4" customFormat="1" ht="26.25" customHeight="1" x14ac:dyDescent="0.25">
      <c r="A29" s="22" t="s">
        <v>32</v>
      </c>
      <c r="B29" s="47" t="s">
        <v>206</v>
      </c>
      <c r="C29" s="46" t="s">
        <v>207</v>
      </c>
      <c r="D29" s="44" t="s">
        <v>398</v>
      </c>
      <c r="E29" s="36">
        <f>SUMIF($R$11:$FK$11,"T",R29:FK29)</f>
        <v>24</v>
      </c>
      <c r="F29" s="36">
        <f>COUNTIF(R29:FK29,"F")+(COUNT(R29,W29,AB29,AG29,AL29,AQ29,AV29,BA29,BF29,BK29,BP29,BU29,BZ29,CE29,CJ29,CO29,CT29,CY29,DD29,DI29,DN29,DS29,DX29,EC29,EH29,EM29,ER29,EW29,FB29,FG29)-E29)</f>
        <v>0</v>
      </c>
      <c r="G29" s="36">
        <f>+COUNTIF(R29:FK29,"F")*0.166666666666667</f>
        <v>0</v>
      </c>
      <c r="H29" s="23">
        <f>COUNTIF(R29:FK29,"DM")</f>
        <v>0</v>
      </c>
      <c r="I29" s="23">
        <f>COUNTIF(R29:FK29,"LCG")</f>
        <v>0</v>
      </c>
      <c r="J29" s="23">
        <f>COUNTIF(R29:FK29,"LSG")</f>
        <v>1</v>
      </c>
      <c r="K29" s="23">
        <f>COUNTIF(R29:FK29,"V")</f>
        <v>0</v>
      </c>
      <c r="L29" s="37">
        <f>+E29+F29+H29+I29+J29+K29</f>
        <v>25</v>
      </c>
      <c r="M29" s="23">
        <f>SUMIF($R$11:$FK$11,$M$11,R29:FK29)</f>
        <v>3</v>
      </c>
      <c r="N29" s="23">
        <f>SUMIF($R$11:$FK$11,$N$11,R29:FK29)</f>
        <v>0</v>
      </c>
      <c r="O29" s="23">
        <f>SUMIF($R$11:$FK$11,$O$11,R29:FK29)</f>
        <v>16</v>
      </c>
      <c r="P29" s="23">
        <f>SUMIF($R$11:$FK$11,$P$11,R29:FK29)</f>
        <v>96</v>
      </c>
      <c r="Q29" s="34">
        <f>SUM(M29:P29)</f>
        <v>115</v>
      </c>
      <c r="R29" s="30" t="s">
        <v>457</v>
      </c>
      <c r="S29" s="31"/>
      <c r="T29" s="31"/>
      <c r="U29" s="32"/>
      <c r="V29" s="33"/>
      <c r="W29" s="30">
        <v>1</v>
      </c>
      <c r="X29" s="31"/>
      <c r="Y29" s="31"/>
      <c r="Z29" s="32">
        <v>8</v>
      </c>
      <c r="AA29" s="33"/>
      <c r="AB29" s="56">
        <v>1</v>
      </c>
      <c r="AC29" s="57"/>
      <c r="AD29" s="57"/>
      <c r="AE29" s="58"/>
      <c r="AF29" s="59">
        <v>8</v>
      </c>
      <c r="AG29" s="30">
        <v>1</v>
      </c>
      <c r="AH29" s="31">
        <v>0.25</v>
      </c>
      <c r="AI29" s="31"/>
      <c r="AJ29" s="32"/>
      <c r="AK29" s="33">
        <v>8</v>
      </c>
      <c r="AL29" s="30">
        <v>1</v>
      </c>
      <c r="AM29" s="31">
        <v>0.25</v>
      </c>
      <c r="AN29" s="31"/>
      <c r="AO29" s="32"/>
      <c r="AP29" s="33">
        <v>8</v>
      </c>
      <c r="AQ29" s="56">
        <v>1</v>
      </c>
      <c r="AR29" s="57"/>
      <c r="AS29" s="57"/>
      <c r="AT29" s="58">
        <v>8</v>
      </c>
      <c r="AU29" s="59">
        <v>8</v>
      </c>
      <c r="AV29" s="30">
        <v>1</v>
      </c>
      <c r="AW29" s="31">
        <v>0.25</v>
      </c>
      <c r="AX29" s="31"/>
      <c r="AY29" s="32"/>
      <c r="AZ29" s="33">
        <v>8</v>
      </c>
      <c r="BA29" s="30">
        <v>1</v>
      </c>
      <c r="BB29" s="31">
        <v>1.25</v>
      </c>
      <c r="BC29" s="31"/>
      <c r="BD29" s="32"/>
      <c r="BE29" s="33">
        <v>8</v>
      </c>
      <c r="BF29" s="30">
        <v>1</v>
      </c>
      <c r="BG29" s="31"/>
      <c r="BH29" s="31"/>
      <c r="BI29" s="32"/>
      <c r="BJ29" s="33"/>
      <c r="BK29" s="56">
        <v>1</v>
      </c>
      <c r="BL29" s="57"/>
      <c r="BM29" s="57"/>
      <c r="BN29" s="58"/>
      <c r="BO29" s="59">
        <v>8</v>
      </c>
      <c r="BP29" s="30">
        <v>1</v>
      </c>
      <c r="BQ29" s="31">
        <v>0.25</v>
      </c>
      <c r="BR29" s="31"/>
      <c r="BS29" s="32"/>
      <c r="BT29" s="33">
        <v>8</v>
      </c>
      <c r="BU29" s="30">
        <v>1</v>
      </c>
      <c r="BV29" s="31"/>
      <c r="BW29" s="31"/>
      <c r="BX29" s="32"/>
      <c r="BY29" s="33">
        <v>8</v>
      </c>
      <c r="BZ29" s="30">
        <v>1</v>
      </c>
      <c r="CA29" s="31">
        <v>0.25</v>
      </c>
      <c r="CB29" s="31"/>
      <c r="CC29" s="32"/>
      <c r="CD29" s="33">
        <v>8</v>
      </c>
      <c r="CE29" s="30">
        <v>1</v>
      </c>
      <c r="CF29" s="31">
        <v>0.5</v>
      </c>
      <c r="CG29" s="31"/>
      <c r="CH29" s="32"/>
      <c r="CI29" s="33">
        <v>8</v>
      </c>
      <c r="CJ29" s="30">
        <v>1</v>
      </c>
      <c r="CK29" s="31"/>
      <c r="CL29" s="31"/>
      <c r="CM29" s="32"/>
      <c r="CN29" s="33">
        <v>8</v>
      </c>
      <c r="CO29" s="30">
        <v>1</v>
      </c>
      <c r="CP29" s="31"/>
      <c r="CQ29" s="31"/>
      <c r="CR29" s="32"/>
      <c r="CS29" s="33"/>
      <c r="CT29" s="56">
        <v>1</v>
      </c>
      <c r="CU29" s="57"/>
      <c r="CV29" s="57"/>
      <c r="CW29" s="58"/>
      <c r="CX29" s="59"/>
      <c r="CY29" s="30">
        <v>1</v>
      </c>
      <c r="CZ29" s="31"/>
      <c r="DA29" s="31"/>
      <c r="DB29" s="32"/>
      <c r="DC29" s="33"/>
      <c r="DD29" s="30">
        <v>1</v>
      </c>
      <c r="DE29" s="31"/>
      <c r="DF29" s="31"/>
      <c r="DG29" s="32"/>
      <c r="DH29" s="33"/>
      <c r="DI29" s="30">
        <v>1</v>
      </c>
      <c r="DJ29" s="31"/>
      <c r="DK29" s="31"/>
      <c r="DL29" s="32"/>
      <c r="DM29" s="33"/>
      <c r="DN29" s="30">
        <v>1</v>
      </c>
      <c r="DO29" s="31"/>
      <c r="DP29" s="31"/>
      <c r="DQ29" s="32"/>
      <c r="DR29" s="33"/>
      <c r="DS29" s="30">
        <v>1</v>
      </c>
      <c r="DT29" s="31"/>
      <c r="DU29" s="31"/>
      <c r="DV29" s="32"/>
      <c r="DW29" s="33"/>
      <c r="DX29" s="30">
        <v>1</v>
      </c>
      <c r="DY29" s="31"/>
      <c r="DZ29" s="31"/>
      <c r="EA29" s="32"/>
      <c r="EB29" s="33"/>
      <c r="EC29" s="56">
        <v>1</v>
      </c>
      <c r="ED29" s="57"/>
      <c r="EE29" s="57"/>
      <c r="EF29" s="58"/>
      <c r="EG29" s="59"/>
      <c r="EH29" s="30">
        <v>1</v>
      </c>
      <c r="EI29" s="31"/>
      <c r="EJ29" s="31"/>
      <c r="EK29" s="32"/>
      <c r="EL29" s="33"/>
      <c r="EM29" s="30" t="s">
        <v>11</v>
      </c>
      <c r="EN29" s="31"/>
      <c r="EO29" s="31"/>
      <c r="EP29" s="32"/>
      <c r="EQ29" s="33"/>
      <c r="ER29" s="30"/>
      <c r="ES29" s="31"/>
      <c r="ET29" s="31"/>
      <c r="EU29" s="32"/>
      <c r="EV29" s="33"/>
      <c r="EW29" s="30"/>
      <c r="EX29" s="31"/>
      <c r="EY29" s="31"/>
      <c r="EZ29" s="32"/>
      <c r="FA29" s="33"/>
      <c r="FB29" s="30"/>
      <c r="FC29" s="31"/>
      <c r="FD29" s="31"/>
      <c r="FE29" s="32"/>
      <c r="FF29" s="33"/>
      <c r="FG29" s="30"/>
      <c r="FH29" s="31"/>
      <c r="FI29" s="31"/>
      <c r="FJ29" s="32"/>
      <c r="FK29" s="33"/>
    </row>
    <row r="30" spans="1:167" s="4" customFormat="1" ht="26.25" customHeight="1" x14ac:dyDescent="0.25">
      <c r="A30" s="22" t="s">
        <v>33</v>
      </c>
      <c r="B30" s="47" t="s">
        <v>208</v>
      </c>
      <c r="C30" s="46" t="s">
        <v>209</v>
      </c>
      <c r="D30" s="44">
        <v>76081325</v>
      </c>
      <c r="E30" s="36">
        <f>SUMIF($R$11:$FK$11,"T",R30:FK30)</f>
        <v>24.939999999999998</v>
      </c>
      <c r="F30" s="36">
        <f>COUNTIF(R30:FK30,"F")+(COUNT(R30,W30,AB30,AG30,AL30,AQ30,AV30,BA30,BF30,BK30,BP30,BU30,BZ30,CE30,CJ30,CO30,CT30,CY30,DD30,DI30,DN30,DS30,DX30,EC30,EH30,EM30,ER30,EW30,FB30,FG30)-E30)</f>
        <v>6.0000000000002274E-2</v>
      </c>
      <c r="G30" s="36">
        <f>+COUNTIF(R30:FK30,"F")*0.166666666666667</f>
        <v>0</v>
      </c>
      <c r="H30" s="23">
        <f>COUNTIF(R30:FK30,"DM")</f>
        <v>0</v>
      </c>
      <c r="I30" s="23">
        <f>COUNTIF(R30:FK30,"LCG")</f>
        <v>0</v>
      </c>
      <c r="J30" s="23">
        <f>COUNTIF(R30:FK30,"LSG")</f>
        <v>0</v>
      </c>
      <c r="K30" s="23">
        <f>COUNTIF(R30:FK30,"V")</f>
        <v>0</v>
      </c>
      <c r="L30" s="37">
        <f>+E30+F30+H30+I30+J30+K30</f>
        <v>25</v>
      </c>
      <c r="M30" s="23">
        <f>SUMIF($R$11:$FK$11,$M$11,R30:FK30)</f>
        <v>32.5</v>
      </c>
      <c r="N30" s="23">
        <f>SUMIF($R$11:$FK$11,$N$11,R30:FK30)</f>
        <v>8.75</v>
      </c>
      <c r="O30" s="23">
        <f>SUMIF($R$11:$FK$11,$O$11,R30:FK30)</f>
        <v>8.25</v>
      </c>
      <c r="P30" s="23">
        <f>SUMIF($R$11:$FK$11,$P$11,R30:FK30)</f>
        <v>81</v>
      </c>
      <c r="Q30" s="34">
        <f>SUM(M30:P30)</f>
        <v>130.5</v>
      </c>
      <c r="R30" s="30">
        <v>1</v>
      </c>
      <c r="S30" s="31"/>
      <c r="T30" s="31"/>
      <c r="U30" s="32"/>
      <c r="V30" s="33"/>
      <c r="W30" s="30">
        <v>1</v>
      </c>
      <c r="X30" s="31">
        <v>2</v>
      </c>
      <c r="Y30" s="31"/>
      <c r="Z30" s="32"/>
      <c r="AA30" s="33">
        <v>1</v>
      </c>
      <c r="AB30" s="56">
        <v>1</v>
      </c>
      <c r="AC30" s="57"/>
      <c r="AD30" s="57"/>
      <c r="AE30" s="58"/>
      <c r="AF30" s="59"/>
      <c r="AG30" s="30">
        <v>1</v>
      </c>
      <c r="AH30" s="31">
        <v>2</v>
      </c>
      <c r="AI30" s="31"/>
      <c r="AJ30" s="32"/>
      <c r="AK30" s="33"/>
      <c r="AL30" s="30">
        <v>1</v>
      </c>
      <c r="AM30" s="31">
        <v>2</v>
      </c>
      <c r="AN30" s="31"/>
      <c r="AO30" s="32"/>
      <c r="AP30" s="33"/>
      <c r="AQ30" s="56">
        <v>1</v>
      </c>
      <c r="AR30" s="57"/>
      <c r="AS30" s="57"/>
      <c r="AT30" s="58">
        <v>8.25</v>
      </c>
      <c r="AU30" s="59"/>
      <c r="AV30" s="30">
        <v>0.94</v>
      </c>
      <c r="AW30" s="31"/>
      <c r="AX30" s="31"/>
      <c r="AY30" s="32"/>
      <c r="AZ30" s="33"/>
      <c r="BA30" s="30">
        <v>1</v>
      </c>
      <c r="BB30" s="31">
        <v>1</v>
      </c>
      <c r="BC30" s="31"/>
      <c r="BD30" s="32"/>
      <c r="BE30" s="33"/>
      <c r="BF30" s="30">
        <v>1</v>
      </c>
      <c r="BG30" s="31">
        <v>0.5</v>
      </c>
      <c r="BH30" s="31"/>
      <c r="BI30" s="32"/>
      <c r="BJ30" s="33"/>
      <c r="BK30" s="56">
        <v>1</v>
      </c>
      <c r="BL30" s="57">
        <v>2</v>
      </c>
      <c r="BM30" s="57">
        <v>0.25</v>
      </c>
      <c r="BN30" s="58"/>
      <c r="BO30" s="59">
        <v>8</v>
      </c>
      <c r="BP30" s="30">
        <v>1</v>
      </c>
      <c r="BQ30" s="31">
        <v>2</v>
      </c>
      <c r="BR30" s="31">
        <v>0.75</v>
      </c>
      <c r="BS30" s="32"/>
      <c r="BT30" s="33">
        <v>8</v>
      </c>
      <c r="BU30" s="30">
        <v>1</v>
      </c>
      <c r="BV30" s="31">
        <v>2</v>
      </c>
      <c r="BW30" s="31">
        <v>0.25</v>
      </c>
      <c r="BX30" s="32"/>
      <c r="BY30" s="33">
        <v>8</v>
      </c>
      <c r="BZ30" s="30">
        <v>1</v>
      </c>
      <c r="CA30" s="31">
        <v>2</v>
      </c>
      <c r="CB30" s="31">
        <v>0.5</v>
      </c>
      <c r="CC30" s="32"/>
      <c r="CD30" s="33">
        <v>8</v>
      </c>
      <c r="CE30" s="30">
        <v>1</v>
      </c>
      <c r="CF30" s="31">
        <v>2</v>
      </c>
      <c r="CG30" s="31">
        <v>1</v>
      </c>
      <c r="CH30" s="32"/>
      <c r="CI30" s="33">
        <v>8</v>
      </c>
      <c r="CJ30" s="30">
        <v>1</v>
      </c>
      <c r="CK30" s="31">
        <v>2</v>
      </c>
      <c r="CL30" s="31">
        <v>1</v>
      </c>
      <c r="CM30" s="32"/>
      <c r="CN30" s="33">
        <v>8</v>
      </c>
      <c r="CO30" s="30">
        <v>1</v>
      </c>
      <c r="CP30" s="31"/>
      <c r="CQ30" s="31"/>
      <c r="CR30" s="32"/>
      <c r="CS30" s="33"/>
      <c r="CT30" s="56">
        <v>1</v>
      </c>
      <c r="CU30" s="57">
        <v>2</v>
      </c>
      <c r="CV30" s="57"/>
      <c r="CW30" s="58"/>
      <c r="CX30" s="59">
        <v>8</v>
      </c>
      <c r="CY30" s="30">
        <v>1</v>
      </c>
      <c r="CZ30" s="31">
        <v>2</v>
      </c>
      <c r="DA30" s="31"/>
      <c r="DB30" s="32"/>
      <c r="DC30" s="33">
        <v>8</v>
      </c>
      <c r="DD30" s="30">
        <v>1</v>
      </c>
      <c r="DE30" s="31">
        <v>2</v>
      </c>
      <c r="DF30" s="31"/>
      <c r="DG30" s="32"/>
      <c r="DH30" s="33"/>
      <c r="DI30" s="30">
        <v>1</v>
      </c>
      <c r="DJ30" s="31">
        <v>2</v>
      </c>
      <c r="DK30" s="31">
        <v>1</v>
      </c>
      <c r="DL30" s="32"/>
      <c r="DM30" s="33"/>
      <c r="DN30" s="30">
        <v>1</v>
      </c>
      <c r="DO30" s="31">
        <v>2</v>
      </c>
      <c r="DP30" s="31">
        <v>1</v>
      </c>
      <c r="DQ30" s="32"/>
      <c r="DR30" s="33">
        <v>8</v>
      </c>
      <c r="DS30" s="30">
        <v>1</v>
      </c>
      <c r="DT30" s="31">
        <v>2</v>
      </c>
      <c r="DU30" s="31">
        <v>3</v>
      </c>
      <c r="DV30" s="32"/>
      <c r="DW30" s="33">
        <v>8</v>
      </c>
      <c r="DX30" s="30">
        <v>1</v>
      </c>
      <c r="DY30" s="31"/>
      <c r="DZ30" s="31"/>
      <c r="EA30" s="32"/>
      <c r="EB30" s="33"/>
      <c r="EC30" s="56">
        <v>1</v>
      </c>
      <c r="ED30" s="57"/>
      <c r="EE30" s="57"/>
      <c r="EF30" s="58"/>
      <c r="EG30" s="59"/>
      <c r="EH30" s="30">
        <v>1</v>
      </c>
      <c r="EI30" s="31">
        <v>1</v>
      </c>
      <c r="EJ30" s="31"/>
      <c r="EK30" s="32"/>
      <c r="EL30" s="33"/>
      <c r="EM30" s="30" t="s">
        <v>11</v>
      </c>
      <c r="EN30" s="31"/>
      <c r="EO30" s="31"/>
      <c r="EP30" s="32"/>
      <c r="EQ30" s="33"/>
      <c r="ER30" s="30"/>
      <c r="ES30" s="31"/>
      <c r="ET30" s="31"/>
      <c r="EU30" s="32"/>
      <c r="EV30" s="33"/>
      <c r="EW30" s="30"/>
      <c r="EX30" s="31"/>
      <c r="EY30" s="31"/>
      <c r="EZ30" s="32"/>
      <c r="FA30" s="33"/>
      <c r="FB30" s="30"/>
      <c r="FC30" s="31"/>
      <c r="FD30" s="31"/>
      <c r="FE30" s="32"/>
      <c r="FF30" s="33"/>
      <c r="FG30" s="30"/>
      <c r="FH30" s="31"/>
      <c r="FI30" s="31"/>
      <c r="FJ30" s="32"/>
      <c r="FK30" s="33"/>
    </row>
    <row r="31" spans="1:167" s="4" customFormat="1" ht="26.25" customHeight="1" x14ac:dyDescent="0.25">
      <c r="A31" s="22" t="s">
        <v>34</v>
      </c>
      <c r="B31" s="47" t="s">
        <v>210</v>
      </c>
      <c r="C31" s="46" t="s">
        <v>211</v>
      </c>
      <c r="D31" s="44" t="s">
        <v>399</v>
      </c>
      <c r="E31" s="36">
        <f>SUMIF($R$11:$FK$11,"T",R31:FK31)</f>
        <v>13</v>
      </c>
      <c r="F31" s="36">
        <f>COUNTIF(R31:FK31,"F")+(COUNT(R31,W31,AB31,AG31,AL31,AQ31,AV31,BA31,BF31,BK31,BP31,BU31,BZ31,CE31,CJ31,CO31,CT31,CY31,DD31,DI31,DN31,DS31,DX31,EC31,EH31,EM31,ER31,EW31,FB31,FG31)-E31)</f>
        <v>13</v>
      </c>
      <c r="G31" s="36">
        <f>+COUNTIF(R31:FK31,"F")*0.166666666666667</f>
        <v>2.166666666666671</v>
      </c>
      <c r="H31" s="23">
        <f>COUNTIF(R31:FK31,"DM")</f>
        <v>0</v>
      </c>
      <c r="I31" s="23">
        <f>COUNTIF(R31:FK31,"LCG")</f>
        <v>0</v>
      </c>
      <c r="J31" s="23">
        <f>COUNTIF(R31:FK31,"LSG")</f>
        <v>0</v>
      </c>
      <c r="K31" s="23">
        <f>COUNTIF(R31:FK31,"V")</f>
        <v>0</v>
      </c>
      <c r="L31" s="37">
        <f>+E31+F31+H31+I31+J31+K31</f>
        <v>26</v>
      </c>
      <c r="M31" s="23">
        <f>SUMIF($R$11:$FK$11,$M$11,R31:FK31)</f>
        <v>4.25</v>
      </c>
      <c r="N31" s="23">
        <f>SUMIF($R$11:$FK$11,$N$11,R31:FK31)</f>
        <v>0</v>
      </c>
      <c r="O31" s="23">
        <f>SUMIF($R$11:$FK$11,$O$11,R31:FK31)</f>
        <v>8</v>
      </c>
      <c r="P31" s="23">
        <f>SUMIF($R$11:$FK$11,$P$11,R31:FK31)</f>
        <v>8</v>
      </c>
      <c r="Q31" s="34">
        <f>SUM(M31:P31)</f>
        <v>20.25</v>
      </c>
      <c r="R31" s="30">
        <v>1</v>
      </c>
      <c r="S31" s="31">
        <v>0.5</v>
      </c>
      <c r="T31" s="31"/>
      <c r="U31" s="32"/>
      <c r="V31" s="33"/>
      <c r="W31" s="30" t="s">
        <v>456</v>
      </c>
      <c r="X31" s="31"/>
      <c r="Y31" s="31"/>
      <c r="Z31" s="32"/>
      <c r="AA31" s="33"/>
      <c r="AB31" s="56">
        <v>1</v>
      </c>
      <c r="AC31" s="57"/>
      <c r="AD31" s="57"/>
      <c r="AE31" s="58"/>
      <c r="AF31" s="59"/>
      <c r="AG31" s="30">
        <v>1</v>
      </c>
      <c r="AH31" s="31">
        <v>0.5</v>
      </c>
      <c r="AI31" s="31"/>
      <c r="AJ31" s="32"/>
      <c r="AK31" s="33"/>
      <c r="AL31" s="30">
        <v>1</v>
      </c>
      <c r="AM31" s="31">
        <v>1.25</v>
      </c>
      <c r="AN31" s="31"/>
      <c r="AO31" s="32"/>
      <c r="AP31" s="33"/>
      <c r="AQ31" s="56">
        <v>1</v>
      </c>
      <c r="AR31" s="57"/>
      <c r="AS31" s="57"/>
      <c r="AT31" s="58">
        <v>8</v>
      </c>
      <c r="AU31" s="59"/>
      <c r="AV31" s="30">
        <v>1</v>
      </c>
      <c r="AW31" s="31"/>
      <c r="AX31" s="31"/>
      <c r="AY31" s="32"/>
      <c r="AZ31" s="33"/>
      <c r="BA31" s="30">
        <v>1</v>
      </c>
      <c r="BB31" s="31"/>
      <c r="BC31" s="31"/>
      <c r="BD31" s="32"/>
      <c r="BE31" s="33"/>
      <c r="BF31" s="30">
        <v>1</v>
      </c>
      <c r="BG31" s="31"/>
      <c r="BH31" s="31"/>
      <c r="BI31" s="32"/>
      <c r="BJ31" s="33"/>
      <c r="BK31" s="56">
        <v>1</v>
      </c>
      <c r="BL31" s="57"/>
      <c r="BM31" s="57"/>
      <c r="BN31" s="58"/>
      <c r="BO31" s="59"/>
      <c r="BP31" s="30" t="s">
        <v>456</v>
      </c>
      <c r="BQ31" s="31"/>
      <c r="BR31" s="31"/>
      <c r="BS31" s="32"/>
      <c r="BT31" s="33"/>
      <c r="BU31" s="30">
        <v>1</v>
      </c>
      <c r="BV31" s="31">
        <v>1</v>
      </c>
      <c r="BW31" s="31"/>
      <c r="BX31" s="32"/>
      <c r="BY31" s="33">
        <v>8</v>
      </c>
      <c r="BZ31" s="30">
        <v>1</v>
      </c>
      <c r="CA31" s="31">
        <v>1</v>
      </c>
      <c r="CB31" s="31"/>
      <c r="CC31" s="32"/>
      <c r="CD31" s="33"/>
      <c r="CE31" s="30">
        <v>1</v>
      </c>
      <c r="CF31" s="31"/>
      <c r="CG31" s="31"/>
      <c r="CH31" s="32"/>
      <c r="CI31" s="33"/>
      <c r="CJ31" s="30" t="s">
        <v>456</v>
      </c>
      <c r="CK31" s="31"/>
      <c r="CL31" s="31"/>
      <c r="CM31" s="32"/>
      <c r="CN31" s="33"/>
      <c r="CO31" s="30" t="s">
        <v>456</v>
      </c>
      <c r="CP31" s="31"/>
      <c r="CQ31" s="31"/>
      <c r="CR31" s="32"/>
      <c r="CS31" s="33"/>
      <c r="CT31" s="56">
        <v>1</v>
      </c>
      <c r="CU31" s="57"/>
      <c r="CV31" s="57"/>
      <c r="CW31" s="58"/>
      <c r="CX31" s="59"/>
      <c r="CY31" s="30" t="s">
        <v>456</v>
      </c>
      <c r="CZ31" s="31"/>
      <c r="DA31" s="31"/>
      <c r="DB31" s="32"/>
      <c r="DC31" s="33"/>
      <c r="DD31" s="30" t="s">
        <v>456</v>
      </c>
      <c r="DE31" s="31"/>
      <c r="DF31" s="31"/>
      <c r="DG31" s="32"/>
      <c r="DH31" s="33"/>
      <c r="DI31" s="30" t="s">
        <v>456</v>
      </c>
      <c r="DJ31" s="31"/>
      <c r="DK31" s="31"/>
      <c r="DL31" s="32"/>
      <c r="DM31" s="33"/>
      <c r="DN31" s="30" t="s">
        <v>456</v>
      </c>
      <c r="DO31" s="31"/>
      <c r="DP31" s="31"/>
      <c r="DQ31" s="32"/>
      <c r="DR31" s="33"/>
      <c r="DS31" s="30" t="s">
        <v>456</v>
      </c>
      <c r="DT31" s="31"/>
      <c r="DU31" s="31"/>
      <c r="DV31" s="32"/>
      <c r="DW31" s="33"/>
      <c r="DX31" s="30" t="s">
        <v>456</v>
      </c>
      <c r="DY31" s="31"/>
      <c r="DZ31" s="31"/>
      <c r="EA31" s="32"/>
      <c r="EB31" s="33"/>
      <c r="EC31" s="56" t="s">
        <v>456</v>
      </c>
      <c r="ED31" s="57"/>
      <c r="EE31" s="57"/>
      <c r="EF31" s="58"/>
      <c r="EG31" s="59"/>
      <c r="EH31" s="30" t="s">
        <v>456</v>
      </c>
      <c r="EI31" s="31"/>
      <c r="EJ31" s="31"/>
      <c r="EK31" s="32"/>
      <c r="EL31" s="33"/>
      <c r="EM31" s="30" t="s">
        <v>456</v>
      </c>
      <c r="EN31" s="31"/>
      <c r="EO31" s="31"/>
      <c r="EP31" s="32"/>
      <c r="EQ31" s="33"/>
      <c r="ER31" s="30"/>
      <c r="ES31" s="31"/>
      <c r="ET31" s="31"/>
      <c r="EU31" s="32"/>
      <c r="EV31" s="33"/>
      <c r="EW31" s="30"/>
      <c r="EX31" s="31"/>
      <c r="EY31" s="31"/>
      <c r="EZ31" s="32"/>
      <c r="FA31" s="33"/>
      <c r="FB31" s="30"/>
      <c r="FC31" s="31"/>
      <c r="FD31" s="31"/>
      <c r="FE31" s="32"/>
      <c r="FF31" s="33"/>
      <c r="FG31" s="30"/>
      <c r="FH31" s="31"/>
      <c r="FI31" s="31"/>
      <c r="FJ31" s="32"/>
      <c r="FK31" s="33"/>
    </row>
    <row r="32" spans="1:167" s="4" customFormat="1" ht="26.25" customHeight="1" x14ac:dyDescent="0.25">
      <c r="A32" s="22" t="s">
        <v>35</v>
      </c>
      <c r="B32" s="47" t="s">
        <v>212</v>
      </c>
      <c r="C32" s="46" t="s">
        <v>213</v>
      </c>
      <c r="D32" s="44">
        <v>42874249</v>
      </c>
      <c r="E32" s="36">
        <f>SUMIF($R$11:$FK$11,"T",R32:FK32)</f>
        <v>17</v>
      </c>
      <c r="F32" s="36">
        <f>COUNTIF(R32:FK32,"F")+(COUNT(R32,W32,AB32,AG32,AL32,AQ32,AV32,BA32,BF32,BK32,BP32,BU32,BZ32,CE32,CJ32,CO32,CT32,CY32,DD32,DI32,DN32,DS32,DX32,EC32,EH32,EM32,ER32,EW32,FB32,FG32)-E32)</f>
        <v>4</v>
      </c>
      <c r="G32" s="36">
        <f>+COUNTIF(R32:FK32,"F")*0.166666666666667</f>
        <v>0.66666666666666796</v>
      </c>
      <c r="H32" s="23">
        <f>COUNTIF(R32:FK32,"DM")</f>
        <v>0</v>
      </c>
      <c r="I32" s="23">
        <f>COUNTIF(R32:FK32,"LCG")</f>
        <v>0</v>
      </c>
      <c r="J32" s="23">
        <f>COUNTIF(R32:FK32,"LSG")</f>
        <v>0</v>
      </c>
      <c r="K32" s="23">
        <f>COUNTIF(R32:FK32,"V")</f>
        <v>9</v>
      </c>
      <c r="L32" s="37">
        <f>+E32+F32+H32+I32+J32+K32</f>
        <v>30</v>
      </c>
      <c r="M32" s="23">
        <f>SUMIF($R$11:$FK$11,$M$11,R32:FK32)</f>
        <v>7</v>
      </c>
      <c r="N32" s="23">
        <f>SUMIF($R$11:$FK$11,$N$11,R32:FK32)</f>
        <v>2</v>
      </c>
      <c r="O32" s="23">
        <f>SUMIF($R$11:$FK$11,$O$11,R32:FK32)</f>
        <v>8</v>
      </c>
      <c r="P32" s="23">
        <f>SUMIF($R$11:$FK$11,$P$11,R32:FK32)</f>
        <v>0</v>
      </c>
      <c r="Q32" s="34">
        <f>SUM(M32:P32)</f>
        <v>17</v>
      </c>
      <c r="R32" s="30">
        <v>1</v>
      </c>
      <c r="S32" s="31"/>
      <c r="T32" s="31"/>
      <c r="U32" s="32"/>
      <c r="V32" s="33"/>
      <c r="W32" s="30" t="s">
        <v>456</v>
      </c>
      <c r="X32" s="31"/>
      <c r="Y32" s="31"/>
      <c r="Z32" s="32"/>
      <c r="AA32" s="33"/>
      <c r="AB32" s="56">
        <v>1</v>
      </c>
      <c r="AC32" s="57"/>
      <c r="AD32" s="57"/>
      <c r="AE32" s="58"/>
      <c r="AF32" s="59"/>
      <c r="AG32" s="30">
        <v>1</v>
      </c>
      <c r="AH32" s="31">
        <v>1</v>
      </c>
      <c r="AI32" s="31"/>
      <c r="AJ32" s="32"/>
      <c r="AK32" s="33"/>
      <c r="AL32" s="30">
        <v>1</v>
      </c>
      <c r="AM32" s="31"/>
      <c r="AN32" s="31"/>
      <c r="AO32" s="32"/>
      <c r="AP32" s="33"/>
      <c r="AQ32" s="56">
        <v>1</v>
      </c>
      <c r="AR32" s="57"/>
      <c r="AS32" s="57"/>
      <c r="AT32" s="58">
        <v>8</v>
      </c>
      <c r="AU32" s="59"/>
      <c r="AV32" s="30">
        <v>1</v>
      </c>
      <c r="AW32" s="31"/>
      <c r="AX32" s="31"/>
      <c r="AY32" s="32"/>
      <c r="AZ32" s="33"/>
      <c r="BA32" s="30">
        <v>1</v>
      </c>
      <c r="BB32" s="31"/>
      <c r="BC32" s="31"/>
      <c r="BD32" s="32"/>
      <c r="BE32" s="33"/>
      <c r="BF32" s="30">
        <v>1</v>
      </c>
      <c r="BG32" s="31"/>
      <c r="BH32" s="31"/>
      <c r="BI32" s="32"/>
      <c r="BJ32" s="33"/>
      <c r="BK32" s="56">
        <v>1</v>
      </c>
      <c r="BL32" s="57"/>
      <c r="BM32" s="57"/>
      <c r="BN32" s="58"/>
      <c r="BO32" s="59"/>
      <c r="BP32" s="30">
        <v>1</v>
      </c>
      <c r="BQ32" s="31">
        <v>2</v>
      </c>
      <c r="BR32" s="31">
        <v>0.5</v>
      </c>
      <c r="BS32" s="32"/>
      <c r="BT32" s="33"/>
      <c r="BU32" s="30">
        <v>1</v>
      </c>
      <c r="BV32" s="31">
        <v>2</v>
      </c>
      <c r="BW32" s="31">
        <v>1</v>
      </c>
      <c r="BX32" s="32"/>
      <c r="BY32" s="33"/>
      <c r="BZ32" s="30">
        <v>1</v>
      </c>
      <c r="CA32" s="31"/>
      <c r="CB32" s="31"/>
      <c r="CC32" s="32"/>
      <c r="CD32" s="33"/>
      <c r="CE32" s="30">
        <v>1</v>
      </c>
      <c r="CF32" s="31">
        <v>2</v>
      </c>
      <c r="CG32" s="31">
        <v>0.5</v>
      </c>
      <c r="CH32" s="32"/>
      <c r="CI32" s="33"/>
      <c r="CJ32" s="30">
        <v>1</v>
      </c>
      <c r="CK32" s="31"/>
      <c r="CL32" s="31"/>
      <c r="CM32" s="32"/>
      <c r="CN32" s="33"/>
      <c r="CO32" s="30">
        <v>1</v>
      </c>
      <c r="CP32" s="31"/>
      <c r="CQ32" s="31"/>
      <c r="CR32" s="32"/>
      <c r="CS32" s="33"/>
      <c r="CT32" s="56">
        <v>1</v>
      </c>
      <c r="CU32" s="57"/>
      <c r="CV32" s="57"/>
      <c r="CW32" s="58"/>
      <c r="CX32" s="59"/>
      <c r="CY32" s="30" t="s">
        <v>456</v>
      </c>
      <c r="CZ32" s="31"/>
      <c r="DA32" s="31"/>
      <c r="DB32" s="32"/>
      <c r="DC32" s="33"/>
      <c r="DD32" s="30" t="s">
        <v>456</v>
      </c>
      <c r="DE32" s="31"/>
      <c r="DF32" s="31"/>
      <c r="DG32" s="32"/>
      <c r="DH32" s="33"/>
      <c r="DI32" s="30" t="s">
        <v>456</v>
      </c>
      <c r="DJ32" s="31"/>
      <c r="DK32" s="31"/>
      <c r="DL32" s="32"/>
      <c r="DM32" s="33"/>
      <c r="DN32" s="30">
        <v>1</v>
      </c>
      <c r="DO32" s="31"/>
      <c r="DP32" s="31"/>
      <c r="DQ32" s="32"/>
      <c r="DR32" s="33"/>
      <c r="DS32" s="30" t="s">
        <v>458</v>
      </c>
      <c r="DT32" s="31"/>
      <c r="DU32" s="31"/>
      <c r="DV32" s="32"/>
      <c r="DW32" s="33"/>
      <c r="DX32" s="30" t="s">
        <v>458</v>
      </c>
      <c r="DY32" s="31"/>
      <c r="DZ32" s="31"/>
      <c r="EA32" s="32"/>
      <c r="EB32" s="33"/>
      <c r="EC32" s="30" t="s">
        <v>458</v>
      </c>
      <c r="ED32" s="57"/>
      <c r="EE32" s="57"/>
      <c r="EF32" s="58"/>
      <c r="EG32" s="59"/>
      <c r="EH32" s="30" t="s">
        <v>458</v>
      </c>
      <c r="EI32" s="31"/>
      <c r="EJ32" s="31"/>
      <c r="EK32" s="32"/>
      <c r="EL32" s="33"/>
      <c r="EM32" s="30" t="s">
        <v>458</v>
      </c>
      <c r="EN32" s="31"/>
      <c r="EO32" s="31"/>
      <c r="EP32" s="32"/>
      <c r="EQ32" s="33"/>
      <c r="ER32" s="30" t="s">
        <v>458</v>
      </c>
      <c r="ES32" s="31"/>
      <c r="ET32" s="31"/>
      <c r="EU32" s="32"/>
      <c r="EV32" s="33"/>
      <c r="EW32" s="30" t="s">
        <v>458</v>
      </c>
      <c r="EX32" s="31"/>
      <c r="EY32" s="31"/>
      <c r="EZ32" s="32"/>
      <c r="FA32" s="33"/>
      <c r="FB32" s="30" t="s">
        <v>458</v>
      </c>
      <c r="FC32" s="31"/>
      <c r="FD32" s="31"/>
      <c r="FE32" s="32"/>
      <c r="FF32" s="33"/>
      <c r="FG32" s="30" t="s">
        <v>458</v>
      </c>
      <c r="FH32" s="31"/>
      <c r="FI32" s="31"/>
      <c r="FJ32" s="32"/>
      <c r="FK32" s="33"/>
    </row>
    <row r="33" spans="1:167" s="4" customFormat="1" ht="26.25" customHeight="1" x14ac:dyDescent="0.25">
      <c r="A33" s="22" t="s">
        <v>36</v>
      </c>
      <c r="B33" s="47" t="s">
        <v>214</v>
      </c>
      <c r="C33" s="46" t="s">
        <v>215</v>
      </c>
      <c r="D33" s="44">
        <v>47941239</v>
      </c>
      <c r="E33" s="36">
        <f>SUMIF($R$11:$FK$11,"T",R33:FK33)</f>
        <v>21</v>
      </c>
      <c r="F33" s="36">
        <f>COUNTIF(R33:FK33,"F")+(COUNT(R33,W33,AB33,AG33,AL33,AQ33,AV33,BA33,BF33,BK33,BP33,BU33,BZ33,CE33,CJ33,CO33,CT33,CY33,DD33,DI33,DN33,DS33,DX33,EC33,EH33,EM33,ER33,EW33,FB33,FG33)-E33)</f>
        <v>2</v>
      </c>
      <c r="G33" s="36">
        <f>+COUNTIF(R33:FK33,"F")*0.166666666666667</f>
        <v>0.33333333333333398</v>
      </c>
      <c r="H33" s="23">
        <f>COUNTIF(R33:FK33,"DM")</f>
        <v>0</v>
      </c>
      <c r="I33" s="23">
        <f>COUNTIF(R33:FK33,"LCG")</f>
        <v>0</v>
      </c>
      <c r="J33" s="23">
        <f>COUNTIF(R33:FK33,"LSG")</f>
        <v>2</v>
      </c>
      <c r="K33" s="23">
        <f>COUNTIF(R33:FK33,"V")</f>
        <v>0</v>
      </c>
      <c r="L33" s="37">
        <f>+E33+F33+H33+I33+J33+K33</f>
        <v>25</v>
      </c>
      <c r="M33" s="23">
        <f>SUMIF($R$11:$FK$11,$M$11,R33:FK33)</f>
        <v>25</v>
      </c>
      <c r="N33" s="23">
        <f>SUMIF($R$11:$FK$11,$N$11,R33:FK33)</f>
        <v>11.25</v>
      </c>
      <c r="O33" s="23">
        <f>SUMIF($R$11:$FK$11,$O$11,R33:FK33)</f>
        <v>10</v>
      </c>
      <c r="P33" s="23">
        <f>SUMIF($R$11:$FK$11,$P$11,R33:FK33)</f>
        <v>136</v>
      </c>
      <c r="Q33" s="34">
        <f>SUM(M33:P33)</f>
        <v>182.25</v>
      </c>
      <c r="R33" s="30">
        <v>1</v>
      </c>
      <c r="S33" s="31">
        <v>1</v>
      </c>
      <c r="T33" s="31"/>
      <c r="U33" s="32"/>
      <c r="V33" s="33">
        <v>8</v>
      </c>
      <c r="W33" s="30">
        <v>1</v>
      </c>
      <c r="X33" s="31"/>
      <c r="Y33" s="31"/>
      <c r="Z33" s="32"/>
      <c r="AA33" s="33"/>
      <c r="AB33" s="56">
        <v>1</v>
      </c>
      <c r="AC33" s="57"/>
      <c r="AD33" s="57"/>
      <c r="AE33" s="58"/>
      <c r="AF33" s="59">
        <v>8</v>
      </c>
      <c r="AG33" s="30">
        <v>1</v>
      </c>
      <c r="AH33" s="31">
        <v>1</v>
      </c>
      <c r="AI33" s="31"/>
      <c r="AJ33" s="32"/>
      <c r="AK33" s="33">
        <v>8</v>
      </c>
      <c r="AL33" s="30">
        <v>1</v>
      </c>
      <c r="AM33" s="31">
        <v>1</v>
      </c>
      <c r="AN33" s="31"/>
      <c r="AO33" s="32"/>
      <c r="AP33" s="33">
        <v>8</v>
      </c>
      <c r="AQ33" s="56">
        <v>1</v>
      </c>
      <c r="AR33" s="57"/>
      <c r="AS33" s="57"/>
      <c r="AT33" s="58">
        <v>10</v>
      </c>
      <c r="AU33" s="59">
        <v>8</v>
      </c>
      <c r="AV33" s="30">
        <v>1</v>
      </c>
      <c r="AW33" s="31">
        <v>2</v>
      </c>
      <c r="AX33" s="31">
        <v>1</v>
      </c>
      <c r="AY33" s="32"/>
      <c r="AZ33" s="33">
        <v>8</v>
      </c>
      <c r="BA33" s="30">
        <v>1</v>
      </c>
      <c r="BB33" s="31">
        <v>2</v>
      </c>
      <c r="BC33" s="31">
        <v>0.5</v>
      </c>
      <c r="BD33" s="32"/>
      <c r="BE33" s="33">
        <v>8</v>
      </c>
      <c r="BF33" s="30">
        <v>1</v>
      </c>
      <c r="BG33" s="31"/>
      <c r="BH33" s="31"/>
      <c r="BI33" s="32"/>
      <c r="BJ33" s="33"/>
      <c r="BK33" s="56" t="s">
        <v>457</v>
      </c>
      <c r="BL33" s="57"/>
      <c r="BM33" s="57"/>
      <c r="BN33" s="58"/>
      <c r="BO33" s="59">
        <v>0</v>
      </c>
      <c r="BP33" s="30">
        <v>1</v>
      </c>
      <c r="BQ33" s="31">
        <v>2</v>
      </c>
      <c r="BR33" s="31">
        <v>0.75</v>
      </c>
      <c r="BS33" s="32"/>
      <c r="BT33" s="33">
        <v>8</v>
      </c>
      <c r="BU33" s="30">
        <v>1</v>
      </c>
      <c r="BV33" s="31">
        <v>2</v>
      </c>
      <c r="BW33" s="31">
        <v>2</v>
      </c>
      <c r="BX33" s="32"/>
      <c r="BY33" s="33">
        <v>8</v>
      </c>
      <c r="BZ33" s="30">
        <v>1</v>
      </c>
      <c r="CA33" s="31">
        <v>2</v>
      </c>
      <c r="CB33" s="31"/>
      <c r="CC33" s="32"/>
      <c r="CD33" s="33">
        <v>8</v>
      </c>
      <c r="CE33" s="30">
        <v>1</v>
      </c>
      <c r="CF33" s="31">
        <v>2</v>
      </c>
      <c r="CG33" s="31"/>
      <c r="CH33" s="32"/>
      <c r="CI33" s="33">
        <v>8</v>
      </c>
      <c r="CJ33" s="30">
        <v>1</v>
      </c>
      <c r="CK33" s="31">
        <v>2</v>
      </c>
      <c r="CL33" s="31"/>
      <c r="CM33" s="32"/>
      <c r="CN33" s="33">
        <v>8</v>
      </c>
      <c r="CO33" s="30">
        <v>1</v>
      </c>
      <c r="CP33" s="31"/>
      <c r="CQ33" s="31"/>
      <c r="CR33" s="32"/>
      <c r="CS33" s="33"/>
      <c r="CT33" s="56">
        <v>1</v>
      </c>
      <c r="CU33" s="57"/>
      <c r="CV33" s="57"/>
      <c r="CW33" s="58"/>
      <c r="CX33" s="59">
        <v>8</v>
      </c>
      <c r="CY33" s="30">
        <v>1</v>
      </c>
      <c r="CZ33" s="31">
        <v>2</v>
      </c>
      <c r="DA33" s="31">
        <v>1</v>
      </c>
      <c r="DB33" s="32"/>
      <c r="DC33" s="33">
        <v>8</v>
      </c>
      <c r="DD33" s="30">
        <v>1</v>
      </c>
      <c r="DE33" s="31">
        <v>2</v>
      </c>
      <c r="DF33" s="31">
        <v>2</v>
      </c>
      <c r="DG33" s="32"/>
      <c r="DH33" s="33">
        <v>8</v>
      </c>
      <c r="DI33" s="30" t="s">
        <v>457</v>
      </c>
      <c r="DJ33" s="31"/>
      <c r="DK33" s="31"/>
      <c r="DL33" s="32"/>
      <c r="DM33" s="33"/>
      <c r="DN33" s="30">
        <v>1</v>
      </c>
      <c r="DO33" s="31">
        <v>2</v>
      </c>
      <c r="DP33" s="31">
        <v>2</v>
      </c>
      <c r="DQ33" s="32"/>
      <c r="DR33" s="33">
        <v>8</v>
      </c>
      <c r="DS33" s="30">
        <v>1</v>
      </c>
      <c r="DT33" s="31">
        <v>2</v>
      </c>
      <c r="DU33" s="31">
        <v>2</v>
      </c>
      <c r="DV33" s="32"/>
      <c r="DW33" s="33">
        <v>8</v>
      </c>
      <c r="DX33" s="30">
        <v>1</v>
      </c>
      <c r="DY33" s="31"/>
      <c r="DZ33" s="31"/>
      <c r="EA33" s="32"/>
      <c r="EB33" s="33"/>
      <c r="EC33" s="56" t="s">
        <v>456</v>
      </c>
      <c r="ED33" s="57"/>
      <c r="EE33" s="57"/>
      <c r="EF33" s="58"/>
      <c r="EG33" s="59"/>
      <c r="EH33" s="30" t="s">
        <v>456</v>
      </c>
      <c r="EI33" s="31"/>
      <c r="EJ33" s="31"/>
      <c r="EK33" s="32"/>
      <c r="EL33" s="33"/>
      <c r="EM33" s="30" t="s">
        <v>516</v>
      </c>
      <c r="EN33" s="31"/>
      <c r="EO33" s="31"/>
      <c r="EP33" s="32"/>
      <c r="EQ33" s="33"/>
      <c r="ER33" s="30"/>
      <c r="ES33" s="31"/>
      <c r="ET33" s="31"/>
      <c r="EU33" s="32"/>
      <c r="EV33" s="33"/>
      <c r="EW33" s="30"/>
      <c r="EX33" s="31"/>
      <c r="EY33" s="31"/>
      <c r="EZ33" s="32"/>
      <c r="FA33" s="33"/>
      <c r="FB33" s="30"/>
      <c r="FC33" s="31"/>
      <c r="FD33" s="31"/>
      <c r="FE33" s="32"/>
      <c r="FF33" s="33"/>
      <c r="FG33" s="30"/>
      <c r="FH33" s="31"/>
      <c r="FI33" s="31"/>
      <c r="FJ33" s="32"/>
      <c r="FK33" s="33"/>
    </row>
    <row r="34" spans="1:167" s="4" customFormat="1" ht="26.25" customHeight="1" x14ac:dyDescent="0.25">
      <c r="A34" s="22" t="s">
        <v>37</v>
      </c>
      <c r="B34" s="64" t="s">
        <v>216</v>
      </c>
      <c r="C34" s="65" t="s">
        <v>217</v>
      </c>
      <c r="D34" s="66" t="s">
        <v>400</v>
      </c>
      <c r="E34" s="36">
        <f>SUMIF($R$11:$FK$11,"T",R34:FK34)</f>
        <v>7</v>
      </c>
      <c r="F34" s="36">
        <f>COUNTIF(R34:FK34,"F")+(COUNT(R34,W34,AB34,AG34,AL34,AQ34,AV34,BA34,BF34,BK34,BP34,BU34,BZ34,CE34,CJ34,CO34,CT34,CY34,DD34,DI34,DN34,DS34,DX34,EC34,EH34,EM34,ER34,EW34,FB34,FG34)-E34)</f>
        <v>3</v>
      </c>
      <c r="G34" s="36">
        <f>+COUNTIF(R34:FK34,"F")*0.166666666666667</f>
        <v>0.500000000000001</v>
      </c>
      <c r="H34" s="23">
        <f>COUNTIF(R34:FK34,"DM")</f>
        <v>0</v>
      </c>
      <c r="I34" s="23">
        <f>COUNTIF(R34:FK34,"LCG")</f>
        <v>0</v>
      </c>
      <c r="J34" s="23">
        <f>COUNTIF(R34:FK34,"LSG")</f>
        <v>1</v>
      </c>
      <c r="K34" s="23">
        <f>COUNTIF(R34:FK34,"V")</f>
        <v>0</v>
      </c>
      <c r="L34" s="37">
        <f>+E34+F34+H34+I34+J34+K34</f>
        <v>11</v>
      </c>
      <c r="M34" s="23">
        <f>SUMIF($R$11:$FK$11,$M$11,R34:FK34)</f>
        <v>1</v>
      </c>
      <c r="N34" s="23">
        <f>SUMIF($R$11:$FK$11,$N$11,R34:FK34)</f>
        <v>0</v>
      </c>
      <c r="O34" s="23">
        <f>SUMIF($R$11:$FK$11,$O$11,R34:FK34)</f>
        <v>8</v>
      </c>
      <c r="P34" s="23">
        <f>SUMIF($R$11:$FK$11,$P$11,R34:FK34)</f>
        <v>0</v>
      </c>
      <c r="Q34" s="34">
        <f>SUM(M34:P34)</f>
        <v>9</v>
      </c>
      <c r="R34" s="30">
        <v>1</v>
      </c>
      <c r="S34" s="31"/>
      <c r="T34" s="31"/>
      <c r="U34" s="32"/>
      <c r="V34" s="33"/>
      <c r="W34" s="30">
        <v>1</v>
      </c>
      <c r="X34" s="31">
        <v>1</v>
      </c>
      <c r="Y34" s="31"/>
      <c r="Z34" s="32"/>
      <c r="AA34" s="33"/>
      <c r="AB34" s="56">
        <v>1</v>
      </c>
      <c r="AC34" s="57"/>
      <c r="AD34" s="57"/>
      <c r="AE34" s="58"/>
      <c r="AF34" s="59"/>
      <c r="AG34" s="30" t="s">
        <v>457</v>
      </c>
      <c r="AH34" s="31"/>
      <c r="AI34" s="31"/>
      <c r="AJ34" s="32"/>
      <c r="AK34" s="33"/>
      <c r="AL34" s="30">
        <v>1</v>
      </c>
      <c r="AM34" s="31"/>
      <c r="AN34" s="31"/>
      <c r="AO34" s="32"/>
      <c r="AP34" s="33"/>
      <c r="AQ34" s="56">
        <v>1</v>
      </c>
      <c r="AR34" s="57"/>
      <c r="AS34" s="57"/>
      <c r="AT34" s="58">
        <v>8</v>
      </c>
      <c r="AU34" s="59"/>
      <c r="AV34" s="30">
        <v>1</v>
      </c>
      <c r="AW34" s="31"/>
      <c r="AX34" s="31"/>
      <c r="AY34" s="32"/>
      <c r="AZ34" s="33"/>
      <c r="BA34" s="30" t="s">
        <v>456</v>
      </c>
      <c r="BB34" s="31"/>
      <c r="BC34" s="31"/>
      <c r="BD34" s="32"/>
      <c r="BE34" s="33"/>
      <c r="BF34" s="30" t="s">
        <v>456</v>
      </c>
      <c r="BG34" s="31"/>
      <c r="BH34" s="31"/>
      <c r="BI34" s="32"/>
      <c r="BJ34" s="33"/>
      <c r="BK34" s="56">
        <v>1</v>
      </c>
      <c r="BL34" s="57"/>
      <c r="BM34" s="57"/>
      <c r="BN34" s="58"/>
      <c r="BO34" s="59"/>
      <c r="BP34" s="30" t="s">
        <v>456</v>
      </c>
      <c r="BQ34" s="31"/>
      <c r="BR34" s="31"/>
      <c r="BS34" s="32"/>
      <c r="BT34" s="33"/>
      <c r="BU34" s="30"/>
      <c r="BV34" s="31"/>
      <c r="BW34" s="31"/>
      <c r="BX34" s="32"/>
      <c r="BY34" s="33"/>
      <c r="BZ34" s="30"/>
      <c r="CA34" s="31"/>
      <c r="CB34" s="31"/>
      <c r="CC34" s="32"/>
      <c r="CD34" s="33"/>
      <c r="CE34" s="30"/>
      <c r="CF34" s="31"/>
      <c r="CG34" s="31"/>
      <c r="CH34" s="32"/>
      <c r="CI34" s="33"/>
      <c r="CJ34" s="30"/>
      <c r="CK34" s="31"/>
      <c r="CL34" s="31"/>
      <c r="CM34" s="32"/>
      <c r="CN34" s="33"/>
      <c r="CO34" s="30"/>
      <c r="CP34" s="31"/>
      <c r="CQ34" s="31"/>
      <c r="CR34" s="32"/>
      <c r="CS34" s="33"/>
      <c r="CT34" s="56"/>
      <c r="CU34" s="57"/>
      <c r="CV34" s="57"/>
      <c r="CW34" s="58"/>
      <c r="CX34" s="59"/>
      <c r="CY34" s="30"/>
      <c r="CZ34" s="31"/>
      <c r="DA34" s="31"/>
      <c r="DB34" s="32"/>
      <c r="DC34" s="33"/>
      <c r="DD34" s="30"/>
      <c r="DE34" s="31"/>
      <c r="DF34" s="31"/>
      <c r="DG34" s="32"/>
      <c r="DH34" s="33"/>
      <c r="DI34" s="30"/>
      <c r="DJ34" s="31"/>
      <c r="DK34" s="31"/>
      <c r="DL34" s="32"/>
      <c r="DM34" s="33"/>
      <c r="DN34" s="30"/>
      <c r="DO34" s="31"/>
      <c r="DP34" s="31"/>
      <c r="DQ34" s="32"/>
      <c r="DR34" s="33"/>
      <c r="DS34" s="30"/>
      <c r="DT34" s="31"/>
      <c r="DU34" s="31"/>
      <c r="DV34" s="32"/>
      <c r="DW34" s="33"/>
      <c r="DX34" s="30"/>
      <c r="DY34" s="31"/>
      <c r="DZ34" s="31"/>
      <c r="EA34" s="32"/>
      <c r="EB34" s="33"/>
      <c r="EC34" s="56"/>
      <c r="ED34" s="57"/>
      <c r="EE34" s="57"/>
      <c r="EF34" s="58"/>
      <c r="EG34" s="59"/>
      <c r="EH34" s="30"/>
      <c r="EI34" s="31"/>
      <c r="EJ34" s="31"/>
      <c r="EK34" s="32"/>
      <c r="EL34" s="33"/>
      <c r="EM34" s="30"/>
      <c r="EN34" s="31"/>
      <c r="EO34" s="31"/>
      <c r="EP34" s="32"/>
      <c r="EQ34" s="33"/>
      <c r="ER34" s="30"/>
      <c r="ES34" s="31"/>
      <c r="ET34" s="31"/>
      <c r="EU34" s="32"/>
      <c r="EV34" s="33"/>
      <c r="EW34" s="30"/>
      <c r="EX34" s="31"/>
      <c r="EY34" s="31"/>
      <c r="EZ34" s="32"/>
      <c r="FA34" s="33"/>
      <c r="FB34" s="30"/>
      <c r="FC34" s="31"/>
      <c r="FD34" s="31"/>
      <c r="FE34" s="32"/>
      <c r="FF34" s="33"/>
      <c r="FG34" s="30"/>
      <c r="FH34" s="31"/>
      <c r="FI34" s="31"/>
      <c r="FJ34" s="32"/>
      <c r="FK34" s="33"/>
    </row>
    <row r="35" spans="1:167" s="4" customFormat="1" ht="26.25" customHeight="1" x14ac:dyDescent="0.25">
      <c r="A35" s="22" t="s">
        <v>38</v>
      </c>
      <c r="B35" s="47" t="s">
        <v>218</v>
      </c>
      <c r="C35" s="46" t="s">
        <v>219</v>
      </c>
      <c r="D35" s="44">
        <v>46624897</v>
      </c>
      <c r="E35" s="36">
        <f>SUMIF($R$11:$FK$11,"T",R35:FK35)</f>
        <v>15</v>
      </c>
      <c r="F35" s="36">
        <f>COUNTIF(R35:FK35,"F")+(COUNT(R35,W35,AB35,AG35,AL35,AQ35,AV35,BA35,BF35,BK35,BP35,BU35,BZ35,CE35,CJ35,CO35,CT35,CY35,DD35,DI35,DN35,DS35,DX35,EC35,EH35,EM35,ER35,EW35,FB35,FG35)-E35)</f>
        <v>0</v>
      </c>
      <c r="G35" s="36">
        <f>+COUNTIF(R35:FK35,"F")*0.166666666666667</f>
        <v>0</v>
      </c>
      <c r="H35" s="23">
        <f>COUNTIF(R35:FK35,"DM")</f>
        <v>0</v>
      </c>
      <c r="I35" s="23">
        <f>COUNTIF(R35:FK35,"LCG")</f>
        <v>0</v>
      </c>
      <c r="J35" s="23">
        <f>COUNTIF(R35:FK35,"LSG")</f>
        <v>3</v>
      </c>
      <c r="K35" s="23">
        <f>COUNTIF(R35:FK35,"V")</f>
        <v>7</v>
      </c>
      <c r="L35" s="37">
        <f>+E35+F35+H35+I35+J35+K35</f>
        <v>25</v>
      </c>
      <c r="M35" s="23">
        <f>SUMIF($R$11:$FK$11,$M$11,R35:FK35)</f>
        <v>0</v>
      </c>
      <c r="N35" s="23">
        <f>SUMIF($R$11:$FK$11,$N$11,R35:FK35)</f>
        <v>0</v>
      </c>
      <c r="O35" s="23">
        <f>SUMIF($R$11:$FK$11,$O$11,R35:FK35)</f>
        <v>0</v>
      </c>
      <c r="P35" s="23">
        <f>SUMIF($R$11:$FK$11,$P$11,R35:FK35)</f>
        <v>48</v>
      </c>
      <c r="Q35" s="34">
        <f>SUM(M35:P35)</f>
        <v>48</v>
      </c>
      <c r="R35" s="30" t="s">
        <v>458</v>
      </c>
      <c r="S35" s="31"/>
      <c r="T35" s="31"/>
      <c r="U35" s="32"/>
      <c r="V35" s="33"/>
      <c r="W35" s="30" t="s">
        <v>458</v>
      </c>
      <c r="X35" s="31"/>
      <c r="Y35" s="31"/>
      <c r="Z35" s="32"/>
      <c r="AA35" s="33"/>
      <c r="AB35" s="56" t="s">
        <v>458</v>
      </c>
      <c r="AC35" s="57"/>
      <c r="AD35" s="57"/>
      <c r="AE35" s="58"/>
      <c r="AF35" s="59"/>
      <c r="AG35" s="30" t="s">
        <v>458</v>
      </c>
      <c r="AH35" s="31"/>
      <c r="AI35" s="31"/>
      <c r="AJ35" s="32"/>
      <c r="AK35" s="33"/>
      <c r="AL35" s="30" t="s">
        <v>458</v>
      </c>
      <c r="AM35" s="31"/>
      <c r="AN35" s="31"/>
      <c r="AO35" s="32"/>
      <c r="AP35" s="33"/>
      <c r="AQ35" s="56" t="s">
        <v>458</v>
      </c>
      <c r="AR35" s="57"/>
      <c r="AS35" s="57"/>
      <c r="AT35" s="58"/>
      <c r="AU35" s="59"/>
      <c r="AV35" s="30" t="s">
        <v>458</v>
      </c>
      <c r="AW35" s="31"/>
      <c r="AX35" s="31"/>
      <c r="AY35" s="32"/>
      <c r="AZ35" s="33"/>
      <c r="BA35" s="30">
        <v>1</v>
      </c>
      <c r="BB35" s="31"/>
      <c r="BC35" s="31"/>
      <c r="BD35" s="32"/>
      <c r="BE35" s="33"/>
      <c r="BF35" s="30">
        <v>1</v>
      </c>
      <c r="BG35" s="31"/>
      <c r="BH35" s="31"/>
      <c r="BI35" s="32"/>
      <c r="BJ35" s="33"/>
      <c r="BK35" s="56">
        <v>1</v>
      </c>
      <c r="BL35" s="57"/>
      <c r="BM35" s="57"/>
      <c r="BN35" s="58"/>
      <c r="BO35" s="59">
        <v>8</v>
      </c>
      <c r="BP35" s="30">
        <v>1</v>
      </c>
      <c r="BQ35" s="31"/>
      <c r="BR35" s="31"/>
      <c r="BS35" s="32"/>
      <c r="BT35" s="33">
        <v>8</v>
      </c>
      <c r="BU35" s="30" t="s">
        <v>457</v>
      </c>
      <c r="BV35" s="31"/>
      <c r="BW35" s="31"/>
      <c r="BX35" s="32"/>
      <c r="BY35" s="33"/>
      <c r="BZ35" s="30">
        <v>1</v>
      </c>
      <c r="CA35" s="31"/>
      <c r="CB35" s="31"/>
      <c r="CC35" s="32"/>
      <c r="CD35" s="33">
        <v>8</v>
      </c>
      <c r="CE35" s="30">
        <v>1</v>
      </c>
      <c r="CF35" s="31"/>
      <c r="CG35" s="31"/>
      <c r="CH35" s="32"/>
      <c r="CI35" s="33">
        <v>8</v>
      </c>
      <c r="CJ35" s="30">
        <v>1</v>
      </c>
      <c r="CK35" s="31"/>
      <c r="CL35" s="31"/>
      <c r="CM35" s="32"/>
      <c r="CN35" s="33">
        <v>8</v>
      </c>
      <c r="CO35" s="30">
        <v>1</v>
      </c>
      <c r="CP35" s="31"/>
      <c r="CQ35" s="31"/>
      <c r="CR35" s="32"/>
      <c r="CS35" s="33"/>
      <c r="CT35" s="56">
        <v>1</v>
      </c>
      <c r="CU35" s="57"/>
      <c r="CV35" s="57"/>
      <c r="CW35" s="58"/>
      <c r="CX35" s="59"/>
      <c r="CY35" s="30">
        <v>1</v>
      </c>
      <c r="CZ35" s="31"/>
      <c r="DA35" s="31"/>
      <c r="DB35" s="32"/>
      <c r="DC35" s="33"/>
      <c r="DD35" s="30">
        <v>1</v>
      </c>
      <c r="DE35" s="31"/>
      <c r="DF35" s="31"/>
      <c r="DG35" s="32"/>
      <c r="DH35" s="33"/>
      <c r="DI35" s="30">
        <v>1</v>
      </c>
      <c r="DJ35" s="31"/>
      <c r="DK35" s="31"/>
      <c r="DL35" s="32"/>
      <c r="DM35" s="33"/>
      <c r="DN35" s="30">
        <v>1</v>
      </c>
      <c r="DO35" s="31"/>
      <c r="DP35" s="31"/>
      <c r="DQ35" s="32"/>
      <c r="DR35" s="33"/>
      <c r="DS35" s="30" t="s">
        <v>457</v>
      </c>
      <c r="DT35" s="31"/>
      <c r="DU35" s="31"/>
      <c r="DV35" s="32"/>
      <c r="DW35" s="33"/>
      <c r="DX35" s="30" t="s">
        <v>457</v>
      </c>
      <c r="DY35" s="31"/>
      <c r="DZ35" s="31"/>
      <c r="EA35" s="32"/>
      <c r="EB35" s="33"/>
      <c r="EC35" s="56">
        <v>1</v>
      </c>
      <c r="ED35" s="57"/>
      <c r="EE35" s="57"/>
      <c r="EF35" s="58"/>
      <c r="EG35" s="59"/>
      <c r="EH35" s="30">
        <v>1</v>
      </c>
      <c r="EI35" s="31"/>
      <c r="EJ35" s="31"/>
      <c r="EK35" s="32"/>
      <c r="EL35" s="33">
        <v>8</v>
      </c>
      <c r="EM35" s="30" t="s">
        <v>11</v>
      </c>
      <c r="EN35" s="31"/>
      <c r="EO35" s="31"/>
      <c r="EP35" s="32"/>
      <c r="EQ35" s="33"/>
      <c r="ER35" s="30"/>
      <c r="ES35" s="31"/>
      <c r="ET35" s="31"/>
      <c r="EU35" s="32"/>
      <c r="EV35" s="33"/>
      <c r="EW35" s="30"/>
      <c r="EX35" s="31"/>
      <c r="EY35" s="31"/>
      <c r="EZ35" s="32"/>
      <c r="FA35" s="33"/>
      <c r="FB35" s="30"/>
      <c r="FC35" s="31"/>
      <c r="FD35" s="31"/>
      <c r="FE35" s="32"/>
      <c r="FF35" s="33"/>
      <c r="FG35" s="30"/>
      <c r="FH35" s="31"/>
      <c r="FI35" s="31"/>
      <c r="FJ35" s="32"/>
      <c r="FK35" s="33"/>
    </row>
    <row r="36" spans="1:167" s="4" customFormat="1" ht="26.25" customHeight="1" x14ac:dyDescent="0.25">
      <c r="A36" s="22" t="s">
        <v>39</v>
      </c>
      <c r="B36" s="47" t="s">
        <v>220</v>
      </c>
      <c r="C36" s="46" t="s">
        <v>221</v>
      </c>
      <c r="D36" s="44">
        <v>40399288</v>
      </c>
      <c r="E36" s="36">
        <f>SUMIF($R$11:$FK$11,"T",R36:FK36)</f>
        <v>25</v>
      </c>
      <c r="F36" s="36">
        <f>COUNTIF(R36:FK36,"F")+(COUNT(R36,W36,AB36,AG36,AL36,AQ36,AV36,BA36,BF36,BK36,BP36,BU36,BZ36,CE36,CJ36,CO36,CT36,CY36,DD36,DI36,DN36,DS36,DX36,EC36,EH36,EM36,ER36,EW36,FB36,FG36)-E36)</f>
        <v>0</v>
      </c>
      <c r="G36" s="36">
        <f>+COUNTIF(R36:FK36,"F")*0.166666666666667</f>
        <v>0</v>
      </c>
      <c r="H36" s="23">
        <f>COUNTIF(R36:FK36,"DM")</f>
        <v>0</v>
      </c>
      <c r="I36" s="23">
        <f>COUNTIF(R36:FK36,"LCG")</f>
        <v>0</v>
      </c>
      <c r="J36" s="23">
        <f>COUNTIF(R36:FK36,"LSG")</f>
        <v>0</v>
      </c>
      <c r="K36" s="23">
        <f>COUNTIF(R36:FK36,"V")</f>
        <v>0</v>
      </c>
      <c r="L36" s="37">
        <f>+E36+F36+H36+I36+J36+K36</f>
        <v>25</v>
      </c>
      <c r="M36" s="23">
        <f>SUMIF($R$11:$FK$11,$M$11,R36:FK36)</f>
        <v>13</v>
      </c>
      <c r="N36" s="23">
        <f>SUMIF($R$11:$FK$11,$N$11,R36:FK36)</f>
        <v>0.5</v>
      </c>
      <c r="O36" s="23">
        <f>SUMIF($R$11:$FK$11,$O$11,R36:FK36)</f>
        <v>8</v>
      </c>
      <c r="P36" s="23">
        <f>SUMIF($R$11:$FK$11,$P$11,R36:FK36)</f>
        <v>8</v>
      </c>
      <c r="Q36" s="34">
        <f>SUM(M36:P36)</f>
        <v>29.5</v>
      </c>
      <c r="R36" s="30">
        <v>1</v>
      </c>
      <c r="S36" s="31">
        <v>0.5</v>
      </c>
      <c r="T36" s="31"/>
      <c r="U36" s="32"/>
      <c r="V36" s="33"/>
      <c r="W36" s="30">
        <v>1</v>
      </c>
      <c r="X36" s="31">
        <v>0.5</v>
      </c>
      <c r="Y36" s="31"/>
      <c r="Z36" s="32"/>
      <c r="AA36" s="33"/>
      <c r="AB36" s="56">
        <v>1</v>
      </c>
      <c r="AC36" s="57"/>
      <c r="AD36" s="57"/>
      <c r="AE36" s="58"/>
      <c r="AF36" s="59"/>
      <c r="AG36" s="30">
        <v>1</v>
      </c>
      <c r="AH36" s="31"/>
      <c r="AI36" s="31"/>
      <c r="AJ36" s="32"/>
      <c r="AK36" s="33"/>
      <c r="AL36" s="30">
        <v>1</v>
      </c>
      <c r="AM36" s="31"/>
      <c r="AN36" s="31"/>
      <c r="AO36" s="32"/>
      <c r="AP36" s="33"/>
      <c r="AQ36" s="56">
        <v>1</v>
      </c>
      <c r="AR36" s="57"/>
      <c r="AS36" s="57"/>
      <c r="AT36" s="58">
        <v>8</v>
      </c>
      <c r="AU36" s="59"/>
      <c r="AV36" s="30">
        <v>1</v>
      </c>
      <c r="AW36" s="31">
        <v>0.5</v>
      </c>
      <c r="AX36" s="31"/>
      <c r="AY36" s="32"/>
      <c r="AZ36" s="33"/>
      <c r="BA36" s="30">
        <v>1</v>
      </c>
      <c r="BB36" s="31">
        <v>1</v>
      </c>
      <c r="BC36" s="31"/>
      <c r="BD36" s="32"/>
      <c r="BE36" s="33"/>
      <c r="BF36" s="30">
        <v>1</v>
      </c>
      <c r="BG36" s="31">
        <v>1</v>
      </c>
      <c r="BH36" s="31"/>
      <c r="BI36" s="32"/>
      <c r="BJ36" s="33"/>
      <c r="BK36" s="56">
        <v>1</v>
      </c>
      <c r="BL36" s="57"/>
      <c r="BM36" s="57"/>
      <c r="BN36" s="58"/>
      <c r="BO36" s="59"/>
      <c r="BP36" s="30">
        <v>1</v>
      </c>
      <c r="BQ36" s="31">
        <v>0.5</v>
      </c>
      <c r="BR36" s="31"/>
      <c r="BS36" s="32"/>
      <c r="BT36" s="33"/>
      <c r="BU36" s="30">
        <v>1</v>
      </c>
      <c r="BV36" s="31">
        <v>1</v>
      </c>
      <c r="BW36" s="31"/>
      <c r="BX36" s="32"/>
      <c r="BY36" s="33"/>
      <c r="BZ36" s="30">
        <v>1</v>
      </c>
      <c r="CA36" s="31">
        <v>1</v>
      </c>
      <c r="CB36" s="31"/>
      <c r="CC36" s="32"/>
      <c r="CD36" s="33"/>
      <c r="CE36" s="30">
        <v>1</v>
      </c>
      <c r="CF36" s="31">
        <v>1.5</v>
      </c>
      <c r="CG36" s="31"/>
      <c r="CH36" s="32"/>
      <c r="CI36" s="33"/>
      <c r="CJ36" s="30">
        <v>1</v>
      </c>
      <c r="CK36" s="31">
        <v>1.25</v>
      </c>
      <c r="CL36" s="31"/>
      <c r="CM36" s="32"/>
      <c r="CN36" s="33"/>
      <c r="CO36" s="30">
        <v>1</v>
      </c>
      <c r="CP36" s="31">
        <v>0.25</v>
      </c>
      <c r="CQ36" s="31"/>
      <c r="CR36" s="32"/>
      <c r="CS36" s="33"/>
      <c r="CT36" s="56">
        <v>1</v>
      </c>
      <c r="CU36" s="57"/>
      <c r="CV36" s="57"/>
      <c r="CW36" s="58"/>
      <c r="CX36" s="59"/>
      <c r="CY36" s="30">
        <v>1</v>
      </c>
      <c r="CZ36" s="31"/>
      <c r="DA36" s="31"/>
      <c r="DB36" s="32"/>
      <c r="DC36" s="33"/>
      <c r="DD36" s="30">
        <v>1</v>
      </c>
      <c r="DE36" s="31">
        <v>0.5</v>
      </c>
      <c r="DF36" s="31"/>
      <c r="DG36" s="32"/>
      <c r="DH36" s="33"/>
      <c r="DI36" s="30">
        <v>1</v>
      </c>
      <c r="DJ36" s="31">
        <v>1</v>
      </c>
      <c r="DK36" s="31"/>
      <c r="DL36" s="32"/>
      <c r="DM36" s="33"/>
      <c r="DN36" s="30">
        <v>1</v>
      </c>
      <c r="DO36" s="31">
        <v>0.5</v>
      </c>
      <c r="DP36" s="31"/>
      <c r="DQ36" s="32"/>
      <c r="DR36" s="33"/>
      <c r="DS36" s="30">
        <v>1</v>
      </c>
      <c r="DT36" s="31"/>
      <c r="DU36" s="31"/>
      <c r="DV36" s="32"/>
      <c r="DW36" s="33"/>
      <c r="DX36" s="30">
        <v>1</v>
      </c>
      <c r="DY36" s="31">
        <v>2</v>
      </c>
      <c r="DZ36" s="31">
        <v>0.5</v>
      </c>
      <c r="EA36" s="32"/>
      <c r="EB36" s="33"/>
      <c r="EC36" s="56">
        <v>1</v>
      </c>
      <c r="ED36" s="57"/>
      <c r="EE36" s="57"/>
      <c r="EF36" s="58"/>
      <c r="EG36" s="59"/>
      <c r="EH36" s="30">
        <v>1</v>
      </c>
      <c r="EI36" s="31"/>
      <c r="EJ36" s="31"/>
      <c r="EK36" s="32"/>
      <c r="EL36" s="33">
        <v>8</v>
      </c>
      <c r="EM36" s="30" t="s">
        <v>515</v>
      </c>
      <c r="EN36" s="31"/>
      <c r="EO36" s="31"/>
      <c r="EP36" s="32"/>
      <c r="EQ36" s="33"/>
      <c r="ER36" s="30"/>
      <c r="ES36" s="31"/>
      <c r="ET36" s="31"/>
      <c r="EU36" s="32"/>
      <c r="EV36" s="33"/>
      <c r="EW36" s="30"/>
      <c r="EX36" s="31"/>
      <c r="EY36" s="31"/>
      <c r="EZ36" s="32"/>
      <c r="FA36" s="33"/>
      <c r="FB36" s="30"/>
      <c r="FC36" s="31"/>
      <c r="FD36" s="31"/>
      <c r="FE36" s="32"/>
      <c r="FF36" s="33"/>
      <c r="FG36" s="30"/>
      <c r="FH36" s="31"/>
      <c r="FI36" s="31"/>
      <c r="FJ36" s="32"/>
      <c r="FK36" s="33"/>
    </row>
    <row r="37" spans="1:167" s="4" customFormat="1" ht="26.25" customHeight="1" x14ac:dyDescent="0.25">
      <c r="A37" s="22" t="s">
        <v>40</v>
      </c>
      <c r="B37" s="84" t="s">
        <v>491</v>
      </c>
      <c r="C37" s="85" t="s">
        <v>492</v>
      </c>
      <c r="D37" s="62" t="s">
        <v>507</v>
      </c>
      <c r="E37" s="36">
        <f>SUMIF($R$11:$FK$11,"T",R37:FK37)</f>
        <v>1</v>
      </c>
      <c r="F37" s="36">
        <f>COUNTIF(R37:FK37,"F")+(COUNT(R37,W37,AB37,AG37,AL37,AQ37,AV37,BA37,BF37,BK37,BP37,BU37,BZ37,CE37,CJ37,CO37,CT37,CY37,DD37,DI37,DN37,DS37,DX37,EC37,EH37,EM37,ER37,EW37,FB37,FG37)-E37)</f>
        <v>6</v>
      </c>
      <c r="G37" s="36">
        <f>+COUNTIF(R37:FK37,"F")*0.166666666666667</f>
        <v>1.000000000000002</v>
      </c>
      <c r="H37" s="23">
        <f>COUNTIF(R37:FK37,"DM")</f>
        <v>0</v>
      </c>
      <c r="I37" s="23">
        <f>COUNTIF(R37:FK37,"LCG")</f>
        <v>0</v>
      </c>
      <c r="J37" s="23">
        <f>COUNTIF(R37:FK37,"LSG")</f>
        <v>0</v>
      </c>
      <c r="K37" s="23">
        <f>COUNTIF(R37:FK37,"V")</f>
        <v>0</v>
      </c>
      <c r="L37" s="37">
        <f>+E37+F37+H37+I37+J37+K37</f>
        <v>7</v>
      </c>
      <c r="M37" s="23">
        <f>SUMIF($R$11:$FK$11,$M$11,R37:FK37)</f>
        <v>0.25</v>
      </c>
      <c r="N37" s="23">
        <f>SUMIF($R$11:$FK$11,$N$11,R37:FK37)</f>
        <v>0</v>
      </c>
      <c r="O37" s="23">
        <f>SUMIF($R$11:$FK$11,$O$11,R37:FK37)</f>
        <v>0</v>
      </c>
      <c r="P37" s="23">
        <f>SUMIF($R$11:$FK$11,$P$11,R37:FK37)</f>
        <v>0</v>
      </c>
      <c r="Q37" s="34">
        <f>SUM(M37:P37)</f>
        <v>0.25</v>
      </c>
      <c r="R37" s="30"/>
      <c r="S37" s="31"/>
      <c r="T37" s="31"/>
      <c r="U37" s="32"/>
      <c r="V37" s="33"/>
      <c r="W37" s="30"/>
      <c r="X37" s="31"/>
      <c r="Y37" s="31"/>
      <c r="Z37" s="32"/>
      <c r="AA37" s="33"/>
      <c r="AB37" s="56"/>
      <c r="AC37" s="57"/>
      <c r="AD37" s="57"/>
      <c r="AE37" s="58"/>
      <c r="AF37" s="59"/>
      <c r="AG37" s="30"/>
      <c r="AH37" s="31"/>
      <c r="AI37" s="31"/>
      <c r="AJ37" s="32"/>
      <c r="AK37" s="33"/>
      <c r="AL37" s="30"/>
      <c r="AM37" s="31"/>
      <c r="AN37" s="31"/>
      <c r="AO37" s="32"/>
      <c r="AP37" s="33"/>
      <c r="AQ37" s="56"/>
      <c r="AR37" s="57"/>
      <c r="AS37" s="57"/>
      <c r="AT37" s="58"/>
      <c r="AU37" s="59"/>
      <c r="AV37" s="30"/>
      <c r="AW37" s="31"/>
      <c r="AX37" s="31"/>
      <c r="AY37" s="32"/>
      <c r="AZ37" s="33"/>
      <c r="BA37" s="30"/>
      <c r="BB37" s="31"/>
      <c r="BC37" s="31"/>
      <c r="BD37" s="32"/>
      <c r="BE37" s="33"/>
      <c r="BF37" s="30"/>
      <c r="BG37" s="31"/>
      <c r="BH37" s="31"/>
      <c r="BI37" s="32"/>
      <c r="BJ37" s="33"/>
      <c r="BK37" s="56"/>
      <c r="BL37" s="57"/>
      <c r="BM37" s="57"/>
      <c r="BN37" s="58"/>
      <c r="BO37" s="59"/>
      <c r="BP37" s="30"/>
      <c r="BQ37" s="31"/>
      <c r="BR37" s="31"/>
      <c r="BS37" s="32"/>
      <c r="BT37" s="33"/>
      <c r="BU37" s="30"/>
      <c r="BV37" s="31"/>
      <c r="BW37" s="31"/>
      <c r="BX37" s="32"/>
      <c r="BY37" s="33"/>
      <c r="BZ37" s="30"/>
      <c r="CA37" s="31"/>
      <c r="CB37" s="31"/>
      <c r="CC37" s="32"/>
      <c r="CD37" s="33"/>
      <c r="CE37" s="30"/>
      <c r="CF37" s="31"/>
      <c r="CG37" s="31"/>
      <c r="CH37" s="32"/>
      <c r="CI37" s="33"/>
      <c r="CJ37" s="30"/>
      <c r="CK37" s="31"/>
      <c r="CL37" s="31"/>
      <c r="CM37" s="32"/>
      <c r="CN37" s="33"/>
      <c r="CO37" s="30"/>
      <c r="CP37" s="31"/>
      <c r="CQ37" s="31"/>
      <c r="CR37" s="32"/>
      <c r="CS37" s="33"/>
      <c r="CT37" s="56"/>
      <c r="CU37" s="57"/>
      <c r="CV37" s="57"/>
      <c r="CW37" s="58"/>
      <c r="CX37" s="59"/>
      <c r="CY37" s="30">
        <v>1</v>
      </c>
      <c r="CZ37" s="31">
        <v>0.25</v>
      </c>
      <c r="DA37" s="31"/>
      <c r="DB37" s="32"/>
      <c r="DC37" s="33"/>
      <c r="DD37" s="30" t="s">
        <v>456</v>
      </c>
      <c r="DE37" s="31"/>
      <c r="DF37" s="31"/>
      <c r="DG37" s="32"/>
      <c r="DH37" s="33"/>
      <c r="DI37" s="30" t="s">
        <v>456</v>
      </c>
      <c r="DJ37" s="31"/>
      <c r="DK37" s="31"/>
      <c r="DL37" s="32"/>
      <c r="DM37" s="33"/>
      <c r="DN37" s="30" t="s">
        <v>456</v>
      </c>
      <c r="DO37" s="31"/>
      <c r="DP37" s="31"/>
      <c r="DQ37" s="32"/>
      <c r="DR37" s="33"/>
      <c r="DS37" s="30" t="s">
        <v>456</v>
      </c>
      <c r="DT37" s="31"/>
      <c r="DU37" s="31"/>
      <c r="DV37" s="32"/>
      <c r="DW37" s="33"/>
      <c r="DX37" s="30" t="s">
        <v>456</v>
      </c>
      <c r="DY37" s="31"/>
      <c r="DZ37" s="31"/>
      <c r="EA37" s="32"/>
      <c r="EB37" s="33"/>
      <c r="EC37" s="56" t="s">
        <v>456</v>
      </c>
      <c r="ED37" s="57"/>
      <c r="EE37" s="57"/>
      <c r="EF37" s="58"/>
      <c r="EG37" s="59"/>
      <c r="EH37" s="30" t="s">
        <v>530</v>
      </c>
      <c r="EI37" s="31"/>
      <c r="EJ37" s="31"/>
      <c r="EK37" s="32"/>
      <c r="EL37" s="33"/>
      <c r="EM37" s="30"/>
      <c r="EN37" s="31"/>
      <c r="EO37" s="31"/>
      <c r="EP37" s="32"/>
      <c r="EQ37" s="33"/>
      <c r="ER37" s="30"/>
      <c r="ES37" s="31"/>
      <c r="ET37" s="31"/>
      <c r="EU37" s="32"/>
      <c r="EV37" s="33"/>
      <c r="EW37" s="30"/>
      <c r="EX37" s="31"/>
      <c r="EY37" s="31"/>
      <c r="EZ37" s="32"/>
      <c r="FA37" s="33"/>
      <c r="FB37" s="30"/>
      <c r="FC37" s="31"/>
      <c r="FD37" s="31"/>
      <c r="FE37" s="32"/>
      <c r="FF37" s="33"/>
      <c r="FG37" s="30"/>
      <c r="FH37" s="31"/>
      <c r="FI37" s="31"/>
      <c r="FJ37" s="32"/>
      <c r="FK37" s="33"/>
    </row>
    <row r="38" spans="1:167" s="4" customFormat="1" ht="26.25" customHeight="1" x14ac:dyDescent="0.25">
      <c r="A38" s="22" t="s">
        <v>41</v>
      </c>
      <c r="B38" s="64" t="s">
        <v>222</v>
      </c>
      <c r="C38" s="65" t="s">
        <v>223</v>
      </c>
      <c r="D38" s="66" t="s">
        <v>401</v>
      </c>
      <c r="E38" s="36">
        <f>SUMIF($R$11:$FK$11,"T",R38:FK38)</f>
        <v>8</v>
      </c>
      <c r="F38" s="36">
        <f>COUNTIF(R38:FK38,"F")+(COUNT(R38,W38,AB38,AG38,AL38,AQ38,AV38,BA38,BF38,BK38,BP38,BU38,BZ38,CE38,CJ38,CO38,CT38,CY38,DD38,DI38,DN38,DS38,DX38,EC38,EH38,EM38,ER38,EW38,FB38,FG38)-E38)</f>
        <v>3</v>
      </c>
      <c r="G38" s="36">
        <f>+COUNTIF(R38:FK38,"F")*0.166666666666667</f>
        <v>0.500000000000001</v>
      </c>
      <c r="H38" s="23">
        <f>COUNTIF(R38:FK38,"DM")</f>
        <v>0</v>
      </c>
      <c r="I38" s="23">
        <f>COUNTIF(R38:FK38,"LCG")</f>
        <v>0</v>
      </c>
      <c r="J38" s="23">
        <f>COUNTIF(R38:FK38,"LSG")</f>
        <v>0</v>
      </c>
      <c r="K38" s="23">
        <f>COUNTIF(R38:FK38,"V")</f>
        <v>0</v>
      </c>
      <c r="L38" s="37">
        <f>+E38+F38+H38+I38+J38+K38</f>
        <v>11</v>
      </c>
      <c r="M38" s="23">
        <f>SUMIF($R$11:$FK$11,$M$11,R38:FK38)</f>
        <v>0</v>
      </c>
      <c r="N38" s="23">
        <f>SUMIF($R$11:$FK$11,$N$11,R38:FK38)</f>
        <v>0</v>
      </c>
      <c r="O38" s="23">
        <f>SUMIF($R$11:$FK$11,$O$11,R38:FK38)</f>
        <v>8</v>
      </c>
      <c r="P38" s="23">
        <f>SUMIF($R$11:$FK$11,$P$11,R38:FK38)</f>
        <v>0</v>
      </c>
      <c r="Q38" s="34">
        <f>SUM(M38:P38)</f>
        <v>8</v>
      </c>
      <c r="R38" s="30">
        <v>1</v>
      </c>
      <c r="S38" s="31"/>
      <c r="T38" s="31"/>
      <c r="U38" s="32"/>
      <c r="V38" s="33"/>
      <c r="W38" s="30" t="s">
        <v>456</v>
      </c>
      <c r="X38" s="31"/>
      <c r="Y38" s="31"/>
      <c r="Z38" s="32"/>
      <c r="AA38" s="33"/>
      <c r="AB38" s="56">
        <v>1</v>
      </c>
      <c r="AC38" s="57"/>
      <c r="AD38" s="57"/>
      <c r="AE38" s="58"/>
      <c r="AF38" s="59"/>
      <c r="AG38" s="30">
        <v>1</v>
      </c>
      <c r="AH38" s="31"/>
      <c r="AI38" s="31"/>
      <c r="AJ38" s="32"/>
      <c r="AK38" s="33"/>
      <c r="AL38" s="30">
        <v>1</v>
      </c>
      <c r="AM38" s="31"/>
      <c r="AN38" s="31"/>
      <c r="AO38" s="32"/>
      <c r="AP38" s="33"/>
      <c r="AQ38" s="56">
        <v>1</v>
      </c>
      <c r="AR38" s="57"/>
      <c r="AS38" s="57"/>
      <c r="AT38" s="58">
        <v>8</v>
      </c>
      <c r="AU38" s="59"/>
      <c r="AV38" s="30">
        <v>1</v>
      </c>
      <c r="AW38" s="31"/>
      <c r="AX38" s="31"/>
      <c r="AY38" s="32"/>
      <c r="AZ38" s="33"/>
      <c r="BA38" s="30">
        <v>1</v>
      </c>
      <c r="BB38" s="31"/>
      <c r="BC38" s="31"/>
      <c r="BD38" s="32"/>
      <c r="BE38" s="33"/>
      <c r="BF38" s="30" t="s">
        <v>456</v>
      </c>
      <c r="BG38" s="31"/>
      <c r="BH38" s="31"/>
      <c r="BI38" s="32"/>
      <c r="BJ38" s="33"/>
      <c r="BK38" s="56">
        <v>1</v>
      </c>
      <c r="BL38" s="57"/>
      <c r="BM38" s="57"/>
      <c r="BN38" s="58"/>
      <c r="BO38" s="59"/>
      <c r="BP38" s="30" t="s">
        <v>456</v>
      </c>
      <c r="BQ38" s="31"/>
      <c r="BR38" s="31"/>
      <c r="BS38" s="32"/>
      <c r="BT38" s="33"/>
      <c r="BU38" s="30"/>
      <c r="BV38" s="31"/>
      <c r="BW38" s="31"/>
      <c r="BX38" s="32"/>
      <c r="BY38" s="33"/>
      <c r="BZ38" s="30"/>
      <c r="CA38" s="31"/>
      <c r="CB38" s="31"/>
      <c r="CC38" s="32"/>
      <c r="CD38" s="33"/>
      <c r="CE38" s="30"/>
      <c r="CF38" s="31"/>
      <c r="CG38" s="31"/>
      <c r="CH38" s="32"/>
      <c r="CI38" s="33"/>
      <c r="CJ38" s="30"/>
      <c r="CK38" s="31"/>
      <c r="CL38" s="31"/>
      <c r="CM38" s="32"/>
      <c r="CN38" s="33"/>
      <c r="CO38" s="30"/>
      <c r="CP38" s="31"/>
      <c r="CQ38" s="31"/>
      <c r="CR38" s="32"/>
      <c r="CS38" s="33"/>
      <c r="CT38" s="56"/>
      <c r="CU38" s="57"/>
      <c r="CV38" s="57"/>
      <c r="CW38" s="58"/>
      <c r="CX38" s="59"/>
      <c r="CY38" s="30"/>
      <c r="CZ38" s="31"/>
      <c r="DA38" s="31"/>
      <c r="DB38" s="32"/>
      <c r="DC38" s="33"/>
      <c r="DD38" s="30"/>
      <c r="DE38" s="31"/>
      <c r="DF38" s="31"/>
      <c r="DG38" s="32"/>
      <c r="DH38" s="33"/>
      <c r="DI38" s="30"/>
      <c r="DJ38" s="31"/>
      <c r="DK38" s="31"/>
      <c r="DL38" s="32"/>
      <c r="DM38" s="33"/>
      <c r="DN38" s="30"/>
      <c r="DO38" s="31"/>
      <c r="DP38" s="31"/>
      <c r="DQ38" s="32"/>
      <c r="DR38" s="33"/>
      <c r="DS38" s="30"/>
      <c r="DT38" s="31"/>
      <c r="DU38" s="31"/>
      <c r="DV38" s="32"/>
      <c r="DW38" s="33"/>
      <c r="DX38" s="30"/>
      <c r="DY38" s="31"/>
      <c r="DZ38" s="31"/>
      <c r="EA38" s="32"/>
      <c r="EB38" s="33"/>
      <c r="EC38" s="56"/>
      <c r="ED38" s="57"/>
      <c r="EE38" s="57"/>
      <c r="EF38" s="58"/>
      <c r="EG38" s="59"/>
      <c r="EH38" s="30"/>
      <c r="EI38" s="31"/>
      <c r="EJ38" s="31"/>
      <c r="EK38" s="32"/>
      <c r="EL38" s="33"/>
      <c r="EM38" s="30"/>
      <c r="EN38" s="31"/>
      <c r="EO38" s="31"/>
      <c r="EP38" s="32"/>
      <c r="EQ38" s="33"/>
      <c r="ER38" s="30"/>
      <c r="ES38" s="31"/>
      <c r="ET38" s="31"/>
      <c r="EU38" s="32"/>
      <c r="EV38" s="33"/>
      <c r="EW38" s="30"/>
      <c r="EX38" s="31"/>
      <c r="EY38" s="31"/>
      <c r="EZ38" s="32"/>
      <c r="FA38" s="33"/>
      <c r="FB38" s="30"/>
      <c r="FC38" s="31"/>
      <c r="FD38" s="31"/>
      <c r="FE38" s="32"/>
      <c r="FF38" s="33"/>
      <c r="FG38" s="30"/>
      <c r="FH38" s="31"/>
      <c r="FI38" s="31"/>
      <c r="FJ38" s="32"/>
      <c r="FK38" s="33"/>
    </row>
    <row r="39" spans="1:167" s="4" customFormat="1" ht="26.25" customHeight="1" x14ac:dyDescent="0.25">
      <c r="A39" s="22" t="s">
        <v>42</v>
      </c>
      <c r="B39" s="47" t="s">
        <v>224</v>
      </c>
      <c r="C39" s="46" t="s">
        <v>225</v>
      </c>
      <c r="D39" s="44">
        <v>70661512</v>
      </c>
      <c r="E39" s="36">
        <f>SUMIF($R$11:$FK$11,"T",R39:FK39)</f>
        <v>24.75</v>
      </c>
      <c r="F39" s="36">
        <f>COUNTIF(R39:FK39,"F")+(COUNT(R39,W39,AB39,AG39,AL39,AQ39,AV39,BA39,BF39,BK39,BP39,BU39,BZ39,CE39,CJ39,CO39,CT39,CY39,DD39,DI39,DN39,DS39,DX39,EC39,EH39,EM39,ER39,EW39,FB39,FG39)-E39)</f>
        <v>0.25</v>
      </c>
      <c r="G39" s="36">
        <f>+COUNTIF(R39:FK39,"F")*0.166666666666667</f>
        <v>0</v>
      </c>
      <c r="H39" s="23">
        <f>COUNTIF(R39:FK39,"DM")</f>
        <v>0</v>
      </c>
      <c r="I39" s="23">
        <f>COUNTIF(R39:FK39,"LCG")</f>
        <v>0</v>
      </c>
      <c r="J39" s="23">
        <f>COUNTIF(R39:FK39,"LSG")</f>
        <v>0</v>
      </c>
      <c r="K39" s="23">
        <f>COUNTIF(R39:FK39,"V")</f>
        <v>0</v>
      </c>
      <c r="L39" s="37">
        <f>+E39+F39+H39+I39+J39+K39</f>
        <v>25</v>
      </c>
      <c r="M39" s="23">
        <f>SUMIF($R$11:$FK$11,$M$11,R39:FK39)</f>
        <v>4.75</v>
      </c>
      <c r="N39" s="23">
        <f>SUMIF($R$11:$FK$11,$N$11,R39:FK39)</f>
        <v>0</v>
      </c>
      <c r="O39" s="23">
        <f>SUMIF($R$11:$FK$11,$O$11,R39:FK39)</f>
        <v>8</v>
      </c>
      <c r="P39" s="23">
        <f>SUMIF($R$11:$FK$11,$P$11,R39:FK39)</f>
        <v>0</v>
      </c>
      <c r="Q39" s="34">
        <f>SUM(M39:P39)</f>
        <v>12.75</v>
      </c>
      <c r="R39" s="30">
        <v>1</v>
      </c>
      <c r="S39" s="31">
        <v>1</v>
      </c>
      <c r="T39" s="31"/>
      <c r="U39" s="32"/>
      <c r="V39" s="33"/>
      <c r="W39" s="30">
        <v>1</v>
      </c>
      <c r="X39" s="31">
        <v>1</v>
      </c>
      <c r="Y39" s="31"/>
      <c r="Z39" s="32"/>
      <c r="AA39" s="33"/>
      <c r="AB39" s="56">
        <v>1</v>
      </c>
      <c r="AC39" s="57"/>
      <c r="AD39" s="57"/>
      <c r="AE39" s="58"/>
      <c r="AF39" s="59"/>
      <c r="AG39" s="30">
        <v>1</v>
      </c>
      <c r="AH39" s="31">
        <v>0.5</v>
      </c>
      <c r="AI39" s="31"/>
      <c r="AJ39" s="32"/>
      <c r="AK39" s="33"/>
      <c r="AL39" s="30">
        <v>1</v>
      </c>
      <c r="AM39" s="31"/>
      <c r="AN39" s="31"/>
      <c r="AO39" s="32"/>
      <c r="AP39" s="33"/>
      <c r="AQ39" s="56">
        <v>1</v>
      </c>
      <c r="AR39" s="57"/>
      <c r="AS39" s="57"/>
      <c r="AT39" s="58">
        <v>8</v>
      </c>
      <c r="AU39" s="59"/>
      <c r="AV39" s="30">
        <v>1</v>
      </c>
      <c r="AW39" s="31"/>
      <c r="AX39" s="31"/>
      <c r="AY39" s="32"/>
      <c r="AZ39" s="33"/>
      <c r="BA39" s="30">
        <v>1</v>
      </c>
      <c r="BB39" s="31"/>
      <c r="BC39" s="31"/>
      <c r="BD39" s="32"/>
      <c r="BE39" s="33"/>
      <c r="BF39" s="30">
        <v>1</v>
      </c>
      <c r="BG39" s="31"/>
      <c r="BH39" s="31"/>
      <c r="BI39" s="32"/>
      <c r="BJ39" s="33"/>
      <c r="BK39" s="56">
        <v>1</v>
      </c>
      <c r="BL39" s="57"/>
      <c r="BM39" s="57"/>
      <c r="BN39" s="58"/>
      <c r="BO39" s="59"/>
      <c r="BP39" s="30">
        <v>0.75</v>
      </c>
      <c r="BQ39" s="31"/>
      <c r="BR39" s="31"/>
      <c r="BS39" s="32"/>
      <c r="BT39" s="33"/>
      <c r="BU39" s="30">
        <v>1</v>
      </c>
      <c r="BV39" s="31">
        <v>0.5</v>
      </c>
      <c r="BW39" s="31"/>
      <c r="BX39" s="32"/>
      <c r="BY39" s="33"/>
      <c r="BZ39" s="30">
        <v>1</v>
      </c>
      <c r="CA39" s="31"/>
      <c r="CB39" s="31"/>
      <c r="CC39" s="32"/>
      <c r="CD39" s="33"/>
      <c r="CE39" s="30">
        <v>1</v>
      </c>
      <c r="CF39" s="31">
        <v>0.5</v>
      </c>
      <c r="CG39" s="31"/>
      <c r="CH39" s="32"/>
      <c r="CI39" s="33"/>
      <c r="CJ39" s="30">
        <v>1</v>
      </c>
      <c r="CK39" s="31">
        <v>0.25</v>
      </c>
      <c r="CL39" s="31"/>
      <c r="CM39" s="32"/>
      <c r="CN39" s="33"/>
      <c r="CO39" s="30">
        <v>1</v>
      </c>
      <c r="CP39" s="31"/>
      <c r="CQ39" s="31"/>
      <c r="CR39" s="32"/>
      <c r="CS39" s="33"/>
      <c r="CT39" s="56">
        <v>1</v>
      </c>
      <c r="CU39" s="57"/>
      <c r="CV39" s="57"/>
      <c r="CW39" s="58"/>
      <c r="CX39" s="59"/>
      <c r="CY39" s="30">
        <v>1</v>
      </c>
      <c r="CZ39" s="31"/>
      <c r="DA39" s="31"/>
      <c r="DB39" s="32"/>
      <c r="DC39" s="33"/>
      <c r="DD39" s="30">
        <v>1</v>
      </c>
      <c r="DE39" s="31"/>
      <c r="DF39" s="31"/>
      <c r="DG39" s="32"/>
      <c r="DH39" s="33"/>
      <c r="DI39" s="30">
        <v>1</v>
      </c>
      <c r="DJ39" s="31"/>
      <c r="DK39" s="31"/>
      <c r="DL39" s="32"/>
      <c r="DM39" s="33"/>
      <c r="DN39" s="30">
        <v>1</v>
      </c>
      <c r="DO39" s="31"/>
      <c r="DP39" s="31"/>
      <c r="DQ39" s="32"/>
      <c r="DR39" s="33"/>
      <c r="DS39" s="30">
        <v>1</v>
      </c>
      <c r="DT39" s="31">
        <v>1</v>
      </c>
      <c r="DU39" s="31"/>
      <c r="DV39" s="32"/>
      <c r="DW39" s="33"/>
      <c r="DX39" s="30">
        <v>1</v>
      </c>
      <c r="DY39" s="31"/>
      <c r="DZ39" s="31"/>
      <c r="EA39" s="32"/>
      <c r="EB39" s="33"/>
      <c r="EC39" s="56">
        <v>1</v>
      </c>
      <c r="ED39" s="57"/>
      <c r="EE39" s="57"/>
      <c r="EF39" s="58"/>
      <c r="EG39" s="59"/>
      <c r="EH39" s="30">
        <v>1</v>
      </c>
      <c r="EI39" s="31"/>
      <c r="EJ39" s="31"/>
      <c r="EK39" s="32"/>
      <c r="EL39" s="33"/>
      <c r="EM39" s="30" t="s">
        <v>515</v>
      </c>
      <c r="EN39" s="31"/>
      <c r="EO39" s="31"/>
      <c r="EP39" s="32"/>
      <c r="EQ39" s="33"/>
      <c r="ER39" s="30"/>
      <c r="ES39" s="31"/>
      <c r="ET39" s="31"/>
      <c r="EU39" s="32"/>
      <c r="EV39" s="33"/>
      <c r="EW39" s="30"/>
      <c r="EX39" s="31"/>
      <c r="EY39" s="31"/>
      <c r="EZ39" s="32"/>
      <c r="FA39" s="33"/>
      <c r="FB39" s="30"/>
      <c r="FC39" s="31"/>
      <c r="FD39" s="31"/>
      <c r="FE39" s="32"/>
      <c r="FF39" s="33"/>
      <c r="FG39" s="30"/>
      <c r="FH39" s="31"/>
      <c r="FI39" s="31"/>
      <c r="FJ39" s="32"/>
      <c r="FK39" s="33"/>
    </row>
    <row r="40" spans="1:167" s="4" customFormat="1" ht="26.25" customHeight="1" thickBot="1" x14ac:dyDescent="0.3">
      <c r="A40" s="22" t="s">
        <v>43</v>
      </c>
      <c r="B40" s="47" t="s">
        <v>226</v>
      </c>
      <c r="C40" s="46" t="s">
        <v>227</v>
      </c>
      <c r="D40" s="44" t="s">
        <v>402</v>
      </c>
      <c r="E40" s="36">
        <f>SUMIF($R$11:$FK$11,"T",R40:FK40)</f>
        <v>22.44</v>
      </c>
      <c r="F40" s="36">
        <f>COUNTIF(R40:FK40,"F")+(COUNT(R40,W40,AB40,AG40,AL40,AQ40,AV40,BA40,BF40,BK40,BP40,BU40,BZ40,CE40,CJ40,CO40,CT40,CY40,DD40,DI40,DN40,DS40,DX40,EC40,EH40,EM40,ER40,EW40,FB40,FG40)-E40)</f>
        <v>0.55999999999999872</v>
      </c>
      <c r="G40" s="36">
        <f>+COUNTIF(R40:FK40,"F")*0.166666666666667</f>
        <v>0</v>
      </c>
      <c r="H40" s="23">
        <f>COUNTIF(R40:FK40,"DM")</f>
        <v>0</v>
      </c>
      <c r="I40" s="23">
        <f>COUNTIF(R40:FK40,"LCG")</f>
        <v>0</v>
      </c>
      <c r="J40" s="23">
        <f>COUNTIF(R40:FK40,"LSG")</f>
        <v>2</v>
      </c>
      <c r="K40" s="23">
        <f>COUNTIF(R40:FK40,"V")</f>
        <v>0</v>
      </c>
      <c r="L40" s="37">
        <f>+E40+F40+H40+I40+J40+K40</f>
        <v>25</v>
      </c>
      <c r="M40" s="23">
        <f>SUMIF($R$11:$FK$11,$M$11,R40:FK40)</f>
        <v>9.5</v>
      </c>
      <c r="N40" s="23">
        <f>SUMIF($R$11:$FK$11,$N$11,R40:FK40)</f>
        <v>3</v>
      </c>
      <c r="O40" s="23">
        <f>SUMIF($R$11:$FK$11,$O$11,R40:FK40)</f>
        <v>8</v>
      </c>
      <c r="P40" s="23">
        <f>SUMIF($R$11:$FK$11,$P$11,R40:FK40)</f>
        <v>0</v>
      </c>
      <c r="Q40" s="34">
        <f>SUM(M40:P40)</f>
        <v>20.5</v>
      </c>
      <c r="R40" s="30">
        <v>1</v>
      </c>
      <c r="S40" s="31">
        <v>1</v>
      </c>
      <c r="T40" s="31"/>
      <c r="U40" s="32"/>
      <c r="V40" s="33"/>
      <c r="W40" s="30">
        <v>1</v>
      </c>
      <c r="X40" s="31">
        <v>0.25</v>
      </c>
      <c r="Y40" s="31"/>
      <c r="Z40" s="32"/>
      <c r="AA40" s="33"/>
      <c r="AB40" s="56">
        <v>1</v>
      </c>
      <c r="AC40" s="57"/>
      <c r="AD40" s="57"/>
      <c r="AE40" s="58"/>
      <c r="AF40" s="59"/>
      <c r="AG40" s="30">
        <v>0.56000000000000005</v>
      </c>
      <c r="AH40" s="31"/>
      <c r="AI40" s="31"/>
      <c r="AJ40" s="32"/>
      <c r="AK40" s="33"/>
      <c r="AL40" s="30">
        <v>1</v>
      </c>
      <c r="AM40" s="31">
        <v>0.25</v>
      </c>
      <c r="AN40" s="31"/>
      <c r="AO40" s="32"/>
      <c r="AP40" s="33"/>
      <c r="AQ40" s="56">
        <v>1</v>
      </c>
      <c r="AR40" s="57"/>
      <c r="AS40" s="57"/>
      <c r="AT40" s="58">
        <v>8</v>
      </c>
      <c r="AU40" s="59"/>
      <c r="AV40" s="30">
        <v>1</v>
      </c>
      <c r="AW40" s="31"/>
      <c r="AX40" s="31"/>
      <c r="AY40" s="32"/>
      <c r="AZ40" s="33"/>
      <c r="BA40" s="30">
        <v>1</v>
      </c>
      <c r="BB40" s="31"/>
      <c r="BC40" s="31"/>
      <c r="BD40" s="32"/>
      <c r="BE40" s="33"/>
      <c r="BF40" s="30">
        <v>1</v>
      </c>
      <c r="BG40" s="31"/>
      <c r="BH40" s="31"/>
      <c r="BI40" s="32"/>
      <c r="BJ40" s="33"/>
      <c r="BK40" s="56">
        <v>1</v>
      </c>
      <c r="BL40" s="57"/>
      <c r="BM40" s="57"/>
      <c r="BN40" s="58"/>
      <c r="BO40" s="59"/>
      <c r="BP40" s="30">
        <v>1</v>
      </c>
      <c r="BQ40" s="31">
        <v>2</v>
      </c>
      <c r="BR40" s="31">
        <v>0.5</v>
      </c>
      <c r="BS40" s="32"/>
      <c r="BT40" s="33"/>
      <c r="BU40" s="30">
        <v>1</v>
      </c>
      <c r="BV40" s="31">
        <v>2</v>
      </c>
      <c r="BW40" s="31">
        <v>1</v>
      </c>
      <c r="BX40" s="32"/>
      <c r="BY40" s="33"/>
      <c r="BZ40" s="30" t="s">
        <v>457</v>
      </c>
      <c r="CA40" s="31"/>
      <c r="CB40" s="31"/>
      <c r="CC40" s="32"/>
      <c r="CD40" s="33"/>
      <c r="CE40" s="30">
        <v>1</v>
      </c>
      <c r="CF40" s="31">
        <v>2</v>
      </c>
      <c r="CG40" s="31">
        <v>0.5</v>
      </c>
      <c r="CH40" s="32"/>
      <c r="CI40" s="33"/>
      <c r="CJ40" s="30">
        <v>1</v>
      </c>
      <c r="CK40" s="31"/>
      <c r="CL40" s="31"/>
      <c r="CM40" s="32"/>
      <c r="CN40" s="33"/>
      <c r="CO40" s="30">
        <v>1</v>
      </c>
      <c r="CP40" s="31"/>
      <c r="CQ40" s="31"/>
      <c r="CR40" s="32"/>
      <c r="CS40" s="33"/>
      <c r="CT40" s="56">
        <v>1</v>
      </c>
      <c r="CU40" s="57"/>
      <c r="CV40" s="57"/>
      <c r="CW40" s="58"/>
      <c r="CX40" s="59"/>
      <c r="CY40" s="30">
        <v>1</v>
      </c>
      <c r="CZ40" s="31"/>
      <c r="DA40" s="31"/>
      <c r="DB40" s="32"/>
      <c r="DC40" s="33"/>
      <c r="DD40" s="30">
        <v>1</v>
      </c>
      <c r="DE40" s="31"/>
      <c r="DF40" s="31"/>
      <c r="DG40" s="32"/>
      <c r="DH40" s="33"/>
      <c r="DI40" s="30">
        <v>0.88</v>
      </c>
      <c r="DJ40" s="31"/>
      <c r="DK40" s="31"/>
      <c r="DL40" s="32"/>
      <c r="DM40" s="33"/>
      <c r="DN40" s="30">
        <v>1</v>
      </c>
      <c r="DO40" s="31"/>
      <c r="DP40" s="31"/>
      <c r="DQ40" s="32"/>
      <c r="DR40" s="33"/>
      <c r="DS40" s="30" t="s">
        <v>457</v>
      </c>
      <c r="DT40" s="31"/>
      <c r="DU40" s="31"/>
      <c r="DV40" s="32"/>
      <c r="DW40" s="33"/>
      <c r="DX40" s="30">
        <v>1</v>
      </c>
      <c r="DY40" s="31"/>
      <c r="DZ40" s="31"/>
      <c r="EA40" s="32"/>
      <c r="EB40" s="33"/>
      <c r="EC40" s="56">
        <v>1</v>
      </c>
      <c r="ED40" s="57"/>
      <c r="EE40" s="57"/>
      <c r="EF40" s="58"/>
      <c r="EG40" s="59"/>
      <c r="EH40" s="30">
        <v>1</v>
      </c>
      <c r="EI40" s="31">
        <v>2</v>
      </c>
      <c r="EJ40" s="31">
        <v>1</v>
      </c>
      <c r="EK40" s="32"/>
      <c r="EL40" s="33"/>
      <c r="EM40" s="30" t="s">
        <v>515</v>
      </c>
      <c r="EN40" s="31"/>
      <c r="EO40" s="31"/>
      <c r="EP40" s="32"/>
      <c r="EQ40" s="33"/>
      <c r="ER40" s="30"/>
      <c r="ES40" s="31"/>
      <c r="ET40" s="31"/>
      <c r="EU40" s="32"/>
      <c r="EV40" s="33"/>
      <c r="EW40" s="30"/>
      <c r="EX40" s="31"/>
      <c r="EY40" s="31"/>
      <c r="EZ40" s="32"/>
      <c r="FA40" s="33"/>
      <c r="FB40" s="30"/>
      <c r="FC40" s="31"/>
      <c r="FD40" s="31"/>
      <c r="FE40" s="32"/>
      <c r="FF40" s="33"/>
      <c r="FG40" s="30"/>
      <c r="FH40" s="31"/>
      <c r="FI40" s="31"/>
      <c r="FJ40" s="32"/>
      <c r="FK40" s="33"/>
    </row>
    <row r="41" spans="1:167" s="4" customFormat="1" ht="26.25" customHeight="1" x14ac:dyDescent="0.25">
      <c r="A41" s="22" t="s">
        <v>44</v>
      </c>
      <c r="B41" s="45" t="s">
        <v>228</v>
      </c>
      <c r="C41" s="48" t="s">
        <v>229</v>
      </c>
      <c r="D41" s="44" t="s">
        <v>403</v>
      </c>
      <c r="E41" s="36">
        <f>SUMIF($R$11:$FK$11,"T",R41:FK41)</f>
        <v>22</v>
      </c>
      <c r="F41" s="36">
        <f>COUNTIF(R41:FK41,"F")+(COUNT(R41,W41,AB41,AG41,AL41,AQ41,AV41,BA41,BF41,BK41,BP41,BU41,BZ41,CE41,CJ41,CO41,CT41,CY41,DD41,DI41,DN41,DS41,DX41,EC41,EH41,EM41,ER41,EW41,FB41,FG41)-E41)</f>
        <v>1</v>
      </c>
      <c r="G41" s="36">
        <f>+COUNTIF(R41:FK41,"F")*0.166666666666667</f>
        <v>0.16666666666666699</v>
      </c>
      <c r="H41" s="23">
        <f>COUNTIF(R41:FK41,"DM")</f>
        <v>0</v>
      </c>
      <c r="I41" s="23">
        <f>COUNTIF(R41:FK41,"LCG")</f>
        <v>0</v>
      </c>
      <c r="J41" s="23">
        <f>COUNTIF(R41:FK41,"LSG")</f>
        <v>1</v>
      </c>
      <c r="K41" s="23">
        <f>COUNTIF(R41:FK41,"V")</f>
        <v>6</v>
      </c>
      <c r="L41" s="37">
        <f>+E41+F41+H41+I41+J41+K41</f>
        <v>30</v>
      </c>
      <c r="M41" s="23">
        <f>SUMIF($R$11:$FK$11,$M$11,R41:FK41)</f>
        <v>4</v>
      </c>
      <c r="N41" s="23">
        <f>SUMIF($R$11:$FK$11,$N$11,R41:FK41)</f>
        <v>0</v>
      </c>
      <c r="O41" s="23">
        <f>SUMIF($R$11:$FK$11,$O$11,R41:FK41)</f>
        <v>0</v>
      </c>
      <c r="P41" s="23">
        <f>SUMIF($R$11:$FK$11,$P$11,R41:FK41)</f>
        <v>0</v>
      </c>
      <c r="Q41" s="34">
        <f>SUM(M41:P41)</f>
        <v>4</v>
      </c>
      <c r="R41" s="30">
        <v>1</v>
      </c>
      <c r="S41" s="31"/>
      <c r="T41" s="31"/>
      <c r="U41" s="32"/>
      <c r="V41" s="33"/>
      <c r="W41" s="30">
        <v>1</v>
      </c>
      <c r="X41" s="31"/>
      <c r="Y41" s="31"/>
      <c r="Z41" s="32"/>
      <c r="AA41" s="33"/>
      <c r="AB41" s="56">
        <v>1</v>
      </c>
      <c r="AC41" s="57"/>
      <c r="AD41" s="57"/>
      <c r="AE41" s="58"/>
      <c r="AF41" s="59"/>
      <c r="AG41" s="30">
        <v>1</v>
      </c>
      <c r="AH41" s="31"/>
      <c r="AI41" s="31"/>
      <c r="AJ41" s="32"/>
      <c r="AK41" s="33"/>
      <c r="AL41" s="30">
        <v>1</v>
      </c>
      <c r="AM41" s="31"/>
      <c r="AN41" s="31"/>
      <c r="AO41" s="32"/>
      <c r="AP41" s="33"/>
      <c r="AQ41" s="56" t="s">
        <v>456</v>
      </c>
      <c r="AR41" s="57"/>
      <c r="AS41" s="57"/>
      <c r="AT41" s="58"/>
      <c r="AU41" s="59"/>
      <c r="AV41" s="30">
        <v>1</v>
      </c>
      <c r="AW41" s="31"/>
      <c r="AX41" s="31"/>
      <c r="AY41" s="32"/>
      <c r="AZ41" s="33"/>
      <c r="BA41" s="30">
        <v>1</v>
      </c>
      <c r="BB41" s="31"/>
      <c r="BC41" s="31"/>
      <c r="BD41" s="32"/>
      <c r="BE41" s="33"/>
      <c r="BF41" s="30" t="s">
        <v>457</v>
      </c>
      <c r="BG41" s="31"/>
      <c r="BH41" s="31"/>
      <c r="BI41" s="32"/>
      <c r="BJ41" s="33"/>
      <c r="BK41" s="56">
        <v>1</v>
      </c>
      <c r="BL41" s="57"/>
      <c r="BM41" s="57"/>
      <c r="BN41" s="58"/>
      <c r="BO41" s="59"/>
      <c r="BP41" s="30">
        <v>1</v>
      </c>
      <c r="BQ41" s="31"/>
      <c r="BR41" s="31"/>
      <c r="BS41" s="32"/>
      <c r="BT41" s="33"/>
      <c r="BU41" s="30">
        <v>1</v>
      </c>
      <c r="BV41" s="31"/>
      <c r="BW41" s="31"/>
      <c r="BX41" s="32"/>
      <c r="BY41" s="33"/>
      <c r="BZ41" s="30">
        <v>1</v>
      </c>
      <c r="CA41" s="31">
        <v>2</v>
      </c>
      <c r="CB41" s="31"/>
      <c r="CC41" s="32"/>
      <c r="CD41" s="33"/>
      <c r="CE41" s="30">
        <v>1</v>
      </c>
      <c r="CF41" s="31"/>
      <c r="CG41" s="31"/>
      <c r="CH41" s="32"/>
      <c r="CI41" s="33"/>
      <c r="CJ41" s="30">
        <v>1</v>
      </c>
      <c r="CK41" s="31">
        <v>2</v>
      </c>
      <c r="CL41" s="31"/>
      <c r="CM41" s="32"/>
      <c r="CN41" s="33"/>
      <c r="CO41" s="30">
        <v>1</v>
      </c>
      <c r="CP41" s="31"/>
      <c r="CQ41" s="31"/>
      <c r="CR41" s="32"/>
      <c r="CS41" s="33"/>
      <c r="CT41" s="56">
        <v>1</v>
      </c>
      <c r="CU41" s="57"/>
      <c r="CV41" s="57"/>
      <c r="CW41" s="58"/>
      <c r="CX41" s="59"/>
      <c r="CY41" s="30">
        <v>1</v>
      </c>
      <c r="CZ41" s="31"/>
      <c r="DA41" s="31"/>
      <c r="DB41" s="32"/>
      <c r="DC41" s="33"/>
      <c r="DD41" s="30">
        <v>1</v>
      </c>
      <c r="DE41" s="31"/>
      <c r="DF41" s="31"/>
      <c r="DG41" s="32"/>
      <c r="DH41" s="33"/>
      <c r="DI41" s="30">
        <v>1</v>
      </c>
      <c r="DJ41" s="31"/>
      <c r="DK41" s="31"/>
      <c r="DL41" s="32"/>
      <c r="DM41" s="33"/>
      <c r="DN41" s="30">
        <v>1</v>
      </c>
      <c r="DO41" s="31"/>
      <c r="DP41" s="31"/>
      <c r="DQ41" s="32"/>
      <c r="DR41" s="33"/>
      <c r="DS41" s="30">
        <v>1</v>
      </c>
      <c r="DT41" s="31"/>
      <c r="DU41" s="31"/>
      <c r="DV41" s="32"/>
      <c r="DW41" s="33"/>
      <c r="DX41" s="30">
        <v>1</v>
      </c>
      <c r="DY41" s="31"/>
      <c r="DZ41" s="31"/>
      <c r="EA41" s="32"/>
      <c r="EB41" s="33"/>
      <c r="EC41" s="56">
        <v>1</v>
      </c>
      <c r="ED41" s="57"/>
      <c r="EE41" s="57"/>
      <c r="EF41" s="58"/>
      <c r="EG41" s="59"/>
      <c r="EH41" s="30" t="s">
        <v>458</v>
      </c>
      <c r="EI41" s="31"/>
      <c r="EJ41" s="31"/>
      <c r="EK41" s="32"/>
      <c r="EL41" s="33"/>
      <c r="EM41" s="30" t="s">
        <v>458</v>
      </c>
      <c r="EN41" s="31"/>
      <c r="EO41" s="31"/>
      <c r="EP41" s="32"/>
      <c r="EQ41" s="33"/>
      <c r="ER41" s="30" t="s">
        <v>458</v>
      </c>
      <c r="ES41" s="31"/>
      <c r="ET41" s="31"/>
      <c r="EU41" s="32"/>
      <c r="EV41" s="33"/>
      <c r="EW41" s="30" t="s">
        <v>458</v>
      </c>
      <c r="EX41" s="31"/>
      <c r="EY41" s="31"/>
      <c r="EZ41" s="32"/>
      <c r="FA41" s="33"/>
      <c r="FB41" s="30" t="s">
        <v>458</v>
      </c>
      <c r="FC41" s="31"/>
      <c r="FD41" s="31"/>
      <c r="FE41" s="32"/>
      <c r="FF41" s="33"/>
      <c r="FG41" s="30" t="s">
        <v>458</v>
      </c>
      <c r="FH41" s="31"/>
      <c r="FI41" s="31"/>
      <c r="FJ41" s="32"/>
      <c r="FK41" s="33"/>
    </row>
    <row r="42" spans="1:167" s="4" customFormat="1" ht="26.25" customHeight="1" x14ac:dyDescent="0.25">
      <c r="A42" s="22" t="s">
        <v>45</v>
      </c>
      <c r="B42" s="47" t="s">
        <v>230</v>
      </c>
      <c r="C42" s="46" t="s">
        <v>231</v>
      </c>
      <c r="D42" s="44">
        <v>41491172</v>
      </c>
      <c r="E42" s="36">
        <f>SUMIF($R$11:$FK$11,"T",R42:FK42)</f>
        <v>24</v>
      </c>
      <c r="F42" s="36">
        <f>COUNTIF(R42:FK42,"F")+(COUNT(R42,W42,AB42,AG42,AL42,AQ42,AV42,BA42,BF42,BK42,BP42,BU42,BZ42,CE42,CJ42,CO42,CT42,CY42,DD42,DI42,DN42,DS42,DX42,EC42,EH42,EM42,ER42,EW42,FB42,FG42)-E42)</f>
        <v>0</v>
      </c>
      <c r="G42" s="36">
        <f>+COUNTIF(R42:FK42,"F")*0.166666666666667</f>
        <v>0</v>
      </c>
      <c r="H42" s="23">
        <f>COUNTIF(R42:FK42,"DM")</f>
        <v>0</v>
      </c>
      <c r="I42" s="23">
        <f>COUNTIF(R42:FK42,"LCG")</f>
        <v>0</v>
      </c>
      <c r="J42" s="23">
        <f>COUNTIF(R42:FK42,"LSG")</f>
        <v>1</v>
      </c>
      <c r="K42" s="23">
        <f>COUNTIF(R42:FK42,"V")</f>
        <v>0</v>
      </c>
      <c r="L42" s="37">
        <f>+E42+F42+H42+I42+J42+K42</f>
        <v>25</v>
      </c>
      <c r="M42" s="23">
        <f>SUMIF($R$11:$FK$11,$M$11,R42:FK42)</f>
        <v>6</v>
      </c>
      <c r="N42" s="23">
        <f>SUMIF($R$11:$FK$11,$N$11,R42:FK42)</f>
        <v>0</v>
      </c>
      <c r="O42" s="23">
        <f>SUMIF($R$11:$FK$11,$O$11,R42:FK42)</f>
        <v>8</v>
      </c>
      <c r="P42" s="23">
        <f>SUMIF($R$11:$FK$11,$P$11,R42:FK42)</f>
        <v>0</v>
      </c>
      <c r="Q42" s="34">
        <f>SUM(M42:P42)</f>
        <v>14</v>
      </c>
      <c r="R42" s="30">
        <v>1</v>
      </c>
      <c r="S42" s="31"/>
      <c r="T42" s="31"/>
      <c r="U42" s="32"/>
      <c r="V42" s="33"/>
      <c r="W42" s="30">
        <v>1</v>
      </c>
      <c r="X42" s="31"/>
      <c r="Y42" s="31"/>
      <c r="Z42" s="32"/>
      <c r="AA42" s="33"/>
      <c r="AB42" s="56">
        <v>1</v>
      </c>
      <c r="AC42" s="57"/>
      <c r="AD42" s="57"/>
      <c r="AE42" s="58"/>
      <c r="AF42" s="59"/>
      <c r="AG42" s="30">
        <v>1</v>
      </c>
      <c r="AH42" s="31"/>
      <c r="AI42" s="31"/>
      <c r="AJ42" s="32"/>
      <c r="AK42" s="33"/>
      <c r="AL42" s="30">
        <v>1</v>
      </c>
      <c r="AM42" s="31"/>
      <c r="AN42" s="31"/>
      <c r="AO42" s="32"/>
      <c r="AP42" s="33"/>
      <c r="AQ42" s="56">
        <v>1</v>
      </c>
      <c r="AR42" s="57"/>
      <c r="AS42" s="57"/>
      <c r="AT42" s="58">
        <v>8</v>
      </c>
      <c r="AU42" s="59"/>
      <c r="AV42" s="30">
        <v>1</v>
      </c>
      <c r="AW42" s="31"/>
      <c r="AX42" s="31"/>
      <c r="AY42" s="32"/>
      <c r="AZ42" s="33"/>
      <c r="BA42" s="30">
        <v>1</v>
      </c>
      <c r="BB42" s="31"/>
      <c r="BC42" s="31"/>
      <c r="BD42" s="32"/>
      <c r="BE42" s="33"/>
      <c r="BF42" s="30">
        <v>1</v>
      </c>
      <c r="BG42" s="31"/>
      <c r="BH42" s="31"/>
      <c r="BI42" s="32"/>
      <c r="BJ42" s="33"/>
      <c r="BK42" s="56">
        <v>1</v>
      </c>
      <c r="BL42" s="57"/>
      <c r="BM42" s="57"/>
      <c r="BN42" s="58"/>
      <c r="BO42" s="59"/>
      <c r="BP42" s="30">
        <v>1</v>
      </c>
      <c r="BQ42" s="31">
        <v>2</v>
      </c>
      <c r="BR42" s="31"/>
      <c r="BS42" s="32"/>
      <c r="BT42" s="33"/>
      <c r="BU42" s="30">
        <v>1</v>
      </c>
      <c r="BV42" s="31"/>
      <c r="BW42" s="31"/>
      <c r="BX42" s="32"/>
      <c r="BY42" s="33"/>
      <c r="BZ42" s="30">
        <v>1</v>
      </c>
      <c r="CA42" s="31">
        <v>2</v>
      </c>
      <c r="CB42" s="31"/>
      <c r="CC42" s="32"/>
      <c r="CD42" s="33"/>
      <c r="CE42" s="30">
        <v>1</v>
      </c>
      <c r="CF42" s="31"/>
      <c r="CG42" s="31"/>
      <c r="CH42" s="32"/>
      <c r="CI42" s="33"/>
      <c r="CJ42" s="30">
        <v>1</v>
      </c>
      <c r="CK42" s="31">
        <v>2</v>
      </c>
      <c r="CL42" s="31"/>
      <c r="CM42" s="32"/>
      <c r="CN42" s="33"/>
      <c r="CO42" s="30">
        <v>1</v>
      </c>
      <c r="CP42" s="31"/>
      <c r="CQ42" s="31"/>
      <c r="CR42" s="32"/>
      <c r="CS42" s="33"/>
      <c r="CT42" s="56">
        <v>1</v>
      </c>
      <c r="CU42" s="57"/>
      <c r="CV42" s="57"/>
      <c r="CW42" s="58"/>
      <c r="CX42" s="59"/>
      <c r="CY42" s="30">
        <v>1</v>
      </c>
      <c r="CZ42" s="31"/>
      <c r="DA42" s="31"/>
      <c r="DB42" s="32"/>
      <c r="DC42" s="33"/>
      <c r="DD42" s="30">
        <v>1</v>
      </c>
      <c r="DE42" s="31"/>
      <c r="DF42" s="31"/>
      <c r="DG42" s="32"/>
      <c r="DH42" s="33"/>
      <c r="DI42" s="30">
        <v>1</v>
      </c>
      <c r="DJ42" s="31"/>
      <c r="DK42" s="31"/>
      <c r="DL42" s="32"/>
      <c r="DM42" s="33"/>
      <c r="DN42" s="30" t="s">
        <v>457</v>
      </c>
      <c r="DO42" s="31"/>
      <c r="DP42" s="31"/>
      <c r="DQ42" s="32"/>
      <c r="DR42" s="33"/>
      <c r="DS42" s="30">
        <v>1</v>
      </c>
      <c r="DT42" s="31"/>
      <c r="DU42" s="31"/>
      <c r="DV42" s="32"/>
      <c r="DW42" s="33"/>
      <c r="DX42" s="30">
        <v>1</v>
      </c>
      <c r="DY42" s="31"/>
      <c r="DZ42" s="31"/>
      <c r="EA42" s="32"/>
      <c r="EB42" s="33"/>
      <c r="EC42" s="56">
        <v>1</v>
      </c>
      <c r="ED42" s="57"/>
      <c r="EE42" s="57"/>
      <c r="EF42" s="58"/>
      <c r="EG42" s="59"/>
      <c r="EH42" s="30">
        <v>1</v>
      </c>
      <c r="EI42" s="31"/>
      <c r="EJ42" s="31"/>
      <c r="EK42" s="32"/>
      <c r="EL42" s="33"/>
      <c r="EM42" s="30" t="s">
        <v>515</v>
      </c>
      <c r="EN42" s="31"/>
      <c r="EO42" s="31"/>
      <c r="EP42" s="32"/>
      <c r="EQ42" s="33"/>
      <c r="ER42" s="30"/>
      <c r="ES42" s="31"/>
      <c r="ET42" s="31"/>
      <c r="EU42" s="32"/>
      <c r="EV42" s="33"/>
      <c r="EW42" s="30"/>
      <c r="EX42" s="31"/>
      <c r="EY42" s="31"/>
      <c r="EZ42" s="32"/>
      <c r="FA42" s="33"/>
      <c r="FB42" s="30"/>
      <c r="FC42" s="31"/>
      <c r="FD42" s="31"/>
      <c r="FE42" s="32"/>
      <c r="FF42" s="33"/>
      <c r="FG42" s="30"/>
      <c r="FH42" s="31"/>
      <c r="FI42" s="31"/>
      <c r="FJ42" s="32"/>
      <c r="FK42" s="33"/>
    </row>
    <row r="43" spans="1:167" s="4" customFormat="1" ht="26.25" customHeight="1" x14ac:dyDescent="0.25">
      <c r="A43" s="22" t="s">
        <v>149</v>
      </c>
      <c r="B43" s="49" t="s">
        <v>533</v>
      </c>
      <c r="C43" s="50" t="s">
        <v>534</v>
      </c>
      <c r="D43" s="44" t="s">
        <v>535</v>
      </c>
      <c r="E43" s="36">
        <f>SUMIF($R$11:$FK$11,"T",R43:FK43)</f>
        <v>0.88</v>
      </c>
      <c r="F43" s="36">
        <f>COUNTIF(R43:FK43,"F")+(COUNT(R43,W43,AB43,AG43,AL43,AQ43,AV43,BA43,BF43,BK43,BP43,BU43,BZ43,CE43,CJ43,CO43,CT43,CY43,DD43,DI43,DN43,DS43,DX43,EC43,EH43,EM43,ER43,EW43,FB43,FG43)-E43)</f>
        <v>1.1200000000000001</v>
      </c>
      <c r="G43" s="36">
        <f>+COUNTIF(R43:FK43,"F")*0.166666666666667</f>
        <v>0.16666666666666699</v>
      </c>
      <c r="H43" s="23">
        <f>COUNTIF(R43:FK43,"DM")</f>
        <v>0</v>
      </c>
      <c r="I43" s="23">
        <f>COUNTIF(R43:FK43,"LCG")</f>
        <v>0</v>
      </c>
      <c r="J43" s="23">
        <f>COUNTIF(R43:FK43,"LSG")</f>
        <v>0</v>
      </c>
      <c r="K43" s="23">
        <f>COUNTIF(R43:FK43,"V")</f>
        <v>0</v>
      </c>
      <c r="L43" s="37">
        <f>+E43+F43+H43+I43+J43+K43</f>
        <v>2</v>
      </c>
      <c r="M43" s="23">
        <f>SUMIF($R$11:$FK$11,$M$11,R43:FK43)</f>
        <v>0</v>
      </c>
      <c r="N43" s="23">
        <f>SUMIF($R$11:$FK$11,$N$11,R43:FK43)</f>
        <v>0</v>
      </c>
      <c r="O43" s="23">
        <f>SUMIF($R$11:$FK$11,$O$11,R43:FK43)</f>
        <v>0</v>
      </c>
      <c r="P43" s="23">
        <f>SUMIF($R$11:$FK$11,$P$11,R43:FK43)</f>
        <v>0</v>
      </c>
      <c r="Q43" s="34">
        <f>SUM(M43:P43)</f>
        <v>0</v>
      </c>
      <c r="R43" s="30"/>
      <c r="S43" s="31"/>
      <c r="T43" s="31"/>
      <c r="U43" s="32"/>
      <c r="V43" s="33"/>
      <c r="W43" s="30"/>
      <c r="X43" s="31"/>
      <c r="Y43" s="31"/>
      <c r="Z43" s="32"/>
      <c r="AA43" s="33"/>
      <c r="AB43" s="56"/>
      <c r="AC43" s="57"/>
      <c r="AD43" s="57"/>
      <c r="AE43" s="58"/>
      <c r="AF43" s="59"/>
      <c r="AG43" s="30"/>
      <c r="AH43" s="31"/>
      <c r="AI43" s="31"/>
      <c r="AJ43" s="32"/>
      <c r="AK43" s="33"/>
      <c r="AL43" s="30"/>
      <c r="AM43" s="31"/>
      <c r="AN43" s="31"/>
      <c r="AO43" s="32"/>
      <c r="AP43" s="33"/>
      <c r="AQ43" s="56"/>
      <c r="AR43" s="57"/>
      <c r="AS43" s="57"/>
      <c r="AT43" s="58"/>
      <c r="AU43" s="59"/>
      <c r="AV43" s="30"/>
      <c r="AW43" s="31"/>
      <c r="AX43" s="31"/>
      <c r="AY43" s="32"/>
      <c r="AZ43" s="33"/>
      <c r="BA43" s="30"/>
      <c r="BB43" s="31"/>
      <c r="BC43" s="31"/>
      <c r="BD43" s="32"/>
      <c r="BE43" s="33"/>
      <c r="BF43" s="30"/>
      <c r="BG43" s="31"/>
      <c r="BH43" s="31"/>
      <c r="BI43" s="32"/>
      <c r="BJ43" s="33"/>
      <c r="BK43" s="56"/>
      <c r="BL43" s="57"/>
      <c r="BM43" s="57"/>
      <c r="BN43" s="58"/>
      <c r="BO43" s="59"/>
      <c r="BP43" s="30"/>
      <c r="BQ43" s="31"/>
      <c r="BR43" s="31"/>
      <c r="BS43" s="32"/>
      <c r="BT43" s="33"/>
      <c r="BU43" s="30"/>
      <c r="BV43" s="31"/>
      <c r="BW43" s="31"/>
      <c r="BX43" s="32"/>
      <c r="BY43" s="33"/>
      <c r="BZ43" s="30"/>
      <c r="CA43" s="31"/>
      <c r="CB43" s="31"/>
      <c r="CC43" s="32"/>
      <c r="CD43" s="33"/>
      <c r="CE43" s="30"/>
      <c r="CF43" s="31"/>
      <c r="CG43" s="31"/>
      <c r="CH43" s="32"/>
      <c r="CI43" s="33"/>
      <c r="CJ43" s="30"/>
      <c r="CK43" s="31"/>
      <c r="CL43" s="31"/>
      <c r="CM43" s="32"/>
      <c r="CN43" s="33"/>
      <c r="CO43" s="30"/>
      <c r="CP43" s="31"/>
      <c r="CQ43" s="31"/>
      <c r="CR43" s="32"/>
      <c r="CS43" s="33"/>
      <c r="CT43" s="56"/>
      <c r="CU43" s="57"/>
      <c r="CV43" s="57"/>
      <c r="CW43" s="58"/>
      <c r="CX43" s="59"/>
      <c r="CY43" s="30"/>
      <c r="CZ43" s="31"/>
      <c r="DA43" s="31"/>
      <c r="DB43" s="32"/>
      <c r="DC43" s="33"/>
      <c r="DD43" s="30"/>
      <c r="DE43" s="31"/>
      <c r="DF43" s="31"/>
      <c r="DG43" s="32"/>
      <c r="DH43" s="33"/>
      <c r="DI43" s="30"/>
      <c r="DJ43" s="31"/>
      <c r="DK43" s="31"/>
      <c r="DL43" s="32"/>
      <c r="DM43" s="33"/>
      <c r="DN43" s="30"/>
      <c r="DO43" s="31"/>
      <c r="DP43" s="31"/>
      <c r="DQ43" s="32"/>
      <c r="DR43" s="33"/>
      <c r="DS43" s="30"/>
      <c r="DT43" s="31"/>
      <c r="DU43" s="31"/>
      <c r="DV43" s="32"/>
      <c r="DW43" s="33"/>
      <c r="DX43" s="30"/>
      <c r="DY43" s="31"/>
      <c r="DZ43" s="31"/>
      <c r="EA43" s="32"/>
      <c r="EB43" s="33"/>
      <c r="EC43" s="56"/>
      <c r="ED43" s="57"/>
      <c r="EE43" s="57"/>
      <c r="EF43" s="58"/>
      <c r="EG43" s="59"/>
      <c r="EH43" s="30">
        <v>0.88</v>
      </c>
      <c r="EI43" s="31"/>
      <c r="EJ43" s="31"/>
      <c r="EK43" s="32"/>
      <c r="EL43" s="33"/>
      <c r="EM43" s="30" t="s">
        <v>456</v>
      </c>
      <c r="EN43" s="31"/>
      <c r="EO43" s="31"/>
      <c r="EP43" s="32"/>
      <c r="EQ43" s="33"/>
      <c r="ER43" s="30"/>
      <c r="ES43" s="31"/>
      <c r="ET43" s="31"/>
      <c r="EU43" s="32"/>
      <c r="EV43" s="33"/>
      <c r="EW43" s="30"/>
      <c r="EX43" s="31"/>
      <c r="EY43" s="31"/>
      <c r="EZ43" s="32"/>
      <c r="FA43" s="33"/>
      <c r="FB43" s="30"/>
      <c r="FC43" s="31"/>
      <c r="FD43" s="31"/>
      <c r="FE43" s="32"/>
      <c r="FF43" s="33"/>
      <c r="FG43" s="30"/>
      <c r="FH43" s="31"/>
      <c r="FI43" s="31"/>
      <c r="FJ43" s="32"/>
      <c r="FK43" s="33"/>
    </row>
    <row r="44" spans="1:167" s="4" customFormat="1" ht="26.25" customHeight="1" x14ac:dyDescent="0.25">
      <c r="A44" s="22" t="s">
        <v>46</v>
      </c>
      <c r="B44" s="47" t="s">
        <v>232</v>
      </c>
      <c r="C44" s="46" t="s">
        <v>233</v>
      </c>
      <c r="D44" s="44" t="s">
        <v>404</v>
      </c>
      <c r="E44" s="36">
        <f>SUMIF($R$11:$FK$11,"T",R44:FK44)</f>
        <v>22.2</v>
      </c>
      <c r="F44" s="36">
        <f>COUNTIF(R44:FK44,"F")+(COUNT(R44,W44,AB44,AG44,AL44,AQ44,AV44,BA44,BF44,BK44,BP44,BU44,BZ44,CE44,CJ44,CO44,CT44,CY44,DD44,DI44,DN44,DS44,DX44,EC44,EH44,EM44,ER44,EW44,FB44,FG44)-E44)</f>
        <v>0.80000000000000071</v>
      </c>
      <c r="G44" s="36">
        <f>+COUNTIF(R44:FK44,"F")*0.166666666666667</f>
        <v>0</v>
      </c>
      <c r="H44" s="23">
        <f>COUNTIF(R44:FK44,"DM")</f>
        <v>0</v>
      </c>
      <c r="I44" s="23">
        <f>COUNTIF(R44:FK44,"LCG")</f>
        <v>0</v>
      </c>
      <c r="J44" s="23">
        <f>COUNTIF(R44:FK44,"LSG")</f>
        <v>1</v>
      </c>
      <c r="K44" s="23">
        <f>COUNTIF(R44:FK44,"V")</f>
        <v>0</v>
      </c>
      <c r="L44" s="37">
        <f>+E44+F44+H44+I44+J44+K44</f>
        <v>24</v>
      </c>
      <c r="M44" s="23">
        <f>SUMIF($R$11:$FK$11,$M$11,R44:FK44)</f>
        <v>15</v>
      </c>
      <c r="N44" s="23">
        <f>SUMIF($R$11:$FK$11,$N$11,R44:FK44)</f>
        <v>3</v>
      </c>
      <c r="O44" s="23">
        <f>SUMIF($R$11:$FK$11,$O$11,R44:FK44)</f>
        <v>8</v>
      </c>
      <c r="P44" s="23">
        <f>SUMIF($R$11:$FK$11,$P$11,R44:FK44)</f>
        <v>3.25</v>
      </c>
      <c r="Q44" s="34">
        <f>SUM(M44:P44)</f>
        <v>29.25</v>
      </c>
      <c r="R44" s="30">
        <v>1</v>
      </c>
      <c r="S44" s="31">
        <v>0.5</v>
      </c>
      <c r="T44" s="31"/>
      <c r="U44" s="32"/>
      <c r="V44" s="33"/>
      <c r="W44" s="30">
        <v>1</v>
      </c>
      <c r="X44" s="31">
        <v>2</v>
      </c>
      <c r="Y44" s="31"/>
      <c r="Z44" s="32"/>
      <c r="AA44" s="33">
        <v>1</v>
      </c>
      <c r="AB44" s="56">
        <v>1</v>
      </c>
      <c r="AC44" s="57"/>
      <c r="AD44" s="57"/>
      <c r="AE44" s="58"/>
      <c r="AF44" s="59"/>
      <c r="AG44" s="30">
        <v>1</v>
      </c>
      <c r="AH44" s="31">
        <v>1</v>
      </c>
      <c r="AI44" s="31"/>
      <c r="AJ44" s="32"/>
      <c r="AK44" s="33"/>
      <c r="AL44" s="30">
        <v>1</v>
      </c>
      <c r="AM44" s="31">
        <v>2</v>
      </c>
      <c r="AN44" s="31"/>
      <c r="AO44" s="32"/>
      <c r="AP44" s="33"/>
      <c r="AQ44" s="56">
        <v>1</v>
      </c>
      <c r="AR44" s="57"/>
      <c r="AS44" s="57"/>
      <c r="AT44" s="58">
        <v>8</v>
      </c>
      <c r="AU44" s="59"/>
      <c r="AV44" s="30">
        <v>0.94</v>
      </c>
      <c r="AW44" s="31"/>
      <c r="AX44" s="31"/>
      <c r="AY44" s="32"/>
      <c r="AZ44" s="33"/>
      <c r="BA44" s="30">
        <v>1</v>
      </c>
      <c r="BB44" s="31">
        <v>2</v>
      </c>
      <c r="BC44" s="31"/>
      <c r="BD44" s="32"/>
      <c r="BE44" s="33"/>
      <c r="BF44" s="30">
        <v>1</v>
      </c>
      <c r="BG44" s="31">
        <v>0.5</v>
      </c>
      <c r="BH44" s="31"/>
      <c r="BI44" s="32"/>
      <c r="BJ44" s="33"/>
      <c r="BK44" s="56">
        <v>1</v>
      </c>
      <c r="BL44" s="57"/>
      <c r="BM44" s="57"/>
      <c r="BN44" s="58"/>
      <c r="BO44" s="59"/>
      <c r="BP44" s="30" t="s">
        <v>457</v>
      </c>
      <c r="BQ44" s="31"/>
      <c r="BR44" s="31"/>
      <c r="BS44" s="32"/>
      <c r="BT44" s="33"/>
      <c r="BU44" s="30">
        <v>1</v>
      </c>
      <c r="BV44" s="31">
        <v>1</v>
      </c>
      <c r="BW44" s="31"/>
      <c r="BX44" s="32"/>
      <c r="BY44" s="33">
        <v>0.5</v>
      </c>
      <c r="BZ44" s="30">
        <v>1</v>
      </c>
      <c r="CA44" s="31"/>
      <c r="CB44" s="31"/>
      <c r="CC44" s="32"/>
      <c r="CD44" s="33">
        <v>0.5</v>
      </c>
      <c r="CE44" s="30">
        <v>1</v>
      </c>
      <c r="CF44" s="31"/>
      <c r="CG44" s="31"/>
      <c r="CH44" s="32"/>
      <c r="CI44" s="33"/>
      <c r="CJ44" s="30">
        <v>1</v>
      </c>
      <c r="CK44" s="31"/>
      <c r="CL44" s="31"/>
      <c r="CM44" s="32"/>
      <c r="CN44" s="33"/>
      <c r="CO44" s="30">
        <v>0.63</v>
      </c>
      <c r="CP44" s="31"/>
      <c r="CQ44" s="31"/>
      <c r="CR44" s="32"/>
      <c r="CS44" s="33"/>
      <c r="CT44" s="56">
        <v>1</v>
      </c>
      <c r="CU44" s="57"/>
      <c r="CV44" s="57"/>
      <c r="CW44" s="58"/>
      <c r="CX44" s="59"/>
      <c r="CY44" s="30">
        <v>1</v>
      </c>
      <c r="CZ44" s="31"/>
      <c r="DA44" s="31"/>
      <c r="DB44" s="32"/>
      <c r="DC44" s="33">
        <v>0.5</v>
      </c>
      <c r="DD44" s="30">
        <v>1</v>
      </c>
      <c r="DE44" s="31"/>
      <c r="DF44" s="31"/>
      <c r="DG44" s="32"/>
      <c r="DH44" s="33">
        <v>0.5</v>
      </c>
      <c r="DI44" s="30">
        <v>0.63</v>
      </c>
      <c r="DJ44" s="31"/>
      <c r="DK44" s="31"/>
      <c r="DL44" s="32"/>
      <c r="DM44" s="33">
        <v>0.25</v>
      </c>
      <c r="DN44" s="30">
        <v>1</v>
      </c>
      <c r="DO44" s="31">
        <v>2</v>
      </c>
      <c r="DP44" s="31">
        <v>1</v>
      </c>
      <c r="DQ44" s="32"/>
      <c r="DR44" s="33"/>
      <c r="DS44" s="30">
        <v>1</v>
      </c>
      <c r="DT44" s="31">
        <v>2</v>
      </c>
      <c r="DU44" s="31">
        <v>1</v>
      </c>
      <c r="DV44" s="32"/>
      <c r="DW44" s="33"/>
      <c r="DX44" s="30">
        <v>1</v>
      </c>
      <c r="DY44" s="31">
        <v>2</v>
      </c>
      <c r="DZ44" s="31">
        <v>1</v>
      </c>
      <c r="EA44" s="32"/>
      <c r="EB44" s="33"/>
      <c r="EC44" s="56">
        <v>1</v>
      </c>
      <c r="ED44" s="57"/>
      <c r="EE44" s="57"/>
      <c r="EF44" s="58"/>
      <c r="EG44" s="59"/>
      <c r="EH44" s="30" t="s">
        <v>531</v>
      </c>
      <c r="EI44" s="31"/>
      <c r="EJ44" s="31"/>
      <c r="EK44" s="32"/>
      <c r="EL44" s="33"/>
      <c r="EM44" s="30" t="s">
        <v>531</v>
      </c>
      <c r="EN44" s="31"/>
      <c r="EO44" s="31"/>
      <c r="EP44" s="32"/>
      <c r="EQ44" s="33"/>
      <c r="ER44" s="30"/>
      <c r="ES44" s="31"/>
      <c r="ET44" s="31"/>
      <c r="EU44" s="32"/>
      <c r="EV44" s="33"/>
      <c r="EW44" s="30"/>
      <c r="EX44" s="31"/>
      <c r="EY44" s="31"/>
      <c r="EZ44" s="32"/>
      <c r="FA44" s="33"/>
      <c r="FB44" s="30"/>
      <c r="FC44" s="31"/>
      <c r="FD44" s="31"/>
      <c r="FE44" s="32"/>
      <c r="FF44" s="33"/>
      <c r="FG44" s="30"/>
      <c r="FH44" s="31"/>
      <c r="FI44" s="31"/>
      <c r="FJ44" s="32"/>
      <c r="FK44" s="33"/>
    </row>
    <row r="45" spans="1:167" s="4" customFormat="1" ht="26.25" customHeight="1" x14ac:dyDescent="0.25">
      <c r="A45" s="22" t="s">
        <v>47</v>
      </c>
      <c r="B45" s="60" t="s">
        <v>234</v>
      </c>
      <c r="C45" s="61" t="s">
        <v>235</v>
      </c>
      <c r="D45" s="62" t="s">
        <v>405</v>
      </c>
      <c r="E45" s="36">
        <f>SUMIF($R$11:$FK$11,"T",R45:FK45)</f>
        <v>3</v>
      </c>
      <c r="F45" s="36">
        <f>COUNTIF(R45:FK45,"F")+(COUNT(R45,W45,AB45,AG45,AL45,AQ45,AV45,BA45,BF45,BK45,BP45,BU45,BZ45,CE45,CJ45,CO45,CT45,CY45,DD45,DI45,DN45,DS45,DX45,EC45,EH45,EM45,ER45,EW45,FB45,FG45)-E45)</f>
        <v>5</v>
      </c>
      <c r="G45" s="36">
        <f>+COUNTIF(R45:FK45,"F")*0.166666666666667</f>
        <v>0.83333333333333492</v>
      </c>
      <c r="H45" s="23">
        <f>COUNTIF(R45:FK45,"DM")</f>
        <v>0</v>
      </c>
      <c r="I45" s="23">
        <f>COUNTIF(R45:FK45,"LCG")</f>
        <v>0</v>
      </c>
      <c r="J45" s="23">
        <f>COUNTIF(R45:FK45,"LSG")</f>
        <v>0</v>
      </c>
      <c r="K45" s="23">
        <f>COUNTIF(R45:FK45,"V")</f>
        <v>0</v>
      </c>
      <c r="L45" s="37">
        <f>+E45+F45+H45+I45+J45+K45</f>
        <v>8</v>
      </c>
      <c r="M45" s="23">
        <f>SUMIF($R$11:$FK$11,$M$11,R45:FK45)</f>
        <v>2</v>
      </c>
      <c r="N45" s="23">
        <f>SUMIF($R$11:$FK$11,$N$11,R45:FK45)</f>
        <v>1</v>
      </c>
      <c r="O45" s="23">
        <f>SUMIF($R$11:$FK$11,$O$11,R45:FK45)</f>
        <v>0</v>
      </c>
      <c r="P45" s="23">
        <f>SUMIF($R$11:$FK$11,$P$11,R45:FK45)</f>
        <v>0</v>
      </c>
      <c r="Q45" s="34">
        <f>SUM(M45:P45)</f>
        <v>3</v>
      </c>
      <c r="R45" s="30">
        <v>1</v>
      </c>
      <c r="S45" s="31">
        <v>2</v>
      </c>
      <c r="T45" s="31">
        <v>1</v>
      </c>
      <c r="U45" s="32"/>
      <c r="V45" s="33"/>
      <c r="W45" s="30">
        <v>1</v>
      </c>
      <c r="X45" s="31"/>
      <c r="Y45" s="31"/>
      <c r="Z45" s="32"/>
      <c r="AA45" s="33"/>
      <c r="AB45" s="56">
        <v>1</v>
      </c>
      <c r="AC45" s="57"/>
      <c r="AD45" s="57"/>
      <c r="AE45" s="58"/>
      <c r="AF45" s="59"/>
      <c r="AG45" s="30" t="s">
        <v>456</v>
      </c>
      <c r="AH45" s="31"/>
      <c r="AI45" s="31"/>
      <c r="AJ45" s="32"/>
      <c r="AK45" s="33"/>
      <c r="AL45" s="30" t="s">
        <v>456</v>
      </c>
      <c r="AM45" s="31"/>
      <c r="AN45" s="31"/>
      <c r="AO45" s="32"/>
      <c r="AP45" s="33"/>
      <c r="AQ45" s="56" t="s">
        <v>456</v>
      </c>
      <c r="AR45" s="57"/>
      <c r="AS45" s="57"/>
      <c r="AT45" s="58"/>
      <c r="AU45" s="59"/>
      <c r="AV45" s="30" t="s">
        <v>456</v>
      </c>
      <c r="AW45" s="31"/>
      <c r="AX45" s="31"/>
      <c r="AY45" s="32"/>
      <c r="AZ45" s="33"/>
      <c r="BA45" s="30" t="s">
        <v>456</v>
      </c>
      <c r="BB45" s="31"/>
      <c r="BC45" s="31"/>
      <c r="BD45" s="32"/>
      <c r="BE45" s="33"/>
      <c r="BF45" s="30"/>
      <c r="BG45" s="31"/>
      <c r="BH45" s="31"/>
      <c r="BI45" s="32"/>
      <c r="BJ45" s="33"/>
      <c r="BK45" s="56"/>
      <c r="BL45" s="57"/>
      <c r="BM45" s="57"/>
      <c r="BN45" s="58"/>
      <c r="BO45" s="59"/>
      <c r="BP45" s="30"/>
      <c r="BQ45" s="31"/>
      <c r="BR45" s="31"/>
      <c r="BS45" s="32"/>
      <c r="BT45" s="33"/>
      <c r="BU45" s="30"/>
      <c r="BV45" s="31"/>
      <c r="BW45" s="31"/>
      <c r="BX45" s="32"/>
      <c r="BY45" s="33"/>
      <c r="BZ45" s="30"/>
      <c r="CA45" s="31"/>
      <c r="CB45" s="31"/>
      <c r="CC45" s="32"/>
      <c r="CD45" s="33"/>
      <c r="CE45" s="30"/>
      <c r="CF45" s="31"/>
      <c r="CG45" s="31"/>
      <c r="CH45" s="32"/>
      <c r="CI45" s="33"/>
      <c r="CJ45" s="30"/>
      <c r="CK45" s="31"/>
      <c r="CL45" s="31"/>
      <c r="CM45" s="32"/>
      <c r="CN45" s="33"/>
      <c r="CO45" s="30"/>
      <c r="CP45" s="31"/>
      <c r="CQ45" s="31"/>
      <c r="CR45" s="32"/>
      <c r="CS45" s="33"/>
      <c r="CT45" s="56"/>
      <c r="CU45" s="57"/>
      <c r="CV45" s="57"/>
      <c r="CW45" s="58"/>
      <c r="CX45" s="59"/>
      <c r="CY45" s="30"/>
      <c r="CZ45" s="31"/>
      <c r="DA45" s="31"/>
      <c r="DB45" s="32"/>
      <c r="DC45" s="33"/>
      <c r="DD45" s="30"/>
      <c r="DE45" s="31"/>
      <c r="DF45" s="31"/>
      <c r="DG45" s="32"/>
      <c r="DH45" s="33"/>
      <c r="DI45" s="30"/>
      <c r="DJ45" s="31"/>
      <c r="DK45" s="31"/>
      <c r="DL45" s="32"/>
      <c r="DM45" s="33"/>
      <c r="DN45" s="30"/>
      <c r="DO45" s="31"/>
      <c r="DP45" s="31"/>
      <c r="DQ45" s="32"/>
      <c r="DR45" s="33"/>
      <c r="DS45" s="30"/>
      <c r="DT45" s="31"/>
      <c r="DU45" s="31"/>
      <c r="DV45" s="32"/>
      <c r="DW45" s="33"/>
      <c r="DX45" s="30"/>
      <c r="DY45" s="31"/>
      <c r="DZ45" s="31"/>
      <c r="EA45" s="32"/>
      <c r="EB45" s="33"/>
      <c r="EC45" s="56"/>
      <c r="ED45" s="57"/>
      <c r="EE45" s="57"/>
      <c r="EF45" s="58"/>
      <c r="EG45" s="59"/>
      <c r="EH45" s="30"/>
      <c r="EI45" s="31"/>
      <c r="EJ45" s="31"/>
      <c r="EK45" s="32"/>
      <c r="EL45" s="33"/>
      <c r="EM45" s="30"/>
      <c r="EN45" s="31"/>
      <c r="EO45" s="31"/>
      <c r="EP45" s="32"/>
      <c r="EQ45" s="33"/>
      <c r="ER45" s="30"/>
      <c r="ES45" s="31"/>
      <c r="ET45" s="31"/>
      <c r="EU45" s="32"/>
      <c r="EV45" s="33"/>
      <c r="EW45" s="30"/>
      <c r="EX45" s="31"/>
      <c r="EY45" s="31"/>
      <c r="EZ45" s="32"/>
      <c r="FA45" s="33"/>
      <c r="FB45" s="30"/>
      <c r="FC45" s="31"/>
      <c r="FD45" s="31"/>
      <c r="FE45" s="32"/>
      <c r="FF45" s="33"/>
      <c r="FG45" s="30"/>
      <c r="FH45" s="31"/>
      <c r="FI45" s="31"/>
      <c r="FJ45" s="32"/>
      <c r="FK45" s="33"/>
    </row>
    <row r="46" spans="1:167" s="4" customFormat="1" ht="26.25" customHeight="1" x14ac:dyDescent="0.25">
      <c r="A46" s="22" t="s">
        <v>48</v>
      </c>
      <c r="B46" s="47" t="s">
        <v>236</v>
      </c>
      <c r="C46" s="46" t="s">
        <v>237</v>
      </c>
      <c r="D46" s="44" t="s">
        <v>406</v>
      </c>
      <c r="E46" s="36">
        <f>SUMIF($R$11:$FK$11,"T",R46:FK46)</f>
        <v>22</v>
      </c>
      <c r="F46" s="36">
        <f>COUNTIF(R46:FK46,"F")+(COUNT(R46,W46,AB46,AG46,AL46,AQ46,AV46,BA46,BF46,BK46,BP46,BU46,BZ46,CE46,CJ46,CO46,CT46,CY46,DD46,DI46,DN46,DS46,DX46,EC46,EH46,EM46,ER46,EW46,FB46,FG46)-E46)</f>
        <v>1</v>
      </c>
      <c r="G46" s="36">
        <f>+COUNTIF(R46:FK46,"F")*0.166666666666667</f>
        <v>0.16666666666666699</v>
      </c>
      <c r="H46" s="23">
        <f>COUNTIF(R46:FK46,"DM")</f>
        <v>0</v>
      </c>
      <c r="I46" s="23">
        <f>COUNTIF(R46:FK46,"LCG")</f>
        <v>0</v>
      </c>
      <c r="J46" s="23">
        <f>COUNTIF(R46:FK46,"LSG")</f>
        <v>1</v>
      </c>
      <c r="K46" s="23">
        <f>COUNTIF(R46:FK46,"V")</f>
        <v>0</v>
      </c>
      <c r="L46" s="37">
        <f>+E46+F46+H46+I46+J46+K46</f>
        <v>24</v>
      </c>
      <c r="M46" s="23">
        <f>SUMIF($R$11:$FK$11,$M$11,R46:FK46)</f>
        <v>13.5</v>
      </c>
      <c r="N46" s="23">
        <f>SUMIF($R$11:$FK$11,$N$11,R46:FK46)</f>
        <v>6.25</v>
      </c>
      <c r="O46" s="23">
        <f>SUMIF($R$11:$FK$11,$O$11,R46:FK46)</f>
        <v>8</v>
      </c>
      <c r="P46" s="23">
        <f>SUMIF($R$11:$FK$11,$P$11,R46:FK46)</f>
        <v>0</v>
      </c>
      <c r="Q46" s="34">
        <f>SUM(M46:P46)</f>
        <v>27.75</v>
      </c>
      <c r="R46" s="30" t="s">
        <v>457</v>
      </c>
      <c r="S46" s="31"/>
      <c r="T46" s="31"/>
      <c r="U46" s="32"/>
      <c r="V46" s="33"/>
      <c r="W46" s="30">
        <v>1</v>
      </c>
      <c r="X46" s="31">
        <v>2</v>
      </c>
      <c r="Y46" s="31">
        <v>1.25</v>
      </c>
      <c r="Z46" s="32"/>
      <c r="AA46" s="33"/>
      <c r="AB46" s="56">
        <v>1</v>
      </c>
      <c r="AC46" s="57"/>
      <c r="AD46" s="57"/>
      <c r="AE46" s="58"/>
      <c r="AF46" s="59"/>
      <c r="AG46" s="30">
        <v>1</v>
      </c>
      <c r="AH46" s="31">
        <v>0.5</v>
      </c>
      <c r="AI46" s="31"/>
      <c r="AJ46" s="32"/>
      <c r="AK46" s="33"/>
      <c r="AL46" s="30">
        <v>1</v>
      </c>
      <c r="AM46" s="31"/>
      <c r="AN46" s="31"/>
      <c r="AO46" s="32"/>
      <c r="AP46" s="33"/>
      <c r="AQ46" s="56">
        <v>1</v>
      </c>
      <c r="AR46" s="57"/>
      <c r="AS46" s="57"/>
      <c r="AT46" s="58">
        <v>8</v>
      </c>
      <c r="AU46" s="59"/>
      <c r="AV46" s="30">
        <v>1</v>
      </c>
      <c r="AW46" s="31"/>
      <c r="AX46" s="31"/>
      <c r="AY46" s="32"/>
      <c r="AZ46" s="33"/>
      <c r="BA46" s="30">
        <v>1</v>
      </c>
      <c r="BB46" s="31">
        <v>0.5</v>
      </c>
      <c r="BC46" s="31"/>
      <c r="BD46" s="32"/>
      <c r="BE46" s="33"/>
      <c r="BF46" s="30">
        <v>1</v>
      </c>
      <c r="BG46" s="31"/>
      <c r="BH46" s="31"/>
      <c r="BI46" s="32"/>
      <c r="BJ46" s="33"/>
      <c r="BK46" s="56">
        <v>1</v>
      </c>
      <c r="BL46" s="57"/>
      <c r="BM46" s="57"/>
      <c r="BN46" s="58"/>
      <c r="BO46" s="59"/>
      <c r="BP46" s="30">
        <v>1</v>
      </c>
      <c r="BQ46" s="31"/>
      <c r="BR46" s="31"/>
      <c r="BS46" s="32"/>
      <c r="BT46" s="33"/>
      <c r="BU46" s="30">
        <v>1</v>
      </c>
      <c r="BV46" s="31"/>
      <c r="BW46" s="31"/>
      <c r="BX46" s="32"/>
      <c r="BY46" s="33"/>
      <c r="BZ46" s="30">
        <v>1</v>
      </c>
      <c r="CA46" s="31"/>
      <c r="CB46" s="31"/>
      <c r="CC46" s="32"/>
      <c r="CD46" s="33"/>
      <c r="CE46" s="30">
        <v>1</v>
      </c>
      <c r="CF46" s="31">
        <v>0.25</v>
      </c>
      <c r="CG46" s="31"/>
      <c r="CH46" s="32"/>
      <c r="CI46" s="33"/>
      <c r="CJ46" s="30">
        <v>1</v>
      </c>
      <c r="CK46" s="31">
        <v>2</v>
      </c>
      <c r="CL46" s="31">
        <v>1</v>
      </c>
      <c r="CM46" s="32"/>
      <c r="CN46" s="33"/>
      <c r="CO46" s="30">
        <v>1</v>
      </c>
      <c r="CP46" s="31">
        <v>2</v>
      </c>
      <c r="CQ46" s="31">
        <v>1</v>
      </c>
      <c r="CR46" s="32"/>
      <c r="CS46" s="33"/>
      <c r="CT46" s="56">
        <v>1</v>
      </c>
      <c r="CU46" s="57"/>
      <c r="CV46" s="57"/>
      <c r="CW46" s="58"/>
      <c r="CX46" s="59"/>
      <c r="CY46" s="30">
        <v>1</v>
      </c>
      <c r="CZ46" s="31">
        <v>2</v>
      </c>
      <c r="DA46" s="31">
        <v>1</v>
      </c>
      <c r="DB46" s="32"/>
      <c r="DC46" s="33"/>
      <c r="DD46" s="30">
        <v>1</v>
      </c>
      <c r="DE46" s="31">
        <v>2</v>
      </c>
      <c r="DF46" s="31">
        <v>1</v>
      </c>
      <c r="DG46" s="32"/>
      <c r="DH46" s="33"/>
      <c r="DI46" s="30">
        <v>1</v>
      </c>
      <c r="DJ46" s="31">
        <v>2</v>
      </c>
      <c r="DK46" s="31">
        <v>1</v>
      </c>
      <c r="DL46" s="32"/>
      <c r="DM46" s="33"/>
      <c r="DN46" s="30">
        <v>1</v>
      </c>
      <c r="DO46" s="31">
        <v>0.25</v>
      </c>
      <c r="DP46" s="31"/>
      <c r="DQ46" s="32"/>
      <c r="DR46" s="33"/>
      <c r="DS46" s="30">
        <v>1</v>
      </c>
      <c r="DT46" s="31"/>
      <c r="DU46" s="31"/>
      <c r="DV46" s="32"/>
      <c r="DW46" s="33"/>
      <c r="DX46" s="30" t="s">
        <v>456</v>
      </c>
      <c r="DY46" s="31"/>
      <c r="DZ46" s="31"/>
      <c r="EA46" s="32"/>
      <c r="EB46" s="33"/>
      <c r="EC46" s="56">
        <v>1</v>
      </c>
      <c r="ED46" s="57"/>
      <c r="EE46" s="57"/>
      <c r="EF46" s="58"/>
      <c r="EG46" s="59"/>
      <c r="EH46" s="30" t="s">
        <v>531</v>
      </c>
      <c r="EI46" s="31"/>
      <c r="EJ46" s="31"/>
      <c r="EK46" s="32"/>
      <c r="EL46" s="33"/>
      <c r="EM46" s="30" t="s">
        <v>531</v>
      </c>
      <c r="EN46" s="31"/>
      <c r="EO46" s="31"/>
      <c r="EP46" s="32"/>
      <c r="EQ46" s="33"/>
      <c r="ER46" s="30"/>
      <c r="ES46" s="31"/>
      <c r="ET46" s="31"/>
      <c r="EU46" s="32"/>
      <c r="EV46" s="33"/>
      <c r="EW46" s="30"/>
      <c r="EX46" s="31"/>
      <c r="EY46" s="31"/>
      <c r="EZ46" s="32"/>
      <c r="FA46" s="33"/>
      <c r="FB46" s="30"/>
      <c r="FC46" s="31"/>
      <c r="FD46" s="31"/>
      <c r="FE46" s="32"/>
      <c r="FF46" s="33"/>
      <c r="FG46" s="30"/>
      <c r="FH46" s="31"/>
      <c r="FI46" s="31"/>
      <c r="FJ46" s="32"/>
      <c r="FK46" s="33"/>
    </row>
    <row r="47" spans="1:167" s="4" customFormat="1" ht="26.25" customHeight="1" x14ac:dyDescent="0.25">
      <c r="A47" s="22" t="s">
        <v>49</v>
      </c>
      <c r="B47" s="49" t="s">
        <v>238</v>
      </c>
      <c r="C47" s="50" t="s">
        <v>239</v>
      </c>
      <c r="D47" s="44">
        <v>76371910</v>
      </c>
      <c r="E47" s="36">
        <f>SUMIF($R$11:$FK$11,"T",R47:FK47)</f>
        <v>25</v>
      </c>
      <c r="F47" s="36">
        <f>COUNTIF(R47:FK47,"F")+(COUNT(R47,W47,AB47,AG47,AL47,AQ47,AV47,BA47,BF47,BK47,BP47,BU47,BZ47,CE47,CJ47,CO47,CT47,CY47,DD47,DI47,DN47,DS47,DX47,EC47,EH47,EM47,ER47,EW47,FB47,FG47)-E47)</f>
        <v>0</v>
      </c>
      <c r="G47" s="36">
        <f>+COUNTIF(R47:FK47,"F")*0.166666666666667</f>
        <v>0</v>
      </c>
      <c r="H47" s="23">
        <f>COUNTIF(R47:FK47,"DM")</f>
        <v>0</v>
      </c>
      <c r="I47" s="23">
        <f>COUNTIF(R47:FK47,"LCG")</f>
        <v>0</v>
      </c>
      <c r="J47" s="23">
        <f>COUNTIF(R47:FK47,"LSG")</f>
        <v>0</v>
      </c>
      <c r="K47" s="23">
        <f>COUNTIF(R47:FK47,"V")</f>
        <v>0</v>
      </c>
      <c r="L47" s="37">
        <f>+E47+F47+H47+I47+J47+K47</f>
        <v>25</v>
      </c>
      <c r="M47" s="23">
        <f>SUMIF($R$11:$FK$11,$M$11,R47:FK47)</f>
        <v>34.5</v>
      </c>
      <c r="N47" s="23">
        <f>SUMIF($R$11:$FK$11,$N$11,R47:FK47)</f>
        <v>17.75</v>
      </c>
      <c r="O47" s="23">
        <f>SUMIF($R$11:$FK$11,$O$11,R47:FK47)</f>
        <v>8</v>
      </c>
      <c r="P47" s="23">
        <f>SUMIF($R$11:$FK$11,$P$11,R47:FK47)</f>
        <v>0</v>
      </c>
      <c r="Q47" s="34">
        <f>SUM(M47:P47)</f>
        <v>60.25</v>
      </c>
      <c r="R47" s="30">
        <v>1</v>
      </c>
      <c r="S47" s="31">
        <v>2</v>
      </c>
      <c r="T47" s="31">
        <v>1</v>
      </c>
      <c r="U47" s="32"/>
      <c r="V47" s="33"/>
      <c r="W47" s="30">
        <v>1</v>
      </c>
      <c r="X47" s="31">
        <v>2</v>
      </c>
      <c r="Y47" s="31">
        <v>1.25</v>
      </c>
      <c r="Z47" s="32"/>
      <c r="AA47" s="33"/>
      <c r="AB47" s="56">
        <v>1</v>
      </c>
      <c r="AC47" s="57"/>
      <c r="AD47" s="57"/>
      <c r="AE47" s="58"/>
      <c r="AF47" s="59"/>
      <c r="AG47" s="30">
        <v>1</v>
      </c>
      <c r="AH47" s="31">
        <v>2</v>
      </c>
      <c r="AI47" s="31">
        <v>1</v>
      </c>
      <c r="AJ47" s="32"/>
      <c r="AK47" s="33"/>
      <c r="AL47" s="30">
        <v>1</v>
      </c>
      <c r="AM47" s="31">
        <v>2</v>
      </c>
      <c r="AN47" s="31"/>
      <c r="AO47" s="32"/>
      <c r="AP47" s="33"/>
      <c r="AQ47" s="56">
        <v>1</v>
      </c>
      <c r="AR47" s="57"/>
      <c r="AS47" s="57"/>
      <c r="AT47" s="58">
        <v>8</v>
      </c>
      <c r="AU47" s="59"/>
      <c r="AV47" s="30">
        <v>1</v>
      </c>
      <c r="AW47" s="31">
        <v>2</v>
      </c>
      <c r="AX47" s="31">
        <v>0.5</v>
      </c>
      <c r="AY47" s="32"/>
      <c r="AZ47" s="33"/>
      <c r="BA47" s="30">
        <v>1</v>
      </c>
      <c r="BB47" s="31">
        <v>2</v>
      </c>
      <c r="BC47" s="31">
        <v>1.25</v>
      </c>
      <c r="BD47" s="32"/>
      <c r="BE47" s="33"/>
      <c r="BF47" s="30">
        <v>1</v>
      </c>
      <c r="BG47" s="31">
        <v>0.5</v>
      </c>
      <c r="BH47" s="31"/>
      <c r="BI47" s="32"/>
      <c r="BJ47" s="33"/>
      <c r="BK47" s="56">
        <v>1</v>
      </c>
      <c r="BL47" s="57"/>
      <c r="BM47" s="57"/>
      <c r="BN47" s="58"/>
      <c r="BO47" s="59"/>
      <c r="BP47" s="30">
        <v>1</v>
      </c>
      <c r="BQ47" s="31">
        <v>2</v>
      </c>
      <c r="BR47" s="31">
        <v>1</v>
      </c>
      <c r="BS47" s="32"/>
      <c r="BT47" s="33"/>
      <c r="BU47" s="30">
        <v>1</v>
      </c>
      <c r="BV47" s="31">
        <v>2</v>
      </c>
      <c r="BW47" s="31"/>
      <c r="BX47" s="32"/>
      <c r="BY47" s="33"/>
      <c r="BZ47" s="30">
        <v>1</v>
      </c>
      <c r="CA47" s="31">
        <v>2</v>
      </c>
      <c r="CB47" s="31">
        <v>1</v>
      </c>
      <c r="CC47" s="32"/>
      <c r="CD47" s="33"/>
      <c r="CE47" s="30">
        <v>1</v>
      </c>
      <c r="CF47" s="31">
        <v>2</v>
      </c>
      <c r="CG47" s="31">
        <v>1</v>
      </c>
      <c r="CH47" s="32"/>
      <c r="CI47" s="33"/>
      <c r="CJ47" s="30">
        <v>1</v>
      </c>
      <c r="CK47" s="31">
        <v>2</v>
      </c>
      <c r="CL47" s="31">
        <v>1.5</v>
      </c>
      <c r="CM47" s="32"/>
      <c r="CN47" s="33"/>
      <c r="CO47" s="30">
        <v>1</v>
      </c>
      <c r="CP47" s="31">
        <v>2</v>
      </c>
      <c r="CQ47" s="31">
        <v>1.5</v>
      </c>
      <c r="CR47" s="32"/>
      <c r="CS47" s="33"/>
      <c r="CT47" s="56">
        <v>1</v>
      </c>
      <c r="CU47" s="57"/>
      <c r="CV47" s="57"/>
      <c r="CW47" s="58"/>
      <c r="CX47" s="59"/>
      <c r="CY47" s="30">
        <v>1</v>
      </c>
      <c r="CZ47" s="31">
        <v>2</v>
      </c>
      <c r="DA47" s="31">
        <v>1</v>
      </c>
      <c r="DB47" s="32"/>
      <c r="DC47" s="33"/>
      <c r="DD47" s="30">
        <v>1</v>
      </c>
      <c r="DE47" s="31">
        <v>2</v>
      </c>
      <c r="DF47" s="31">
        <v>1.75</v>
      </c>
      <c r="DG47" s="32"/>
      <c r="DH47" s="33"/>
      <c r="DI47" s="30">
        <v>1</v>
      </c>
      <c r="DJ47" s="31">
        <v>2</v>
      </c>
      <c r="DK47" s="31">
        <v>2</v>
      </c>
      <c r="DL47" s="32"/>
      <c r="DM47" s="33"/>
      <c r="DN47" s="30">
        <v>1</v>
      </c>
      <c r="DO47" s="31"/>
      <c r="DP47" s="31"/>
      <c r="DQ47" s="32"/>
      <c r="DR47" s="33"/>
      <c r="DS47" s="30">
        <v>1</v>
      </c>
      <c r="DT47" s="31">
        <v>2</v>
      </c>
      <c r="DU47" s="31">
        <v>1</v>
      </c>
      <c r="DV47" s="32"/>
      <c r="DW47" s="33"/>
      <c r="DX47" s="30">
        <v>1</v>
      </c>
      <c r="DY47" s="31"/>
      <c r="DZ47" s="31"/>
      <c r="EA47" s="32"/>
      <c r="EB47" s="33"/>
      <c r="EC47" s="56">
        <v>1</v>
      </c>
      <c r="ED47" s="57"/>
      <c r="EE47" s="57"/>
      <c r="EF47" s="58"/>
      <c r="EG47" s="59"/>
      <c r="EH47" s="30">
        <v>1</v>
      </c>
      <c r="EI47" s="31">
        <v>2</v>
      </c>
      <c r="EJ47" s="31">
        <v>1</v>
      </c>
      <c r="EK47" s="32"/>
      <c r="EL47" s="33"/>
      <c r="EM47" s="30" t="s">
        <v>515</v>
      </c>
      <c r="EN47" s="31"/>
      <c r="EO47" s="31"/>
      <c r="EP47" s="32"/>
      <c r="EQ47" s="33"/>
      <c r="ER47" s="30"/>
      <c r="ES47" s="31"/>
      <c r="ET47" s="31"/>
      <c r="EU47" s="32"/>
      <c r="EV47" s="33"/>
      <c r="EW47" s="30"/>
      <c r="EX47" s="31"/>
      <c r="EY47" s="31"/>
      <c r="EZ47" s="32"/>
      <c r="FA47" s="33"/>
      <c r="FB47" s="30"/>
      <c r="FC47" s="31"/>
      <c r="FD47" s="31"/>
      <c r="FE47" s="32"/>
      <c r="FF47" s="33"/>
      <c r="FG47" s="30"/>
      <c r="FH47" s="31"/>
      <c r="FI47" s="31"/>
      <c r="FJ47" s="32"/>
      <c r="FK47" s="33"/>
    </row>
    <row r="48" spans="1:167" s="4" customFormat="1" ht="26.25" customHeight="1" x14ac:dyDescent="0.25">
      <c r="A48" s="22" t="s">
        <v>50</v>
      </c>
      <c r="B48" s="60" t="s">
        <v>240</v>
      </c>
      <c r="C48" s="61" t="s">
        <v>241</v>
      </c>
      <c r="D48" s="63">
        <v>76438151</v>
      </c>
      <c r="E48" s="36">
        <f>SUMIF($R$11:$FK$11,"T",R48:FK48)</f>
        <v>3.3</v>
      </c>
      <c r="F48" s="36">
        <f>COUNTIF(R48:FK48,"F")+(COUNT(R48,W48,AB48,AG48,AL48,AQ48,AV48,BA48,BF48,BK48,BP48,BU48,BZ48,CE48,CJ48,CO48,CT48,CY48,DD48,DI48,DN48,DS48,DX48,EC48,EH48,EM48,ER48,EW48,FB48,FG48)-E48)</f>
        <v>2.7</v>
      </c>
      <c r="G48" s="36">
        <f>+COUNTIF(R48:FK48,"F")*0.166666666666667</f>
        <v>0.33333333333333398</v>
      </c>
      <c r="H48" s="23">
        <f>COUNTIF(R48:FK48,"DM")</f>
        <v>0</v>
      </c>
      <c r="I48" s="23">
        <f>COUNTIF(R48:FK48,"LCG")</f>
        <v>0</v>
      </c>
      <c r="J48" s="23">
        <f>COUNTIF(R48:FK48,"LSG")</f>
        <v>1</v>
      </c>
      <c r="K48" s="23">
        <f>COUNTIF(R48:FK48,"V")</f>
        <v>0</v>
      </c>
      <c r="L48" s="37">
        <f>+E48+F48+H48+I48+J48+K48</f>
        <v>7</v>
      </c>
      <c r="M48" s="23">
        <f>SUMIF($R$11:$FK$11,$M$11,R48:FK48)</f>
        <v>0</v>
      </c>
      <c r="N48" s="23">
        <f>SUMIF($R$11:$FK$11,$N$11,R48:FK48)</f>
        <v>0</v>
      </c>
      <c r="O48" s="23">
        <f>SUMIF($R$11:$FK$11,$O$11,R48:FK48)</f>
        <v>0</v>
      </c>
      <c r="P48" s="23">
        <f>SUMIF($R$11:$FK$11,$P$11,R48:FK48)</f>
        <v>0</v>
      </c>
      <c r="Q48" s="34">
        <f>SUM(M48:P48)</f>
        <v>0</v>
      </c>
      <c r="R48" s="30" t="s">
        <v>456</v>
      </c>
      <c r="S48" s="31"/>
      <c r="T48" s="31"/>
      <c r="U48" s="32"/>
      <c r="V48" s="33"/>
      <c r="W48" s="30" t="s">
        <v>457</v>
      </c>
      <c r="X48" s="31"/>
      <c r="Y48" s="31"/>
      <c r="Z48" s="32"/>
      <c r="AA48" s="33"/>
      <c r="AB48" s="56">
        <v>1</v>
      </c>
      <c r="AC48" s="57"/>
      <c r="AD48" s="57"/>
      <c r="AE48" s="58"/>
      <c r="AF48" s="59"/>
      <c r="AG48" s="30">
        <v>0.3</v>
      </c>
      <c r="AH48" s="31"/>
      <c r="AI48" s="31"/>
      <c r="AJ48" s="32"/>
      <c r="AK48" s="33"/>
      <c r="AL48" s="30">
        <v>1</v>
      </c>
      <c r="AM48" s="31"/>
      <c r="AN48" s="31"/>
      <c r="AO48" s="32"/>
      <c r="AP48" s="33"/>
      <c r="AQ48" s="56">
        <v>1</v>
      </c>
      <c r="AR48" s="57"/>
      <c r="AS48" s="57"/>
      <c r="AT48" s="58"/>
      <c r="AU48" s="59"/>
      <c r="AV48" s="30" t="s">
        <v>456</v>
      </c>
      <c r="AW48" s="31"/>
      <c r="AX48" s="31"/>
      <c r="AY48" s="32"/>
      <c r="AZ48" s="33"/>
      <c r="BA48" s="30"/>
      <c r="BB48" s="31"/>
      <c r="BC48" s="31"/>
      <c r="BD48" s="32"/>
      <c r="BE48" s="33"/>
      <c r="BF48" s="30"/>
      <c r="BG48" s="31"/>
      <c r="BH48" s="31"/>
      <c r="BI48" s="32"/>
      <c r="BJ48" s="33"/>
      <c r="BK48" s="56"/>
      <c r="BL48" s="57"/>
      <c r="BM48" s="57"/>
      <c r="BN48" s="58"/>
      <c r="BO48" s="59"/>
      <c r="BP48" s="30"/>
      <c r="BQ48" s="31"/>
      <c r="BR48" s="31"/>
      <c r="BS48" s="32"/>
      <c r="BT48" s="33"/>
      <c r="BU48" s="30"/>
      <c r="BV48" s="31"/>
      <c r="BW48" s="31"/>
      <c r="BX48" s="32"/>
      <c r="BY48" s="33"/>
      <c r="BZ48" s="30"/>
      <c r="CA48" s="31"/>
      <c r="CB48" s="31"/>
      <c r="CC48" s="32"/>
      <c r="CD48" s="33"/>
      <c r="CE48" s="30"/>
      <c r="CF48" s="31"/>
      <c r="CG48" s="31"/>
      <c r="CH48" s="32"/>
      <c r="CI48" s="33"/>
      <c r="CJ48" s="30"/>
      <c r="CK48" s="31"/>
      <c r="CL48" s="31"/>
      <c r="CM48" s="32"/>
      <c r="CN48" s="33"/>
      <c r="CO48" s="30"/>
      <c r="CP48" s="31"/>
      <c r="CQ48" s="31"/>
      <c r="CR48" s="32"/>
      <c r="CS48" s="33"/>
      <c r="CT48" s="56"/>
      <c r="CU48" s="57"/>
      <c r="CV48" s="57"/>
      <c r="CW48" s="58"/>
      <c r="CX48" s="59"/>
      <c r="CY48" s="30"/>
      <c r="CZ48" s="31"/>
      <c r="DA48" s="31"/>
      <c r="DB48" s="32"/>
      <c r="DC48" s="33"/>
      <c r="DD48" s="30"/>
      <c r="DE48" s="31"/>
      <c r="DF48" s="31"/>
      <c r="DG48" s="32"/>
      <c r="DH48" s="33"/>
      <c r="DI48" s="30"/>
      <c r="DJ48" s="31"/>
      <c r="DK48" s="31"/>
      <c r="DL48" s="32"/>
      <c r="DM48" s="33"/>
      <c r="DN48" s="30"/>
      <c r="DO48" s="31"/>
      <c r="DP48" s="31"/>
      <c r="DQ48" s="32"/>
      <c r="DR48" s="33"/>
      <c r="DS48" s="30"/>
      <c r="DT48" s="31"/>
      <c r="DU48" s="31"/>
      <c r="DV48" s="32"/>
      <c r="DW48" s="33"/>
      <c r="DX48" s="30"/>
      <c r="DY48" s="31"/>
      <c r="DZ48" s="31"/>
      <c r="EA48" s="32"/>
      <c r="EB48" s="33"/>
      <c r="EC48" s="56"/>
      <c r="ED48" s="57"/>
      <c r="EE48" s="57"/>
      <c r="EF48" s="58"/>
      <c r="EG48" s="59"/>
      <c r="EH48" s="30"/>
      <c r="EI48" s="31"/>
      <c r="EJ48" s="31"/>
      <c r="EK48" s="32"/>
      <c r="EL48" s="33"/>
      <c r="EM48" s="30"/>
      <c r="EN48" s="31"/>
      <c r="EO48" s="31"/>
      <c r="EP48" s="32"/>
      <c r="EQ48" s="33"/>
      <c r="ER48" s="30"/>
      <c r="ES48" s="31"/>
      <c r="ET48" s="31"/>
      <c r="EU48" s="32"/>
      <c r="EV48" s="33"/>
      <c r="EW48" s="30"/>
      <c r="EX48" s="31"/>
      <c r="EY48" s="31"/>
      <c r="EZ48" s="32"/>
      <c r="FA48" s="33"/>
      <c r="FB48" s="30"/>
      <c r="FC48" s="31"/>
      <c r="FD48" s="31"/>
      <c r="FE48" s="32"/>
      <c r="FF48" s="33"/>
      <c r="FG48" s="30"/>
      <c r="FH48" s="31"/>
      <c r="FI48" s="31"/>
      <c r="FJ48" s="32"/>
      <c r="FK48" s="33"/>
    </row>
    <row r="49" spans="1:167" s="4" customFormat="1" ht="26.25" customHeight="1" x14ac:dyDescent="0.25">
      <c r="A49" s="22" t="s">
        <v>51</v>
      </c>
      <c r="B49" s="47" t="s">
        <v>242</v>
      </c>
      <c r="C49" s="46" t="s">
        <v>243</v>
      </c>
      <c r="D49" s="44">
        <v>74251412</v>
      </c>
      <c r="E49" s="36">
        <f>SUMIF($R$11:$FK$11,"T",R49:FK49)</f>
        <v>24</v>
      </c>
      <c r="F49" s="36">
        <f>COUNTIF(R49:FK49,"F")+(COUNT(R49,W49,AB49,AG49,AL49,AQ49,AV49,BA49,BF49,BK49,BP49,BU49,BZ49,CE49,CJ49,CO49,CT49,CY49,DD49,DI49,DN49,DS49,DX49,EC49,EH49,EM49,ER49,EW49,FB49,FG49)-E49)</f>
        <v>0</v>
      </c>
      <c r="G49" s="36">
        <f>+COUNTIF(R49:FK49,"F")*0.166666666666667</f>
        <v>0</v>
      </c>
      <c r="H49" s="23">
        <f>COUNTIF(R49:FK49,"DM")</f>
        <v>0</v>
      </c>
      <c r="I49" s="23">
        <f>COUNTIF(R49:FK49,"LCG")</f>
        <v>0</v>
      </c>
      <c r="J49" s="23">
        <f>COUNTIF(R49:FK49,"LSG")</f>
        <v>1</v>
      </c>
      <c r="K49" s="23">
        <f>COUNTIF(R49:FK49,"V")</f>
        <v>0</v>
      </c>
      <c r="L49" s="37">
        <f>+E49+F49+H49+I49+J49+K49</f>
        <v>25</v>
      </c>
      <c r="M49" s="23">
        <f>SUMIF($R$11:$FK$11,$M$11,R49:FK49)</f>
        <v>4.5</v>
      </c>
      <c r="N49" s="23">
        <f>SUMIF($R$11:$FK$11,$N$11,R49:FK49)</f>
        <v>2</v>
      </c>
      <c r="O49" s="23">
        <f>SUMIF($R$11:$FK$11,$O$11,R49:FK49)</f>
        <v>8</v>
      </c>
      <c r="P49" s="23">
        <f>SUMIF($R$11:$FK$11,$P$11,R49:FK49)</f>
        <v>0</v>
      </c>
      <c r="Q49" s="34">
        <f>SUM(M49:P49)</f>
        <v>14.5</v>
      </c>
      <c r="R49" s="30">
        <v>1</v>
      </c>
      <c r="S49" s="31"/>
      <c r="T49" s="31"/>
      <c r="U49" s="32"/>
      <c r="V49" s="33"/>
      <c r="W49" s="30">
        <v>1</v>
      </c>
      <c r="X49" s="31"/>
      <c r="Y49" s="31"/>
      <c r="Z49" s="32"/>
      <c r="AA49" s="33"/>
      <c r="AB49" s="56">
        <v>1</v>
      </c>
      <c r="AC49" s="57"/>
      <c r="AD49" s="57"/>
      <c r="AE49" s="58"/>
      <c r="AF49" s="59"/>
      <c r="AG49" s="30">
        <v>1</v>
      </c>
      <c r="AH49" s="31"/>
      <c r="AI49" s="31"/>
      <c r="AJ49" s="32"/>
      <c r="AK49" s="33"/>
      <c r="AL49" s="30">
        <v>1</v>
      </c>
      <c r="AM49" s="31"/>
      <c r="AN49" s="31"/>
      <c r="AO49" s="32"/>
      <c r="AP49" s="33"/>
      <c r="AQ49" s="56">
        <v>1</v>
      </c>
      <c r="AR49" s="57"/>
      <c r="AS49" s="57"/>
      <c r="AT49" s="58">
        <v>8</v>
      </c>
      <c r="AU49" s="59"/>
      <c r="AV49" s="30">
        <v>1</v>
      </c>
      <c r="AW49" s="31"/>
      <c r="AX49" s="31"/>
      <c r="AY49" s="32"/>
      <c r="AZ49" s="33"/>
      <c r="BA49" s="30">
        <v>1</v>
      </c>
      <c r="BB49" s="31"/>
      <c r="BC49" s="31"/>
      <c r="BD49" s="32"/>
      <c r="BE49" s="33"/>
      <c r="BF49" s="30">
        <v>1</v>
      </c>
      <c r="BG49" s="31">
        <v>0.5</v>
      </c>
      <c r="BH49" s="31"/>
      <c r="BI49" s="32"/>
      <c r="BJ49" s="33"/>
      <c r="BK49" s="56">
        <v>1</v>
      </c>
      <c r="BL49" s="57"/>
      <c r="BM49" s="57"/>
      <c r="BN49" s="58"/>
      <c r="BO49" s="59"/>
      <c r="BP49" s="30">
        <v>1</v>
      </c>
      <c r="BQ49" s="31"/>
      <c r="BR49" s="31"/>
      <c r="BS49" s="32"/>
      <c r="BT49" s="33"/>
      <c r="BU49" s="30">
        <v>1</v>
      </c>
      <c r="BV49" s="31"/>
      <c r="BW49" s="31"/>
      <c r="BX49" s="32"/>
      <c r="BY49" s="33"/>
      <c r="BZ49" s="30">
        <v>1</v>
      </c>
      <c r="CA49" s="31"/>
      <c r="CB49" s="31"/>
      <c r="CC49" s="32"/>
      <c r="CD49" s="33"/>
      <c r="CE49" s="30">
        <v>1</v>
      </c>
      <c r="CF49" s="31"/>
      <c r="CG49" s="31"/>
      <c r="CH49" s="32"/>
      <c r="CI49" s="33"/>
      <c r="CJ49" s="30">
        <v>1</v>
      </c>
      <c r="CK49" s="31"/>
      <c r="CL49" s="31"/>
      <c r="CM49" s="32"/>
      <c r="CN49" s="33"/>
      <c r="CO49" s="30">
        <v>1</v>
      </c>
      <c r="CP49" s="31"/>
      <c r="CQ49" s="31"/>
      <c r="CR49" s="32"/>
      <c r="CS49" s="33"/>
      <c r="CT49" s="56">
        <v>1</v>
      </c>
      <c r="CU49" s="57"/>
      <c r="CV49" s="57"/>
      <c r="CW49" s="58"/>
      <c r="CX49" s="59"/>
      <c r="CY49" s="30">
        <v>1</v>
      </c>
      <c r="CZ49" s="31"/>
      <c r="DA49" s="31"/>
      <c r="DB49" s="32"/>
      <c r="DC49" s="33"/>
      <c r="DD49" s="30">
        <v>1</v>
      </c>
      <c r="DE49" s="31">
        <v>2</v>
      </c>
      <c r="DF49" s="31">
        <v>1</v>
      </c>
      <c r="DG49" s="32"/>
      <c r="DH49" s="33"/>
      <c r="DI49" s="30" t="s">
        <v>457</v>
      </c>
      <c r="DJ49" s="31"/>
      <c r="DK49" s="31"/>
      <c r="DL49" s="32"/>
      <c r="DM49" s="33"/>
      <c r="DN49" s="30">
        <v>1</v>
      </c>
      <c r="DO49" s="31"/>
      <c r="DP49" s="31"/>
      <c r="DQ49" s="32"/>
      <c r="DR49" s="33"/>
      <c r="DS49" s="30">
        <v>1</v>
      </c>
      <c r="DT49" s="31">
        <v>2</v>
      </c>
      <c r="DU49" s="31">
        <v>1</v>
      </c>
      <c r="DV49" s="32"/>
      <c r="DW49" s="33"/>
      <c r="DX49" s="30">
        <v>1</v>
      </c>
      <c r="DY49" s="31"/>
      <c r="DZ49" s="31"/>
      <c r="EA49" s="32"/>
      <c r="EB49" s="33"/>
      <c r="EC49" s="56">
        <v>1</v>
      </c>
      <c r="ED49" s="57"/>
      <c r="EE49" s="57"/>
      <c r="EF49" s="58"/>
      <c r="EG49" s="59"/>
      <c r="EH49" s="30">
        <v>1</v>
      </c>
      <c r="EI49" s="31"/>
      <c r="EJ49" s="31"/>
      <c r="EK49" s="32"/>
      <c r="EL49" s="33"/>
      <c r="EM49" s="30" t="s">
        <v>515</v>
      </c>
      <c r="EN49" s="31"/>
      <c r="EO49" s="31"/>
      <c r="EP49" s="32"/>
      <c r="EQ49" s="33"/>
      <c r="ER49" s="30"/>
      <c r="ES49" s="31"/>
      <c r="ET49" s="31"/>
      <c r="EU49" s="32"/>
      <c r="EV49" s="33"/>
      <c r="EW49" s="30"/>
      <c r="EX49" s="31"/>
      <c r="EY49" s="31"/>
      <c r="EZ49" s="32"/>
      <c r="FA49" s="33"/>
      <c r="FB49" s="30"/>
      <c r="FC49" s="31"/>
      <c r="FD49" s="31"/>
      <c r="FE49" s="32"/>
      <c r="FF49" s="33"/>
      <c r="FG49" s="30"/>
      <c r="FH49" s="31"/>
      <c r="FI49" s="31"/>
      <c r="FJ49" s="32"/>
      <c r="FK49" s="33"/>
    </row>
    <row r="50" spans="1:167" s="4" customFormat="1" ht="26.25" customHeight="1" x14ac:dyDescent="0.25">
      <c r="A50" s="22" t="s">
        <v>52</v>
      </c>
      <c r="B50" s="49" t="s">
        <v>244</v>
      </c>
      <c r="C50" s="50" t="s">
        <v>245</v>
      </c>
      <c r="D50" s="44" t="s">
        <v>407</v>
      </c>
      <c r="E50" s="36">
        <f>SUMIF($R$11:$FK$11,"T",R50:FK50)</f>
        <v>25</v>
      </c>
      <c r="F50" s="36">
        <f>COUNTIF(R50:FK50,"F")+(COUNT(R50,W50,AB50,AG50,AL50,AQ50,AV50,BA50,BF50,BK50,BP50,BU50,BZ50,CE50,CJ50,CO50,CT50,CY50,DD50,DI50,DN50,DS50,DX50,EC50,EH50,EM50,ER50,EW50,FB50,FG50)-E50)</f>
        <v>0</v>
      </c>
      <c r="G50" s="36">
        <f>+COUNTIF(R50:FK50,"F")*0.166666666666667</f>
        <v>0</v>
      </c>
      <c r="H50" s="23">
        <f>COUNTIF(R50:FK50,"DM")</f>
        <v>0</v>
      </c>
      <c r="I50" s="23">
        <f>COUNTIF(R50:FK50,"LCG")</f>
        <v>0</v>
      </c>
      <c r="J50" s="23">
        <f>COUNTIF(R50:FK50,"LSG")</f>
        <v>0</v>
      </c>
      <c r="K50" s="23">
        <f>COUNTIF(R50:FK50,"V")</f>
        <v>0</v>
      </c>
      <c r="L50" s="37">
        <f>+E50+F50+H50+I50+J50+K50</f>
        <v>25</v>
      </c>
      <c r="M50" s="23">
        <f>SUMIF($R$11:$FK$11,$M$11,R50:FK50)</f>
        <v>2</v>
      </c>
      <c r="N50" s="23">
        <f>SUMIF($R$11:$FK$11,$N$11,R50:FK50)</f>
        <v>0</v>
      </c>
      <c r="O50" s="23">
        <f>SUMIF($R$11:$FK$11,$O$11,R50:FK50)</f>
        <v>8</v>
      </c>
      <c r="P50" s="23">
        <f>SUMIF($R$11:$FK$11,$P$11,R50:FK50)</f>
        <v>0</v>
      </c>
      <c r="Q50" s="34">
        <f>SUM(M50:P50)</f>
        <v>10</v>
      </c>
      <c r="R50" s="30">
        <v>1</v>
      </c>
      <c r="S50" s="31"/>
      <c r="T50" s="31"/>
      <c r="U50" s="32"/>
      <c r="V50" s="33"/>
      <c r="W50" s="30">
        <v>1</v>
      </c>
      <c r="X50" s="31"/>
      <c r="Y50" s="31"/>
      <c r="Z50" s="32"/>
      <c r="AA50" s="33"/>
      <c r="AB50" s="56">
        <v>1</v>
      </c>
      <c r="AC50" s="57"/>
      <c r="AD50" s="57"/>
      <c r="AE50" s="58"/>
      <c r="AF50" s="59"/>
      <c r="AG50" s="30">
        <v>1</v>
      </c>
      <c r="AH50" s="31"/>
      <c r="AI50" s="31"/>
      <c r="AJ50" s="32"/>
      <c r="AK50" s="33"/>
      <c r="AL50" s="30">
        <v>1</v>
      </c>
      <c r="AM50" s="31"/>
      <c r="AN50" s="31"/>
      <c r="AO50" s="32"/>
      <c r="AP50" s="33"/>
      <c r="AQ50" s="56">
        <v>1</v>
      </c>
      <c r="AR50" s="57"/>
      <c r="AS50" s="57"/>
      <c r="AT50" s="58">
        <v>8</v>
      </c>
      <c r="AU50" s="59"/>
      <c r="AV50" s="30">
        <v>1</v>
      </c>
      <c r="AW50" s="31"/>
      <c r="AX50" s="31"/>
      <c r="AY50" s="32"/>
      <c r="AZ50" s="33"/>
      <c r="BA50" s="30">
        <v>1</v>
      </c>
      <c r="BB50" s="31"/>
      <c r="BC50" s="31"/>
      <c r="BD50" s="32"/>
      <c r="BE50" s="33"/>
      <c r="BF50" s="30">
        <v>1</v>
      </c>
      <c r="BG50" s="31"/>
      <c r="BH50" s="31"/>
      <c r="BI50" s="32"/>
      <c r="BJ50" s="33"/>
      <c r="BK50" s="56">
        <v>1</v>
      </c>
      <c r="BL50" s="57"/>
      <c r="BM50" s="57"/>
      <c r="BN50" s="58"/>
      <c r="BO50" s="59"/>
      <c r="BP50" s="30">
        <v>1</v>
      </c>
      <c r="BQ50" s="31">
        <v>2</v>
      </c>
      <c r="BR50" s="31"/>
      <c r="BS50" s="32"/>
      <c r="BT50" s="33"/>
      <c r="BU50" s="30">
        <v>1</v>
      </c>
      <c r="BV50" s="31"/>
      <c r="BW50" s="31"/>
      <c r="BX50" s="32"/>
      <c r="BY50" s="33"/>
      <c r="BZ50" s="30">
        <v>1</v>
      </c>
      <c r="CA50" s="31"/>
      <c r="CB50" s="31"/>
      <c r="CC50" s="32"/>
      <c r="CD50" s="33"/>
      <c r="CE50" s="30">
        <v>1</v>
      </c>
      <c r="CF50" s="31"/>
      <c r="CG50" s="31"/>
      <c r="CH50" s="32"/>
      <c r="CI50" s="33"/>
      <c r="CJ50" s="30">
        <v>1</v>
      </c>
      <c r="CK50" s="31"/>
      <c r="CL50" s="31"/>
      <c r="CM50" s="32"/>
      <c r="CN50" s="33"/>
      <c r="CO50" s="30">
        <v>1</v>
      </c>
      <c r="CP50" s="31"/>
      <c r="CQ50" s="31"/>
      <c r="CR50" s="32"/>
      <c r="CS50" s="33"/>
      <c r="CT50" s="56">
        <v>1</v>
      </c>
      <c r="CU50" s="57"/>
      <c r="CV50" s="57"/>
      <c r="CW50" s="58"/>
      <c r="CX50" s="59"/>
      <c r="CY50" s="30">
        <v>1</v>
      </c>
      <c r="CZ50" s="31"/>
      <c r="DA50" s="31"/>
      <c r="DB50" s="32"/>
      <c r="DC50" s="33"/>
      <c r="DD50" s="30">
        <v>1</v>
      </c>
      <c r="DE50" s="31"/>
      <c r="DF50" s="31"/>
      <c r="DG50" s="32"/>
      <c r="DH50" s="33"/>
      <c r="DI50" s="30">
        <v>1</v>
      </c>
      <c r="DJ50" s="31"/>
      <c r="DK50" s="31"/>
      <c r="DL50" s="32"/>
      <c r="DM50" s="33"/>
      <c r="DN50" s="30">
        <v>1</v>
      </c>
      <c r="DO50" s="31"/>
      <c r="DP50" s="31"/>
      <c r="DQ50" s="32"/>
      <c r="DR50" s="33"/>
      <c r="DS50" s="30">
        <v>1</v>
      </c>
      <c r="DT50" s="31"/>
      <c r="DU50" s="31"/>
      <c r="DV50" s="32"/>
      <c r="DW50" s="33"/>
      <c r="DX50" s="30">
        <v>1</v>
      </c>
      <c r="DY50" s="31"/>
      <c r="DZ50" s="31"/>
      <c r="EA50" s="32"/>
      <c r="EB50" s="33"/>
      <c r="EC50" s="56">
        <v>1</v>
      </c>
      <c r="ED50" s="57"/>
      <c r="EE50" s="57"/>
      <c r="EF50" s="58"/>
      <c r="EG50" s="59"/>
      <c r="EH50" s="30">
        <v>1</v>
      </c>
      <c r="EI50" s="31"/>
      <c r="EJ50" s="31"/>
      <c r="EK50" s="32"/>
      <c r="EL50" s="33"/>
      <c r="EM50" s="30" t="s">
        <v>515</v>
      </c>
      <c r="EN50" s="31"/>
      <c r="EO50" s="31"/>
      <c r="EP50" s="32"/>
      <c r="EQ50" s="33"/>
      <c r="ER50" s="30"/>
      <c r="ES50" s="31"/>
      <c r="ET50" s="31"/>
      <c r="EU50" s="32"/>
      <c r="EV50" s="33"/>
      <c r="EW50" s="30"/>
      <c r="EX50" s="31"/>
      <c r="EY50" s="31"/>
      <c r="EZ50" s="32"/>
      <c r="FA50" s="33"/>
      <c r="FB50" s="30"/>
      <c r="FC50" s="31"/>
      <c r="FD50" s="31"/>
      <c r="FE50" s="32"/>
      <c r="FF50" s="33"/>
      <c r="FG50" s="30"/>
      <c r="FH50" s="31"/>
      <c r="FI50" s="31"/>
      <c r="FJ50" s="32"/>
      <c r="FK50" s="33"/>
    </row>
    <row r="51" spans="1:167" s="4" customFormat="1" ht="26.25" customHeight="1" x14ac:dyDescent="0.25">
      <c r="A51" s="22" t="s">
        <v>53</v>
      </c>
      <c r="B51" s="47" t="s">
        <v>246</v>
      </c>
      <c r="C51" s="46" t="s">
        <v>247</v>
      </c>
      <c r="D51" s="44" t="s">
        <v>408</v>
      </c>
      <c r="E51" s="36">
        <f>SUMIF($R$11:$FK$11,"T",R51:FK51)</f>
        <v>16.97</v>
      </c>
      <c r="F51" s="36">
        <f>COUNTIF(R51:FK51,"F")+(COUNT(R51,W51,AB51,AG51,AL51,AQ51,AV51,BA51,BF51,BK51,BP51,BU51,BZ51,CE51,CJ51,CO51,CT51,CY51,DD51,DI51,DN51,DS51,DX51,EC51,EH51,EM51,ER51,EW51,FB51,FG51)-E51)</f>
        <v>7.0300000000000011</v>
      </c>
      <c r="G51" s="36">
        <f>+COUNTIF(R51:FK51,"F")*0.166666666666667</f>
        <v>1.166666666666669</v>
      </c>
      <c r="H51" s="23">
        <f>COUNTIF(R51:FK51,"DM")</f>
        <v>0</v>
      </c>
      <c r="I51" s="23">
        <f>COUNTIF(R51:FK51,"LCG")</f>
        <v>0</v>
      </c>
      <c r="J51" s="23">
        <f>COUNTIF(R51:FK51,"LSG")</f>
        <v>1</v>
      </c>
      <c r="K51" s="23">
        <f>COUNTIF(R51:FK51,"V")</f>
        <v>0</v>
      </c>
      <c r="L51" s="37">
        <f>+E51+F51+H51+I51+J51+K51</f>
        <v>25</v>
      </c>
      <c r="M51" s="23">
        <f>SUMIF($R$11:$FK$11,$M$11,R51:FK51)</f>
        <v>1.25</v>
      </c>
      <c r="N51" s="23">
        <f>SUMIF($R$11:$FK$11,$N$11,R51:FK51)</f>
        <v>0</v>
      </c>
      <c r="O51" s="23">
        <f>SUMIF($R$11:$FK$11,$O$11,R51:FK51)</f>
        <v>0</v>
      </c>
      <c r="P51" s="23">
        <f>SUMIF($R$11:$FK$11,$P$11,R51:FK51)</f>
        <v>0</v>
      </c>
      <c r="Q51" s="34">
        <f>SUM(M51:P51)</f>
        <v>1.25</v>
      </c>
      <c r="R51" s="30">
        <v>1</v>
      </c>
      <c r="S51" s="31"/>
      <c r="T51" s="31"/>
      <c r="U51" s="32"/>
      <c r="V51" s="33"/>
      <c r="W51" s="30">
        <v>1</v>
      </c>
      <c r="X51" s="31">
        <v>1.25</v>
      </c>
      <c r="Y51" s="31"/>
      <c r="Z51" s="32"/>
      <c r="AA51" s="33"/>
      <c r="AB51" s="56">
        <v>1</v>
      </c>
      <c r="AC51" s="57"/>
      <c r="AD51" s="57"/>
      <c r="AE51" s="58"/>
      <c r="AF51" s="59"/>
      <c r="AG51" s="30" t="s">
        <v>456</v>
      </c>
      <c r="AH51" s="31"/>
      <c r="AI51" s="31"/>
      <c r="AJ51" s="32"/>
      <c r="AK51" s="33"/>
      <c r="AL51" s="30">
        <v>1</v>
      </c>
      <c r="AM51" s="31"/>
      <c r="AN51" s="31"/>
      <c r="AO51" s="32"/>
      <c r="AP51" s="33"/>
      <c r="AQ51" s="56">
        <v>0.97</v>
      </c>
      <c r="AR51" s="57"/>
      <c r="AS51" s="57"/>
      <c r="AT51" s="58"/>
      <c r="AU51" s="59"/>
      <c r="AV51" s="30" t="s">
        <v>456</v>
      </c>
      <c r="AW51" s="31"/>
      <c r="AX51" s="31"/>
      <c r="AY51" s="32"/>
      <c r="AZ51" s="33"/>
      <c r="BA51" s="30" t="s">
        <v>456</v>
      </c>
      <c r="BB51" s="31"/>
      <c r="BC51" s="31"/>
      <c r="BD51" s="32"/>
      <c r="BE51" s="33"/>
      <c r="BF51" s="30">
        <v>1</v>
      </c>
      <c r="BG51" s="31"/>
      <c r="BH51" s="31"/>
      <c r="BI51" s="32"/>
      <c r="BJ51" s="33"/>
      <c r="BK51" s="56">
        <v>1</v>
      </c>
      <c r="BL51" s="57"/>
      <c r="BM51" s="57"/>
      <c r="BN51" s="58"/>
      <c r="BO51" s="59"/>
      <c r="BP51" s="30">
        <v>1</v>
      </c>
      <c r="BQ51" s="31"/>
      <c r="BR51" s="31"/>
      <c r="BS51" s="32"/>
      <c r="BT51" s="33"/>
      <c r="BU51" s="30">
        <v>1</v>
      </c>
      <c r="BV51" s="31"/>
      <c r="BW51" s="31"/>
      <c r="BX51" s="32"/>
      <c r="BY51" s="33"/>
      <c r="BZ51" s="30" t="s">
        <v>457</v>
      </c>
      <c r="CA51" s="31"/>
      <c r="CB51" s="31"/>
      <c r="CC51" s="32"/>
      <c r="CD51" s="33"/>
      <c r="CE51" s="30">
        <v>1</v>
      </c>
      <c r="CF51" s="31"/>
      <c r="CG51" s="31"/>
      <c r="CH51" s="32"/>
      <c r="CI51" s="33"/>
      <c r="CJ51" s="30">
        <v>1</v>
      </c>
      <c r="CK51" s="31"/>
      <c r="CL51" s="31"/>
      <c r="CM51" s="32"/>
      <c r="CN51" s="33"/>
      <c r="CO51" s="30">
        <v>1</v>
      </c>
      <c r="CP51" s="31"/>
      <c r="CQ51" s="31"/>
      <c r="CR51" s="32"/>
      <c r="CS51" s="33"/>
      <c r="CT51" s="56">
        <v>1</v>
      </c>
      <c r="CU51" s="57"/>
      <c r="CV51" s="57"/>
      <c r="CW51" s="58"/>
      <c r="CX51" s="59"/>
      <c r="CY51" s="30" t="s">
        <v>456</v>
      </c>
      <c r="CZ51" s="31"/>
      <c r="DA51" s="31"/>
      <c r="DB51" s="32"/>
      <c r="DC51" s="33"/>
      <c r="DD51" s="30">
        <v>1</v>
      </c>
      <c r="DE51" s="31"/>
      <c r="DF51" s="31"/>
      <c r="DG51" s="32"/>
      <c r="DH51" s="33"/>
      <c r="DI51" s="30">
        <v>1</v>
      </c>
      <c r="DJ51" s="31"/>
      <c r="DK51" s="31"/>
      <c r="DL51" s="32"/>
      <c r="DM51" s="33"/>
      <c r="DN51" s="30">
        <v>1</v>
      </c>
      <c r="DO51" s="31"/>
      <c r="DP51" s="31"/>
      <c r="DQ51" s="32"/>
      <c r="DR51" s="33"/>
      <c r="DS51" s="30" t="s">
        <v>456</v>
      </c>
      <c r="DT51" s="31"/>
      <c r="DU51" s="31"/>
      <c r="DV51" s="32"/>
      <c r="DW51" s="33"/>
      <c r="DX51" s="30" t="s">
        <v>456</v>
      </c>
      <c r="DY51" s="31"/>
      <c r="DZ51" s="31"/>
      <c r="EA51" s="32"/>
      <c r="EB51" s="33"/>
      <c r="EC51" s="56">
        <v>1</v>
      </c>
      <c r="ED51" s="57"/>
      <c r="EE51" s="57"/>
      <c r="EF51" s="58"/>
      <c r="EG51" s="59"/>
      <c r="EH51" s="30" t="s">
        <v>456</v>
      </c>
      <c r="EI51" s="31"/>
      <c r="EJ51" s="31"/>
      <c r="EK51" s="32"/>
      <c r="EL51" s="33"/>
      <c r="EM51" s="30" t="s">
        <v>11</v>
      </c>
      <c r="EN51" s="31"/>
      <c r="EO51" s="31"/>
      <c r="EP51" s="32"/>
      <c r="EQ51" s="33"/>
      <c r="ER51" s="30"/>
      <c r="ES51" s="31"/>
      <c r="ET51" s="31"/>
      <c r="EU51" s="32"/>
      <c r="EV51" s="33"/>
      <c r="EW51" s="30"/>
      <c r="EX51" s="31"/>
      <c r="EY51" s="31"/>
      <c r="EZ51" s="32"/>
      <c r="FA51" s="33"/>
      <c r="FB51" s="30"/>
      <c r="FC51" s="31"/>
      <c r="FD51" s="31"/>
      <c r="FE51" s="32"/>
      <c r="FF51" s="33"/>
      <c r="FG51" s="30"/>
      <c r="FH51" s="31"/>
      <c r="FI51" s="31"/>
      <c r="FJ51" s="32"/>
      <c r="FK51" s="33"/>
    </row>
    <row r="52" spans="1:167" s="4" customFormat="1" ht="26.25" customHeight="1" x14ac:dyDescent="0.25">
      <c r="A52" s="22" t="s">
        <v>54</v>
      </c>
      <c r="B52" s="47" t="s">
        <v>248</v>
      </c>
      <c r="C52" s="46" t="s">
        <v>249</v>
      </c>
      <c r="D52" s="44">
        <v>42912817</v>
      </c>
      <c r="E52" s="36">
        <f>SUMIF($R$11:$FK$11,"T",R52:FK52)</f>
        <v>24</v>
      </c>
      <c r="F52" s="36">
        <f>COUNTIF(R52:FK52,"F")+(COUNT(R52,W52,AB52,AG52,AL52,AQ52,AV52,BA52,BF52,BK52,BP52,BU52,BZ52,CE52,CJ52,CO52,CT52,CY52,DD52,DI52,DN52,DS52,DX52,EC52,EH52,EM52,ER52,EW52,FB52,FG52)-E52)</f>
        <v>1</v>
      </c>
      <c r="G52" s="36">
        <f>+COUNTIF(R52:FK52,"F")*0.166666666666667</f>
        <v>0.16666666666666699</v>
      </c>
      <c r="H52" s="23">
        <f>COUNTIF(R52:FK52,"DM")</f>
        <v>0</v>
      </c>
      <c r="I52" s="23">
        <f>COUNTIF(R52:FK52,"LCG")</f>
        <v>0</v>
      </c>
      <c r="J52" s="23">
        <f>COUNTIF(R52:FK52,"LSG")</f>
        <v>0</v>
      </c>
      <c r="K52" s="23">
        <f>COUNTIF(R52:FK52,"V")</f>
        <v>0</v>
      </c>
      <c r="L52" s="37">
        <f>+E52+F52+H52+I52+J52+K52</f>
        <v>25</v>
      </c>
      <c r="M52" s="23">
        <f>SUMIF($R$11:$FK$11,$M$11,R52:FK52)</f>
        <v>0</v>
      </c>
      <c r="N52" s="23">
        <f>SUMIF($R$11:$FK$11,$N$11,R52:FK52)</f>
        <v>0</v>
      </c>
      <c r="O52" s="23">
        <f>SUMIF($R$11:$FK$11,$O$11,R52:FK52)</f>
        <v>8</v>
      </c>
      <c r="P52" s="23">
        <f>SUMIF($R$11:$FK$11,$P$11,R52:FK52)</f>
        <v>56</v>
      </c>
      <c r="Q52" s="34">
        <f>SUM(M52:P52)</f>
        <v>64</v>
      </c>
      <c r="R52" s="30">
        <v>1</v>
      </c>
      <c r="S52" s="31"/>
      <c r="T52" s="31"/>
      <c r="U52" s="32"/>
      <c r="V52" s="33"/>
      <c r="W52" s="30">
        <v>1</v>
      </c>
      <c r="X52" s="31"/>
      <c r="Y52" s="31"/>
      <c r="Z52" s="32"/>
      <c r="AA52" s="33"/>
      <c r="AB52" s="56">
        <v>1</v>
      </c>
      <c r="AC52" s="57"/>
      <c r="AD52" s="57"/>
      <c r="AE52" s="58"/>
      <c r="AF52" s="59">
        <v>8</v>
      </c>
      <c r="AG52" s="30">
        <v>1</v>
      </c>
      <c r="AH52" s="31"/>
      <c r="AI52" s="31"/>
      <c r="AJ52" s="32"/>
      <c r="AK52" s="33">
        <v>8</v>
      </c>
      <c r="AL52" s="30" t="s">
        <v>456</v>
      </c>
      <c r="AM52" s="31"/>
      <c r="AN52" s="31"/>
      <c r="AO52" s="32"/>
      <c r="AP52" s="33"/>
      <c r="AQ52" s="56">
        <v>1</v>
      </c>
      <c r="AR52" s="57"/>
      <c r="AS52" s="57"/>
      <c r="AT52" s="58">
        <v>8</v>
      </c>
      <c r="AU52" s="59">
        <v>8</v>
      </c>
      <c r="AV52" s="30">
        <v>1</v>
      </c>
      <c r="AW52" s="31"/>
      <c r="AX52" s="31"/>
      <c r="AY52" s="32"/>
      <c r="AZ52" s="33">
        <v>8</v>
      </c>
      <c r="BA52" s="30">
        <v>1</v>
      </c>
      <c r="BB52" s="31"/>
      <c r="BC52" s="31"/>
      <c r="BD52" s="32"/>
      <c r="BE52" s="33">
        <v>8</v>
      </c>
      <c r="BF52" s="30">
        <v>1</v>
      </c>
      <c r="BG52" s="31"/>
      <c r="BH52" s="31"/>
      <c r="BI52" s="32"/>
      <c r="BJ52" s="33"/>
      <c r="BK52" s="56">
        <v>1</v>
      </c>
      <c r="BL52" s="57"/>
      <c r="BM52" s="57"/>
      <c r="BN52" s="58"/>
      <c r="BO52" s="59"/>
      <c r="BP52" s="30">
        <v>1</v>
      </c>
      <c r="BQ52" s="31"/>
      <c r="BR52" s="31"/>
      <c r="BS52" s="32"/>
      <c r="BT52" s="33"/>
      <c r="BU52" s="30">
        <v>1</v>
      </c>
      <c r="BV52" s="31"/>
      <c r="BW52" s="31"/>
      <c r="BX52" s="32"/>
      <c r="BY52" s="33"/>
      <c r="BZ52" s="30">
        <v>1</v>
      </c>
      <c r="CA52" s="31"/>
      <c r="CB52" s="31"/>
      <c r="CC52" s="32"/>
      <c r="CD52" s="33"/>
      <c r="CE52" s="30">
        <v>1</v>
      </c>
      <c r="CF52" s="31"/>
      <c r="CG52" s="31"/>
      <c r="CH52" s="32"/>
      <c r="CI52" s="33"/>
      <c r="CJ52" s="30">
        <v>1</v>
      </c>
      <c r="CK52" s="31"/>
      <c r="CL52" s="31"/>
      <c r="CM52" s="32"/>
      <c r="CN52" s="33"/>
      <c r="CO52" s="30">
        <v>1</v>
      </c>
      <c r="CP52" s="31"/>
      <c r="CQ52" s="31"/>
      <c r="CR52" s="32"/>
      <c r="CS52" s="33"/>
      <c r="CT52" s="56">
        <v>1</v>
      </c>
      <c r="CU52" s="57"/>
      <c r="CV52" s="57"/>
      <c r="CW52" s="58"/>
      <c r="CX52" s="59"/>
      <c r="CY52" s="30">
        <v>1</v>
      </c>
      <c r="CZ52" s="31"/>
      <c r="DA52" s="31"/>
      <c r="DB52" s="32"/>
      <c r="DC52" s="33"/>
      <c r="DD52" s="30">
        <v>1</v>
      </c>
      <c r="DE52" s="31"/>
      <c r="DF52" s="31"/>
      <c r="DG52" s="32"/>
      <c r="DH52" s="33"/>
      <c r="DI52" s="30">
        <v>1</v>
      </c>
      <c r="DJ52" s="31"/>
      <c r="DK52" s="31"/>
      <c r="DL52" s="32"/>
      <c r="DM52" s="33"/>
      <c r="DN52" s="30">
        <v>1</v>
      </c>
      <c r="DO52" s="31"/>
      <c r="DP52" s="31"/>
      <c r="DQ52" s="32"/>
      <c r="DR52" s="33"/>
      <c r="DS52" s="30">
        <v>1</v>
      </c>
      <c r="DT52" s="31"/>
      <c r="DU52" s="31"/>
      <c r="DV52" s="32"/>
      <c r="DW52" s="33"/>
      <c r="DX52" s="30">
        <v>1</v>
      </c>
      <c r="DY52" s="31"/>
      <c r="DZ52" s="31"/>
      <c r="EA52" s="32"/>
      <c r="EB52" s="33"/>
      <c r="EC52" s="56">
        <v>1</v>
      </c>
      <c r="ED52" s="57"/>
      <c r="EE52" s="57"/>
      <c r="EF52" s="58"/>
      <c r="EG52" s="59">
        <v>8</v>
      </c>
      <c r="EH52" s="30">
        <v>1</v>
      </c>
      <c r="EI52" s="31"/>
      <c r="EJ52" s="31"/>
      <c r="EK52" s="32"/>
      <c r="EL52" s="33">
        <v>8</v>
      </c>
      <c r="EM52" s="30" t="s">
        <v>516</v>
      </c>
      <c r="EN52" s="31"/>
      <c r="EO52" s="31"/>
      <c r="EP52" s="32"/>
      <c r="EQ52" s="33"/>
      <c r="ER52" s="30"/>
      <c r="ES52" s="31"/>
      <c r="ET52" s="31"/>
      <c r="EU52" s="32"/>
      <c r="EV52" s="33"/>
      <c r="EW52" s="30"/>
      <c r="EX52" s="31"/>
      <c r="EY52" s="31"/>
      <c r="EZ52" s="32"/>
      <c r="FA52" s="33"/>
      <c r="FB52" s="30"/>
      <c r="FC52" s="31"/>
      <c r="FD52" s="31"/>
      <c r="FE52" s="32"/>
      <c r="FF52" s="33"/>
      <c r="FG52" s="30"/>
      <c r="FH52" s="31"/>
      <c r="FI52" s="31"/>
      <c r="FJ52" s="32"/>
      <c r="FK52" s="33"/>
    </row>
    <row r="53" spans="1:167" s="4" customFormat="1" ht="26.25" customHeight="1" x14ac:dyDescent="0.25">
      <c r="A53" s="22" t="s">
        <v>55</v>
      </c>
      <c r="B53" s="47" t="s">
        <v>250</v>
      </c>
      <c r="C53" s="46" t="s">
        <v>251</v>
      </c>
      <c r="D53" s="44">
        <v>75447318</v>
      </c>
      <c r="E53" s="36">
        <f>SUMIF($R$11:$FK$11,"T",R53:FK53)</f>
        <v>24.88</v>
      </c>
      <c r="F53" s="36">
        <f>COUNTIF(R53:FK53,"F")+(COUNT(R53,W53,AB53,AG53,AL53,AQ53,AV53,BA53,BF53,BK53,BP53,BU53,BZ53,CE53,CJ53,CO53,CT53,CY53,DD53,DI53,DN53,DS53,DX53,EC53,EH53,EM53,ER53,EW53,FB53,FG53)-E53)</f>
        <v>0.12000000000000099</v>
      </c>
      <c r="G53" s="36">
        <f>+COUNTIF(R53:FK53,"F")*0.166666666666667</f>
        <v>0</v>
      </c>
      <c r="H53" s="23">
        <f>COUNTIF(R53:FK53,"DM")</f>
        <v>0</v>
      </c>
      <c r="I53" s="23">
        <f>COUNTIF(R53:FK53,"LCG")</f>
        <v>0</v>
      </c>
      <c r="J53" s="23">
        <f>COUNTIF(R53:FK53,"LSG")</f>
        <v>0</v>
      </c>
      <c r="K53" s="23">
        <f>COUNTIF(R53:FK53,"V")</f>
        <v>0</v>
      </c>
      <c r="L53" s="37">
        <f>+E53+F53+H53+I53+J53+K53</f>
        <v>25</v>
      </c>
      <c r="M53" s="23">
        <f>SUMIF($R$11:$FK$11,$M$11,R53:FK53)</f>
        <v>0</v>
      </c>
      <c r="N53" s="23">
        <f>SUMIF($R$11:$FK$11,$N$11,R53:FK53)</f>
        <v>0</v>
      </c>
      <c r="O53" s="23">
        <f>SUMIF($R$11:$FK$11,$O$11,R53:FK53)</f>
        <v>8</v>
      </c>
      <c r="P53" s="23">
        <f>SUMIF($R$11:$FK$11,$P$11,R53:FK53)</f>
        <v>0</v>
      </c>
      <c r="Q53" s="34">
        <f>SUM(M53:P53)</f>
        <v>8</v>
      </c>
      <c r="R53" s="30">
        <v>1</v>
      </c>
      <c r="S53" s="31"/>
      <c r="T53" s="31"/>
      <c r="U53" s="32"/>
      <c r="V53" s="33"/>
      <c r="W53" s="30">
        <v>1</v>
      </c>
      <c r="X53" s="31"/>
      <c r="Y53" s="31"/>
      <c r="Z53" s="32"/>
      <c r="AA53" s="33"/>
      <c r="AB53" s="56">
        <v>1</v>
      </c>
      <c r="AC53" s="57"/>
      <c r="AD53" s="57"/>
      <c r="AE53" s="58"/>
      <c r="AF53" s="59"/>
      <c r="AG53" s="30">
        <v>1</v>
      </c>
      <c r="AH53" s="31"/>
      <c r="AI53" s="31"/>
      <c r="AJ53" s="32"/>
      <c r="AK53" s="33"/>
      <c r="AL53" s="30">
        <v>1</v>
      </c>
      <c r="AM53" s="31"/>
      <c r="AN53" s="31"/>
      <c r="AO53" s="32"/>
      <c r="AP53" s="33"/>
      <c r="AQ53" s="56">
        <v>1</v>
      </c>
      <c r="AR53" s="57"/>
      <c r="AS53" s="57"/>
      <c r="AT53" s="58">
        <v>8</v>
      </c>
      <c r="AU53" s="59"/>
      <c r="AV53" s="30">
        <v>1</v>
      </c>
      <c r="AW53" s="31"/>
      <c r="AX53" s="31"/>
      <c r="AY53" s="32"/>
      <c r="AZ53" s="33"/>
      <c r="BA53" s="30">
        <v>1</v>
      </c>
      <c r="BB53" s="31"/>
      <c r="BC53" s="31"/>
      <c r="BD53" s="32"/>
      <c r="BE53" s="33"/>
      <c r="BF53" s="30">
        <v>1</v>
      </c>
      <c r="BG53" s="31"/>
      <c r="BH53" s="31"/>
      <c r="BI53" s="32"/>
      <c r="BJ53" s="33"/>
      <c r="BK53" s="56">
        <v>1</v>
      </c>
      <c r="BL53" s="57"/>
      <c r="BM53" s="57"/>
      <c r="BN53" s="58"/>
      <c r="BO53" s="59"/>
      <c r="BP53" s="30">
        <v>1</v>
      </c>
      <c r="BQ53" s="31"/>
      <c r="BR53" s="31"/>
      <c r="BS53" s="32"/>
      <c r="BT53" s="33"/>
      <c r="BU53" s="30">
        <v>1</v>
      </c>
      <c r="BV53" s="31"/>
      <c r="BW53" s="31"/>
      <c r="BX53" s="32"/>
      <c r="BY53" s="33"/>
      <c r="BZ53" s="30">
        <v>1</v>
      </c>
      <c r="CA53" s="31"/>
      <c r="CB53" s="31"/>
      <c r="CC53" s="32"/>
      <c r="CD53" s="33"/>
      <c r="CE53" s="30">
        <v>1</v>
      </c>
      <c r="CF53" s="31"/>
      <c r="CG53" s="31"/>
      <c r="CH53" s="32"/>
      <c r="CI53" s="33"/>
      <c r="CJ53" s="30">
        <v>1</v>
      </c>
      <c r="CK53" s="31"/>
      <c r="CL53" s="31"/>
      <c r="CM53" s="32"/>
      <c r="CN53" s="33"/>
      <c r="CO53" s="30">
        <v>1</v>
      </c>
      <c r="CP53" s="31"/>
      <c r="CQ53" s="31"/>
      <c r="CR53" s="32"/>
      <c r="CS53" s="33"/>
      <c r="CT53" s="56">
        <v>1</v>
      </c>
      <c r="CU53" s="57"/>
      <c r="CV53" s="57"/>
      <c r="CW53" s="58"/>
      <c r="CX53" s="59"/>
      <c r="CY53" s="30">
        <v>1</v>
      </c>
      <c r="CZ53" s="31"/>
      <c r="DA53" s="31"/>
      <c r="DB53" s="32"/>
      <c r="DC53" s="33"/>
      <c r="DD53" s="30">
        <v>1</v>
      </c>
      <c r="DE53" s="31"/>
      <c r="DF53" s="31"/>
      <c r="DG53" s="32"/>
      <c r="DH53" s="33"/>
      <c r="DI53" s="30">
        <v>0.88</v>
      </c>
      <c r="DJ53" s="31"/>
      <c r="DK53" s="31"/>
      <c r="DL53" s="32"/>
      <c r="DM53" s="33"/>
      <c r="DN53" s="30">
        <v>1</v>
      </c>
      <c r="DO53" s="31"/>
      <c r="DP53" s="31"/>
      <c r="DQ53" s="32"/>
      <c r="DR53" s="33"/>
      <c r="DS53" s="30">
        <v>1</v>
      </c>
      <c r="DT53" s="31"/>
      <c r="DU53" s="31"/>
      <c r="DV53" s="32"/>
      <c r="DW53" s="33"/>
      <c r="DX53" s="30">
        <v>1</v>
      </c>
      <c r="DY53" s="31"/>
      <c r="DZ53" s="31"/>
      <c r="EA53" s="32"/>
      <c r="EB53" s="33"/>
      <c r="EC53" s="56">
        <v>1</v>
      </c>
      <c r="ED53" s="57"/>
      <c r="EE53" s="57"/>
      <c r="EF53" s="58"/>
      <c r="EG53" s="59"/>
      <c r="EH53" s="30">
        <v>1</v>
      </c>
      <c r="EI53" s="31"/>
      <c r="EJ53" s="31"/>
      <c r="EK53" s="32"/>
      <c r="EL53" s="33"/>
      <c r="EM53" s="30" t="s">
        <v>515</v>
      </c>
      <c r="EN53" s="31"/>
      <c r="EO53" s="31"/>
      <c r="EP53" s="32"/>
      <c r="EQ53" s="33"/>
      <c r="ER53" s="30"/>
      <c r="ES53" s="31"/>
      <c r="ET53" s="31"/>
      <c r="EU53" s="32"/>
      <c r="EV53" s="33"/>
      <c r="EW53" s="30"/>
      <c r="EX53" s="31"/>
      <c r="EY53" s="31"/>
      <c r="EZ53" s="32"/>
      <c r="FA53" s="33"/>
      <c r="FB53" s="30"/>
      <c r="FC53" s="31"/>
      <c r="FD53" s="31"/>
      <c r="FE53" s="32"/>
      <c r="FF53" s="33"/>
      <c r="FG53" s="30"/>
      <c r="FH53" s="31"/>
      <c r="FI53" s="31"/>
      <c r="FJ53" s="32"/>
      <c r="FK53" s="33"/>
    </row>
    <row r="54" spans="1:167" s="4" customFormat="1" ht="26.25" customHeight="1" x14ac:dyDescent="0.25">
      <c r="A54" s="22" t="s">
        <v>56</v>
      </c>
      <c r="B54" s="47" t="s">
        <v>252</v>
      </c>
      <c r="C54" s="46" t="s">
        <v>253</v>
      </c>
      <c r="D54" s="44">
        <v>47005207</v>
      </c>
      <c r="E54" s="36">
        <f>SUMIF($R$11:$FK$11,"T",R54:FK54)</f>
        <v>17</v>
      </c>
      <c r="F54" s="36">
        <f>COUNTIF(R54:FK54,"F")+(COUNT(R54,W54,AB54,AG54,AL54,AQ54,AV54,BA54,BF54,BK54,BP54,BU54,BZ54,CE54,CJ54,CO54,CT54,CY54,DD54,DI54,DN54,DS54,DX54,EC54,EH54,EM54,ER54,EW54,FB54,FG54)-E54)</f>
        <v>0</v>
      </c>
      <c r="G54" s="36">
        <f>+COUNTIF(R54:FK54,"F")*0.166666666666667</f>
        <v>0</v>
      </c>
      <c r="H54" s="23">
        <f>COUNTIF(R54:FK54,"DM")</f>
        <v>0</v>
      </c>
      <c r="I54" s="23">
        <f>COUNTIF(R54:FK54,"LCG")</f>
        <v>0</v>
      </c>
      <c r="J54" s="23">
        <f>COUNTIF(R54:FK54,"LSG")</f>
        <v>1</v>
      </c>
      <c r="K54" s="23">
        <f>COUNTIF(R54:FK54,"V")</f>
        <v>7</v>
      </c>
      <c r="L54" s="37">
        <f>+E54+F54+H54+I54+J54+K54</f>
        <v>25</v>
      </c>
      <c r="M54" s="23">
        <f>SUMIF($R$11:$FK$11,$M$11,R54:FK54)</f>
        <v>0</v>
      </c>
      <c r="N54" s="23">
        <f>SUMIF($R$11:$FK$11,$N$11,R54:FK54)</f>
        <v>0</v>
      </c>
      <c r="O54" s="23">
        <f>SUMIF($R$11:$FK$11,$O$11,R54:FK54)</f>
        <v>0</v>
      </c>
      <c r="P54" s="23">
        <f>SUMIF($R$11:$FK$11,$P$11,R54:FK54)</f>
        <v>48</v>
      </c>
      <c r="Q54" s="34">
        <f>SUM(M54:P54)</f>
        <v>48</v>
      </c>
      <c r="R54" s="30" t="s">
        <v>458</v>
      </c>
      <c r="S54" s="31"/>
      <c r="T54" s="31"/>
      <c r="U54" s="32"/>
      <c r="V54" s="33"/>
      <c r="W54" s="30" t="s">
        <v>458</v>
      </c>
      <c r="X54" s="31"/>
      <c r="Y54" s="31"/>
      <c r="Z54" s="32"/>
      <c r="AA54" s="33"/>
      <c r="AB54" s="56" t="s">
        <v>458</v>
      </c>
      <c r="AC54" s="57"/>
      <c r="AD54" s="57"/>
      <c r="AE54" s="58"/>
      <c r="AF54" s="59"/>
      <c r="AG54" s="30" t="s">
        <v>458</v>
      </c>
      <c r="AH54" s="31"/>
      <c r="AI54" s="31"/>
      <c r="AJ54" s="32"/>
      <c r="AK54" s="33"/>
      <c r="AL54" s="30" t="s">
        <v>458</v>
      </c>
      <c r="AM54" s="31"/>
      <c r="AN54" s="31"/>
      <c r="AO54" s="32"/>
      <c r="AP54" s="33"/>
      <c r="AQ54" s="56" t="s">
        <v>458</v>
      </c>
      <c r="AR54" s="57"/>
      <c r="AS54" s="57"/>
      <c r="AT54" s="58"/>
      <c r="AU54" s="59"/>
      <c r="AV54" s="30" t="s">
        <v>458</v>
      </c>
      <c r="AW54" s="31"/>
      <c r="AX54" s="31"/>
      <c r="AY54" s="32"/>
      <c r="AZ54" s="33"/>
      <c r="BA54" s="30" t="s">
        <v>457</v>
      </c>
      <c r="BB54" s="31"/>
      <c r="BC54" s="31"/>
      <c r="BD54" s="32"/>
      <c r="BE54" s="33"/>
      <c r="BF54" s="30">
        <v>1</v>
      </c>
      <c r="BG54" s="31"/>
      <c r="BH54" s="31"/>
      <c r="BI54" s="32"/>
      <c r="BJ54" s="33"/>
      <c r="BK54" s="56">
        <v>1</v>
      </c>
      <c r="BL54" s="57"/>
      <c r="BM54" s="57"/>
      <c r="BN54" s="58"/>
      <c r="BO54" s="59">
        <v>8</v>
      </c>
      <c r="BP54" s="30">
        <v>1</v>
      </c>
      <c r="BQ54" s="31"/>
      <c r="BR54" s="31"/>
      <c r="BS54" s="32"/>
      <c r="BT54" s="33">
        <v>8</v>
      </c>
      <c r="BU54" s="30">
        <v>1</v>
      </c>
      <c r="BV54" s="31"/>
      <c r="BW54" s="31"/>
      <c r="BX54" s="32"/>
      <c r="BY54" s="33">
        <v>8</v>
      </c>
      <c r="BZ54" s="30">
        <v>1</v>
      </c>
      <c r="CA54" s="31"/>
      <c r="CB54" s="31"/>
      <c r="CC54" s="32"/>
      <c r="CD54" s="33">
        <v>8</v>
      </c>
      <c r="CE54" s="30">
        <v>1</v>
      </c>
      <c r="CF54" s="31"/>
      <c r="CG54" s="31"/>
      <c r="CH54" s="32"/>
      <c r="CI54" s="33">
        <v>8</v>
      </c>
      <c r="CJ54" s="30">
        <v>1</v>
      </c>
      <c r="CK54" s="31"/>
      <c r="CL54" s="31"/>
      <c r="CM54" s="32"/>
      <c r="CN54" s="33">
        <v>8</v>
      </c>
      <c r="CO54" s="30">
        <v>1</v>
      </c>
      <c r="CP54" s="31"/>
      <c r="CQ54" s="31"/>
      <c r="CR54" s="32"/>
      <c r="CS54" s="33"/>
      <c r="CT54" s="56">
        <v>1</v>
      </c>
      <c r="CU54" s="57"/>
      <c r="CV54" s="57"/>
      <c r="CW54" s="58"/>
      <c r="CX54" s="59"/>
      <c r="CY54" s="30">
        <v>1</v>
      </c>
      <c r="CZ54" s="31"/>
      <c r="DA54" s="31"/>
      <c r="DB54" s="32"/>
      <c r="DC54" s="33"/>
      <c r="DD54" s="30">
        <v>1</v>
      </c>
      <c r="DE54" s="31"/>
      <c r="DF54" s="31"/>
      <c r="DG54" s="32"/>
      <c r="DH54" s="33"/>
      <c r="DI54" s="30">
        <v>1</v>
      </c>
      <c r="DJ54" s="31"/>
      <c r="DK54" s="31"/>
      <c r="DL54" s="32"/>
      <c r="DM54" s="33"/>
      <c r="DN54" s="30">
        <v>1</v>
      </c>
      <c r="DO54" s="31"/>
      <c r="DP54" s="31"/>
      <c r="DQ54" s="32"/>
      <c r="DR54" s="33"/>
      <c r="DS54" s="30">
        <v>1</v>
      </c>
      <c r="DT54" s="31"/>
      <c r="DU54" s="31"/>
      <c r="DV54" s="32"/>
      <c r="DW54" s="33"/>
      <c r="DX54" s="30">
        <v>1</v>
      </c>
      <c r="DY54" s="31"/>
      <c r="DZ54" s="31"/>
      <c r="EA54" s="32"/>
      <c r="EB54" s="33"/>
      <c r="EC54" s="56">
        <v>1</v>
      </c>
      <c r="ED54" s="57"/>
      <c r="EE54" s="57"/>
      <c r="EF54" s="58"/>
      <c r="EG54" s="59"/>
      <c r="EH54" s="30">
        <v>1</v>
      </c>
      <c r="EI54" s="31"/>
      <c r="EJ54" s="31"/>
      <c r="EK54" s="32"/>
      <c r="EL54" s="33"/>
      <c r="EM54" s="30" t="s">
        <v>11</v>
      </c>
      <c r="EN54" s="31"/>
      <c r="EO54" s="31"/>
      <c r="EP54" s="32"/>
      <c r="EQ54" s="33"/>
      <c r="ER54" s="30"/>
      <c r="ES54" s="31"/>
      <c r="ET54" s="31"/>
      <c r="EU54" s="32"/>
      <c r="EV54" s="33"/>
      <c r="EW54" s="30"/>
      <c r="EX54" s="31"/>
      <c r="EY54" s="31"/>
      <c r="EZ54" s="32"/>
      <c r="FA54" s="33"/>
      <c r="FB54" s="30"/>
      <c r="FC54" s="31"/>
      <c r="FD54" s="31"/>
      <c r="FE54" s="32"/>
      <c r="FF54" s="33"/>
      <c r="FG54" s="30"/>
      <c r="FH54" s="31"/>
      <c r="FI54" s="31"/>
      <c r="FJ54" s="32"/>
      <c r="FK54" s="33"/>
    </row>
    <row r="55" spans="1:167" s="4" customFormat="1" ht="26.25" customHeight="1" x14ac:dyDescent="0.25">
      <c r="A55" s="22" t="s">
        <v>57</v>
      </c>
      <c r="B55" s="47" t="s">
        <v>254</v>
      </c>
      <c r="C55" s="46" t="s">
        <v>255</v>
      </c>
      <c r="D55" s="44" t="s">
        <v>409</v>
      </c>
      <c r="E55" s="36">
        <f>SUMIF($R$11:$FK$11,"T",R55:FK55)</f>
        <v>20</v>
      </c>
      <c r="F55" s="36">
        <f>COUNTIF(R55:FK55,"F")+(COUNT(R55,W55,AB55,AG55,AL55,AQ55,AV55,BA55,BF55,BK55,BP55,BU55,BZ55,CE55,CJ55,CO55,CT55,CY55,DD55,DI55,DN55,DS55,DX55,EC55,EH55,EM55,ER55,EW55,FB55,FG55)-E55)</f>
        <v>3</v>
      </c>
      <c r="G55" s="36">
        <f>+COUNTIF(R55:FK55,"F")*0.166666666666667</f>
        <v>0.500000000000001</v>
      </c>
      <c r="H55" s="23">
        <f>COUNTIF(R55:FK55,"DM")</f>
        <v>0</v>
      </c>
      <c r="I55" s="23">
        <f>COUNTIF(R55:FK55,"LCG")</f>
        <v>0</v>
      </c>
      <c r="J55" s="23">
        <f>COUNTIF(R55:FK55,"LSG")</f>
        <v>2</v>
      </c>
      <c r="K55" s="23">
        <f>COUNTIF(R55:FK55,"V")</f>
        <v>0</v>
      </c>
      <c r="L55" s="37">
        <f>+E55+F55+H55+I55+J55+K55</f>
        <v>25</v>
      </c>
      <c r="M55" s="23">
        <f>SUMIF($R$11:$FK$11,$M$11,R55:FK55)</f>
        <v>5</v>
      </c>
      <c r="N55" s="23">
        <f>SUMIF($R$11:$FK$11,$N$11,R55:FK55)</f>
        <v>1.5</v>
      </c>
      <c r="O55" s="23">
        <f>SUMIF($R$11:$FK$11,$O$11,R55:FK55)</f>
        <v>8</v>
      </c>
      <c r="P55" s="23">
        <f>SUMIF($R$11:$FK$11,$P$11,R55:FK55)</f>
        <v>0</v>
      </c>
      <c r="Q55" s="34">
        <f>SUM(M55:P55)</f>
        <v>14.5</v>
      </c>
      <c r="R55" s="30">
        <v>1</v>
      </c>
      <c r="S55" s="31"/>
      <c r="T55" s="31"/>
      <c r="U55" s="32"/>
      <c r="V55" s="33"/>
      <c r="W55" s="30">
        <v>1</v>
      </c>
      <c r="X55" s="31"/>
      <c r="Y55" s="31"/>
      <c r="Z55" s="32"/>
      <c r="AA55" s="33"/>
      <c r="AB55" s="56">
        <v>1</v>
      </c>
      <c r="AC55" s="57"/>
      <c r="AD55" s="57"/>
      <c r="AE55" s="58"/>
      <c r="AF55" s="59"/>
      <c r="AG55" s="30">
        <v>1</v>
      </c>
      <c r="AH55" s="31">
        <v>1</v>
      </c>
      <c r="AI55" s="31"/>
      <c r="AJ55" s="32"/>
      <c r="AK55" s="33"/>
      <c r="AL55" s="30">
        <v>1</v>
      </c>
      <c r="AM55" s="31"/>
      <c r="AN55" s="31"/>
      <c r="AO55" s="32"/>
      <c r="AP55" s="33"/>
      <c r="AQ55" s="56">
        <v>1</v>
      </c>
      <c r="AR55" s="57"/>
      <c r="AS55" s="57"/>
      <c r="AT55" s="58">
        <v>8</v>
      </c>
      <c r="AU55" s="59"/>
      <c r="AV55" s="30" t="s">
        <v>457</v>
      </c>
      <c r="AW55" s="31"/>
      <c r="AX55" s="31"/>
      <c r="AY55" s="32"/>
      <c r="AZ55" s="33"/>
      <c r="BA55" s="30">
        <v>1</v>
      </c>
      <c r="BB55" s="31"/>
      <c r="BC55" s="31"/>
      <c r="BD55" s="32"/>
      <c r="BE55" s="33"/>
      <c r="BF55" s="30">
        <v>1</v>
      </c>
      <c r="BG55" s="31"/>
      <c r="BH55" s="31"/>
      <c r="BI55" s="32"/>
      <c r="BJ55" s="33"/>
      <c r="BK55" s="56">
        <v>1</v>
      </c>
      <c r="BL55" s="57"/>
      <c r="BM55" s="57"/>
      <c r="BN55" s="58"/>
      <c r="BO55" s="59"/>
      <c r="BP55" s="30" t="s">
        <v>456</v>
      </c>
      <c r="BQ55" s="31"/>
      <c r="BR55" s="31"/>
      <c r="BS55" s="32"/>
      <c r="BT55" s="33"/>
      <c r="BU55" s="30">
        <v>1</v>
      </c>
      <c r="BV55" s="31">
        <v>2</v>
      </c>
      <c r="BW55" s="31">
        <v>1</v>
      </c>
      <c r="BX55" s="32"/>
      <c r="BY55" s="33"/>
      <c r="BZ55" s="30" t="s">
        <v>457</v>
      </c>
      <c r="CA55" s="31"/>
      <c r="CB55" s="31"/>
      <c r="CC55" s="32"/>
      <c r="CD55" s="33"/>
      <c r="CE55" s="30">
        <v>1</v>
      </c>
      <c r="CF55" s="31">
        <v>2</v>
      </c>
      <c r="CG55" s="31">
        <v>0.5</v>
      </c>
      <c r="CH55" s="32"/>
      <c r="CI55" s="33"/>
      <c r="CJ55" s="30">
        <v>1</v>
      </c>
      <c r="CK55" s="31"/>
      <c r="CL55" s="31"/>
      <c r="CM55" s="32"/>
      <c r="CN55" s="33"/>
      <c r="CO55" s="30">
        <v>1</v>
      </c>
      <c r="CP55" s="31"/>
      <c r="CQ55" s="31"/>
      <c r="CR55" s="32"/>
      <c r="CS55" s="33"/>
      <c r="CT55" s="56">
        <v>1</v>
      </c>
      <c r="CU55" s="57"/>
      <c r="CV55" s="57"/>
      <c r="CW55" s="58"/>
      <c r="CX55" s="59"/>
      <c r="CY55" s="30">
        <v>1</v>
      </c>
      <c r="CZ55" s="31"/>
      <c r="DA55" s="31"/>
      <c r="DB55" s="32"/>
      <c r="DC55" s="33"/>
      <c r="DD55" s="30">
        <v>1</v>
      </c>
      <c r="DE55" s="31"/>
      <c r="DF55" s="31"/>
      <c r="DG55" s="32"/>
      <c r="DH55" s="33"/>
      <c r="DI55" s="30" t="s">
        <v>456</v>
      </c>
      <c r="DJ55" s="31"/>
      <c r="DK55" s="31"/>
      <c r="DL55" s="32"/>
      <c r="DM55" s="33"/>
      <c r="DN55" s="30">
        <v>1</v>
      </c>
      <c r="DO55" s="31"/>
      <c r="DP55" s="31"/>
      <c r="DQ55" s="32"/>
      <c r="DR55" s="33"/>
      <c r="DS55" s="30">
        <v>1</v>
      </c>
      <c r="DT55" s="31"/>
      <c r="DU55" s="31"/>
      <c r="DV55" s="32"/>
      <c r="DW55" s="33"/>
      <c r="DX55" s="30" t="s">
        <v>456</v>
      </c>
      <c r="DY55" s="31"/>
      <c r="DZ55" s="31"/>
      <c r="EA55" s="32"/>
      <c r="EB55" s="33"/>
      <c r="EC55" s="56">
        <v>1</v>
      </c>
      <c r="ED55" s="57"/>
      <c r="EE55" s="57"/>
      <c r="EF55" s="58"/>
      <c r="EG55" s="59"/>
      <c r="EH55" s="30">
        <v>1</v>
      </c>
      <c r="EI55" s="31"/>
      <c r="EJ55" s="31"/>
      <c r="EK55" s="32"/>
      <c r="EL55" s="33"/>
      <c r="EM55" s="30" t="s">
        <v>515</v>
      </c>
      <c r="EN55" s="31"/>
      <c r="EO55" s="31"/>
      <c r="EP55" s="32"/>
      <c r="EQ55" s="33"/>
      <c r="ER55" s="30"/>
      <c r="ES55" s="31"/>
      <c r="ET55" s="31"/>
      <c r="EU55" s="32"/>
      <c r="EV55" s="33"/>
      <c r="EW55" s="30"/>
      <c r="EX55" s="31"/>
      <c r="EY55" s="31"/>
      <c r="EZ55" s="32"/>
      <c r="FA55" s="33"/>
      <c r="FB55" s="30"/>
      <c r="FC55" s="31"/>
      <c r="FD55" s="31"/>
      <c r="FE55" s="32"/>
      <c r="FF55" s="33"/>
      <c r="FG55" s="30"/>
      <c r="FH55" s="31"/>
      <c r="FI55" s="31"/>
      <c r="FJ55" s="32"/>
      <c r="FK55" s="33"/>
    </row>
    <row r="56" spans="1:167" s="4" customFormat="1" ht="26.25" customHeight="1" x14ac:dyDescent="0.25">
      <c r="A56" s="22" t="s">
        <v>58</v>
      </c>
      <c r="B56" s="47" t="s">
        <v>256</v>
      </c>
      <c r="C56" s="46" t="s">
        <v>257</v>
      </c>
      <c r="D56" s="44">
        <v>76001423</v>
      </c>
      <c r="E56" s="36">
        <f>SUMIF($R$11:$FK$11,"T",R56:FK56)</f>
        <v>23</v>
      </c>
      <c r="F56" s="36">
        <f>COUNTIF(R56:FK56,"F")+(COUNT(R56,W56,AB56,AG56,AL56,AQ56,AV56,BA56,BF56,BK56,BP56,BU56,BZ56,CE56,CJ56,CO56,CT56,CY56,DD56,DI56,DN56,DS56,DX56,EC56,EH56,EM56,ER56,EW56,FB56,FG56)-E56)</f>
        <v>2</v>
      </c>
      <c r="G56" s="36">
        <f>+COUNTIF(R56:FK56,"F")*0.166666666666667</f>
        <v>0.33333333333333398</v>
      </c>
      <c r="H56" s="23">
        <f>COUNTIF(R56:FK56,"DM")</f>
        <v>0</v>
      </c>
      <c r="I56" s="23">
        <f>COUNTIF(R56:FK56,"LCG")</f>
        <v>0</v>
      </c>
      <c r="J56" s="23">
        <f>COUNTIF(R56:FK56,"LSG")</f>
        <v>0</v>
      </c>
      <c r="K56" s="23">
        <f>COUNTIF(R56:FK56,"V")</f>
        <v>0</v>
      </c>
      <c r="L56" s="37">
        <f>+E56+F56+H56+I56+J56+K56</f>
        <v>25</v>
      </c>
      <c r="M56" s="23">
        <f>SUMIF($R$11:$FK$11,$M$11,R56:FK56)</f>
        <v>0.5</v>
      </c>
      <c r="N56" s="23">
        <f>SUMIF($R$11:$FK$11,$N$11,R56:FK56)</f>
        <v>0</v>
      </c>
      <c r="O56" s="23">
        <f>SUMIF($R$11:$FK$11,$O$11,R56:FK56)</f>
        <v>8</v>
      </c>
      <c r="P56" s="23">
        <f>SUMIF($R$11:$FK$11,$P$11,R56:FK56)</f>
        <v>0</v>
      </c>
      <c r="Q56" s="34">
        <f>SUM(M56:P56)</f>
        <v>8.5</v>
      </c>
      <c r="R56" s="30">
        <v>1</v>
      </c>
      <c r="S56" s="31"/>
      <c r="T56" s="31"/>
      <c r="U56" s="32"/>
      <c r="V56" s="33"/>
      <c r="W56" s="30">
        <v>1</v>
      </c>
      <c r="X56" s="31"/>
      <c r="Y56" s="31"/>
      <c r="Z56" s="32"/>
      <c r="AA56" s="33"/>
      <c r="AB56" s="56">
        <v>1</v>
      </c>
      <c r="AC56" s="57"/>
      <c r="AD56" s="57"/>
      <c r="AE56" s="58"/>
      <c r="AF56" s="59"/>
      <c r="AG56" s="30">
        <v>1</v>
      </c>
      <c r="AH56" s="31"/>
      <c r="AI56" s="31"/>
      <c r="AJ56" s="32"/>
      <c r="AK56" s="33"/>
      <c r="AL56" s="30">
        <v>1</v>
      </c>
      <c r="AM56" s="31"/>
      <c r="AN56" s="31"/>
      <c r="AO56" s="32"/>
      <c r="AP56" s="33"/>
      <c r="AQ56" s="56">
        <v>1</v>
      </c>
      <c r="AR56" s="57"/>
      <c r="AS56" s="57"/>
      <c r="AT56" s="58">
        <v>8</v>
      </c>
      <c r="AU56" s="59"/>
      <c r="AV56" s="30">
        <v>1</v>
      </c>
      <c r="AW56" s="31"/>
      <c r="AX56" s="31"/>
      <c r="AY56" s="32"/>
      <c r="AZ56" s="33"/>
      <c r="BA56" s="30">
        <v>1</v>
      </c>
      <c r="BB56" s="31"/>
      <c r="BC56" s="31"/>
      <c r="BD56" s="32"/>
      <c r="BE56" s="33"/>
      <c r="BF56" s="30" t="s">
        <v>456</v>
      </c>
      <c r="BG56" s="31"/>
      <c r="BH56" s="31"/>
      <c r="BI56" s="32"/>
      <c r="BJ56" s="33"/>
      <c r="BK56" s="56">
        <v>1</v>
      </c>
      <c r="BL56" s="57"/>
      <c r="BM56" s="57"/>
      <c r="BN56" s="58"/>
      <c r="BO56" s="59"/>
      <c r="BP56" s="30">
        <v>1</v>
      </c>
      <c r="BQ56" s="31"/>
      <c r="BR56" s="31"/>
      <c r="BS56" s="32"/>
      <c r="BT56" s="33"/>
      <c r="BU56" s="30">
        <v>1</v>
      </c>
      <c r="BV56" s="31"/>
      <c r="BW56" s="31"/>
      <c r="BX56" s="32"/>
      <c r="BY56" s="33"/>
      <c r="BZ56" s="30">
        <v>1</v>
      </c>
      <c r="CA56" s="31"/>
      <c r="CB56" s="31"/>
      <c r="CC56" s="32"/>
      <c r="CD56" s="33"/>
      <c r="CE56" s="30">
        <v>1</v>
      </c>
      <c r="CF56" s="31"/>
      <c r="CG56" s="31"/>
      <c r="CH56" s="32"/>
      <c r="CI56" s="33"/>
      <c r="CJ56" s="30">
        <v>1</v>
      </c>
      <c r="CK56" s="31"/>
      <c r="CL56" s="31"/>
      <c r="CM56" s="32"/>
      <c r="CN56" s="33"/>
      <c r="CO56" s="30">
        <v>1</v>
      </c>
      <c r="CP56" s="31"/>
      <c r="CQ56" s="31"/>
      <c r="CR56" s="32"/>
      <c r="CS56" s="33"/>
      <c r="CT56" s="56">
        <v>1</v>
      </c>
      <c r="CU56" s="57"/>
      <c r="CV56" s="57"/>
      <c r="CW56" s="58"/>
      <c r="CX56" s="59"/>
      <c r="CY56" s="30">
        <v>1</v>
      </c>
      <c r="CZ56" s="31">
        <v>0.5</v>
      </c>
      <c r="DA56" s="31"/>
      <c r="DB56" s="32"/>
      <c r="DC56" s="33"/>
      <c r="DD56" s="30" t="s">
        <v>456</v>
      </c>
      <c r="DE56" s="31"/>
      <c r="DF56" s="31"/>
      <c r="DG56" s="32"/>
      <c r="DH56" s="33"/>
      <c r="DI56" s="30">
        <v>1</v>
      </c>
      <c r="DJ56" s="31"/>
      <c r="DK56" s="31"/>
      <c r="DL56" s="32"/>
      <c r="DM56" s="33"/>
      <c r="DN56" s="30">
        <v>1</v>
      </c>
      <c r="DO56" s="31"/>
      <c r="DP56" s="31"/>
      <c r="DQ56" s="32"/>
      <c r="DR56" s="33"/>
      <c r="DS56" s="30">
        <v>1</v>
      </c>
      <c r="DT56" s="31"/>
      <c r="DU56" s="31"/>
      <c r="DV56" s="32"/>
      <c r="DW56" s="33"/>
      <c r="DX56" s="30">
        <v>1</v>
      </c>
      <c r="DY56" s="31"/>
      <c r="DZ56" s="31"/>
      <c r="EA56" s="32"/>
      <c r="EB56" s="33"/>
      <c r="EC56" s="56">
        <v>1</v>
      </c>
      <c r="ED56" s="57"/>
      <c r="EE56" s="57"/>
      <c r="EF56" s="58"/>
      <c r="EG56" s="59"/>
      <c r="EH56" s="30">
        <v>1</v>
      </c>
      <c r="EI56" s="31"/>
      <c r="EJ56" s="31"/>
      <c r="EK56" s="32"/>
      <c r="EL56" s="33"/>
      <c r="EM56" s="30" t="s">
        <v>515</v>
      </c>
      <c r="EN56" s="31"/>
      <c r="EO56" s="31"/>
      <c r="EP56" s="32"/>
      <c r="EQ56" s="33"/>
      <c r="ER56" s="30"/>
      <c r="ES56" s="31"/>
      <c r="ET56" s="31"/>
      <c r="EU56" s="32"/>
      <c r="EV56" s="33"/>
      <c r="EW56" s="30"/>
      <c r="EX56" s="31"/>
      <c r="EY56" s="31"/>
      <c r="EZ56" s="32"/>
      <c r="FA56" s="33"/>
      <c r="FB56" s="30"/>
      <c r="FC56" s="31"/>
      <c r="FD56" s="31"/>
      <c r="FE56" s="32"/>
      <c r="FF56" s="33"/>
      <c r="FG56" s="30"/>
      <c r="FH56" s="31"/>
      <c r="FI56" s="31"/>
      <c r="FJ56" s="32"/>
      <c r="FK56" s="33"/>
    </row>
    <row r="57" spans="1:167" s="4" customFormat="1" ht="26.25" customHeight="1" x14ac:dyDescent="0.25">
      <c r="A57" s="22" t="s">
        <v>59</v>
      </c>
      <c r="B57" s="47" t="s">
        <v>493</v>
      </c>
      <c r="C57" s="70" t="s">
        <v>494</v>
      </c>
      <c r="D57" s="71" t="s">
        <v>508</v>
      </c>
      <c r="E57" s="36">
        <f>SUMIF($R$11:$FK$11,"T",R57:FK57)</f>
        <v>7.75</v>
      </c>
      <c r="F57" s="36">
        <f>COUNTIF(R57:FK57,"F")+(COUNT(R57,W57,AB57,AG57,AL57,AQ57,AV57,BA57,BF57,BK57,BP57,BU57,BZ57,CE57,CJ57,CO57,CT57,CY57,DD57,DI57,DN57,DS57,DX57,EC57,EH57,EM57,ER57,EW57,FB57,FG57)-E57)</f>
        <v>0.25</v>
      </c>
      <c r="G57" s="36">
        <f>+COUNTIF(R57:FK57,"F")*0.166666666666667</f>
        <v>0</v>
      </c>
      <c r="H57" s="23">
        <f>COUNTIF(R57:FK57,"DM")</f>
        <v>0</v>
      </c>
      <c r="I57" s="23">
        <f>COUNTIF(R57:FK57,"LCG")</f>
        <v>0</v>
      </c>
      <c r="J57" s="23">
        <f>COUNTIF(R57:FK57,"LSG")</f>
        <v>0</v>
      </c>
      <c r="K57" s="23">
        <f>COUNTIF(R57:FK57,"V")</f>
        <v>0</v>
      </c>
      <c r="L57" s="37">
        <f>+E57+F57+H57+I57+J57+K57</f>
        <v>8</v>
      </c>
      <c r="M57" s="23">
        <f>SUMIF($R$11:$FK$11,$M$11,R57:FK57)</f>
        <v>0</v>
      </c>
      <c r="N57" s="23">
        <f>SUMIF($R$11:$FK$11,$N$11,R57:FK57)</f>
        <v>0</v>
      </c>
      <c r="O57" s="23">
        <f>SUMIF($R$11:$FK$11,$O$11,R57:FK57)</f>
        <v>0</v>
      </c>
      <c r="P57" s="23">
        <f>SUMIF($R$11:$FK$11,$P$11,R57:FK57)</f>
        <v>0</v>
      </c>
      <c r="Q57" s="34">
        <f>SUM(M57:P57)</f>
        <v>0</v>
      </c>
      <c r="R57" s="30"/>
      <c r="S57" s="31"/>
      <c r="T57" s="31"/>
      <c r="U57" s="32"/>
      <c r="V57" s="33"/>
      <c r="W57" s="30"/>
      <c r="X57" s="31"/>
      <c r="Y57" s="31"/>
      <c r="Z57" s="32"/>
      <c r="AA57" s="33"/>
      <c r="AB57" s="56"/>
      <c r="AC57" s="57"/>
      <c r="AD57" s="57"/>
      <c r="AE57" s="58"/>
      <c r="AF57" s="59"/>
      <c r="AG57" s="30"/>
      <c r="AH57" s="31"/>
      <c r="AI57" s="31"/>
      <c r="AJ57" s="32"/>
      <c r="AK57" s="33"/>
      <c r="AL57" s="30"/>
      <c r="AM57" s="31"/>
      <c r="AN57" s="31"/>
      <c r="AO57" s="32"/>
      <c r="AP57" s="33"/>
      <c r="AQ57" s="56"/>
      <c r="AR57" s="57"/>
      <c r="AS57" s="57"/>
      <c r="AT57" s="58"/>
      <c r="AU57" s="59"/>
      <c r="AV57" s="30"/>
      <c r="AW57" s="31"/>
      <c r="AX57" s="31"/>
      <c r="AY57" s="32"/>
      <c r="AZ57" s="33"/>
      <c r="BA57" s="30"/>
      <c r="BB57" s="31"/>
      <c r="BC57" s="31"/>
      <c r="BD57" s="32"/>
      <c r="BE57" s="33"/>
      <c r="BF57" s="30"/>
      <c r="BG57" s="31"/>
      <c r="BH57" s="31"/>
      <c r="BI57" s="32"/>
      <c r="BJ57" s="33"/>
      <c r="BK57" s="56"/>
      <c r="BL57" s="57"/>
      <c r="BM57" s="57"/>
      <c r="BN57" s="58"/>
      <c r="BO57" s="59"/>
      <c r="BP57" s="30"/>
      <c r="BQ57" s="31"/>
      <c r="BR57" s="31"/>
      <c r="BS57" s="32"/>
      <c r="BT57" s="33"/>
      <c r="BU57" s="30"/>
      <c r="BV57" s="31"/>
      <c r="BW57" s="31"/>
      <c r="BX57" s="32"/>
      <c r="BY57" s="33"/>
      <c r="BZ57" s="30"/>
      <c r="CA57" s="31"/>
      <c r="CB57" s="31"/>
      <c r="CC57" s="32"/>
      <c r="CD57" s="33"/>
      <c r="CE57" s="30"/>
      <c r="CF57" s="31"/>
      <c r="CG57" s="31"/>
      <c r="CH57" s="32"/>
      <c r="CI57" s="33"/>
      <c r="CJ57" s="30"/>
      <c r="CK57" s="31"/>
      <c r="CL57" s="31"/>
      <c r="CM57" s="32"/>
      <c r="CN57" s="33"/>
      <c r="CO57" s="30"/>
      <c r="CP57" s="31"/>
      <c r="CQ57" s="31"/>
      <c r="CR57" s="32"/>
      <c r="CS57" s="33"/>
      <c r="CT57" s="56"/>
      <c r="CU57" s="57"/>
      <c r="CV57" s="57"/>
      <c r="CW57" s="58"/>
      <c r="CX57" s="59"/>
      <c r="CY57" s="30">
        <v>0.75</v>
      </c>
      <c r="CZ57" s="31"/>
      <c r="DA57" s="31"/>
      <c r="DB57" s="32"/>
      <c r="DC57" s="33"/>
      <c r="DD57" s="30">
        <v>1</v>
      </c>
      <c r="DE57" s="31"/>
      <c r="DF57" s="31"/>
      <c r="DG57" s="32"/>
      <c r="DH57" s="33"/>
      <c r="DI57" s="30">
        <v>1</v>
      </c>
      <c r="DJ57" s="31"/>
      <c r="DK57" s="31"/>
      <c r="DL57" s="32"/>
      <c r="DM57" s="33"/>
      <c r="DN57" s="30">
        <v>1</v>
      </c>
      <c r="DO57" s="31"/>
      <c r="DP57" s="31"/>
      <c r="DQ57" s="32"/>
      <c r="DR57" s="33"/>
      <c r="DS57" s="30">
        <v>1</v>
      </c>
      <c r="DT57" s="31"/>
      <c r="DU57" s="31"/>
      <c r="DV57" s="32"/>
      <c r="DW57" s="33"/>
      <c r="DX57" s="30">
        <v>1</v>
      </c>
      <c r="DY57" s="31"/>
      <c r="DZ57" s="31"/>
      <c r="EA57" s="32"/>
      <c r="EB57" s="33"/>
      <c r="EC57" s="56">
        <v>1</v>
      </c>
      <c r="ED57" s="57"/>
      <c r="EE57" s="57"/>
      <c r="EF57" s="58"/>
      <c r="EG57" s="59"/>
      <c r="EH57" s="30">
        <v>1</v>
      </c>
      <c r="EI57" s="31"/>
      <c r="EJ57" s="31"/>
      <c r="EK57" s="32"/>
      <c r="EL57" s="33"/>
      <c r="EM57" s="30" t="s">
        <v>515</v>
      </c>
      <c r="EN57" s="31"/>
      <c r="EO57" s="31"/>
      <c r="EP57" s="32"/>
      <c r="EQ57" s="33"/>
      <c r="ER57" s="30"/>
      <c r="ES57" s="31"/>
      <c r="ET57" s="31"/>
      <c r="EU57" s="32"/>
      <c r="EV57" s="33"/>
      <c r="EW57" s="30"/>
      <c r="EX57" s="31"/>
      <c r="EY57" s="31"/>
      <c r="EZ57" s="32"/>
      <c r="FA57" s="33"/>
      <c r="FB57" s="30"/>
      <c r="FC57" s="31"/>
      <c r="FD57" s="31"/>
      <c r="FE57" s="32"/>
      <c r="FF57" s="33"/>
      <c r="FG57" s="30"/>
      <c r="FH57" s="31"/>
      <c r="FI57" s="31"/>
      <c r="FJ57" s="32"/>
      <c r="FK57" s="33"/>
    </row>
    <row r="58" spans="1:167" s="4" customFormat="1" ht="26.25" customHeight="1" x14ac:dyDescent="0.25">
      <c r="A58" s="22" t="s">
        <v>60</v>
      </c>
      <c r="B58" s="47" t="s">
        <v>258</v>
      </c>
      <c r="C58" s="46" t="s">
        <v>259</v>
      </c>
      <c r="D58" s="44">
        <v>76828471</v>
      </c>
      <c r="E58" s="36">
        <f>SUMIF($R$11:$FK$11,"T",R58:FK58)</f>
        <v>17.25</v>
      </c>
      <c r="F58" s="36">
        <f>COUNTIF(R58:FK58,"F")+(COUNT(R58,W58,AB58,AG58,AL58,AQ58,AV58,BA58,BF58,BK58,BP58,BU58,BZ58,CE58,CJ58,CO58,CT58,CY58,DD58,DI58,DN58,DS58,DX58,EC58,EH58,EM58,ER58,EW58,FB58,FG58)-E58)</f>
        <v>0.75</v>
      </c>
      <c r="G58" s="36">
        <f>+COUNTIF(R58:FK58,"F")*0.166666666666667</f>
        <v>0</v>
      </c>
      <c r="H58" s="23">
        <f>COUNTIF(R58:FK58,"DM")</f>
        <v>0</v>
      </c>
      <c r="I58" s="23">
        <f>COUNTIF(R58:FK58,"LCG")</f>
        <v>0</v>
      </c>
      <c r="J58" s="23">
        <f>COUNTIF(R58:FK58,"LSG")</f>
        <v>0</v>
      </c>
      <c r="K58" s="23">
        <f>COUNTIF(R58:FK58,"V")</f>
        <v>7</v>
      </c>
      <c r="L58" s="37">
        <f>+E58+F58+H58+I58+J58+K58</f>
        <v>25</v>
      </c>
      <c r="M58" s="23">
        <f>SUMIF($R$11:$FK$11,$M$11,R58:FK58)</f>
        <v>0</v>
      </c>
      <c r="N58" s="23">
        <f>SUMIF($R$11:$FK$11,$N$11,R58:FK58)</f>
        <v>0</v>
      </c>
      <c r="O58" s="23">
        <f>SUMIF($R$11:$FK$11,$O$11,R58:FK58)</f>
        <v>0</v>
      </c>
      <c r="P58" s="23">
        <f>SUMIF($R$11:$FK$11,$P$11,R58:FK58)</f>
        <v>0</v>
      </c>
      <c r="Q58" s="34">
        <f>SUM(M58:P58)</f>
        <v>0</v>
      </c>
      <c r="R58" s="30" t="s">
        <v>458</v>
      </c>
      <c r="S58" s="31"/>
      <c r="T58" s="31"/>
      <c r="U58" s="32"/>
      <c r="V58" s="33"/>
      <c r="W58" s="30" t="s">
        <v>458</v>
      </c>
      <c r="X58" s="31"/>
      <c r="Y58" s="31"/>
      <c r="Z58" s="32"/>
      <c r="AA58" s="33"/>
      <c r="AB58" s="56" t="s">
        <v>458</v>
      </c>
      <c r="AC58" s="57"/>
      <c r="AD58" s="57"/>
      <c r="AE58" s="58"/>
      <c r="AF58" s="59"/>
      <c r="AG58" s="30" t="s">
        <v>458</v>
      </c>
      <c r="AH58" s="31"/>
      <c r="AI58" s="31"/>
      <c r="AJ58" s="32"/>
      <c r="AK58" s="33"/>
      <c r="AL58" s="30" t="s">
        <v>458</v>
      </c>
      <c r="AM58" s="31"/>
      <c r="AN58" s="31"/>
      <c r="AO58" s="32"/>
      <c r="AP58" s="33"/>
      <c r="AQ58" s="56" t="s">
        <v>458</v>
      </c>
      <c r="AR58" s="57"/>
      <c r="AS58" s="57"/>
      <c r="AT58" s="58"/>
      <c r="AU58" s="59"/>
      <c r="AV58" s="30" t="s">
        <v>458</v>
      </c>
      <c r="AW58" s="31"/>
      <c r="AX58" s="31"/>
      <c r="AY58" s="32"/>
      <c r="AZ58" s="33"/>
      <c r="BA58" s="30">
        <v>1</v>
      </c>
      <c r="BB58" s="31"/>
      <c r="BC58" s="31"/>
      <c r="BD58" s="32"/>
      <c r="BE58" s="33"/>
      <c r="BF58" s="30">
        <v>1</v>
      </c>
      <c r="BG58" s="31"/>
      <c r="BH58" s="31"/>
      <c r="BI58" s="32"/>
      <c r="BJ58" s="33"/>
      <c r="BK58" s="56">
        <v>1</v>
      </c>
      <c r="BL58" s="57"/>
      <c r="BM58" s="57"/>
      <c r="BN58" s="58"/>
      <c r="BO58" s="59"/>
      <c r="BP58" s="30">
        <v>1</v>
      </c>
      <c r="BQ58" s="31"/>
      <c r="BR58" s="31"/>
      <c r="BS58" s="32"/>
      <c r="BT58" s="33"/>
      <c r="BU58" s="30">
        <v>1</v>
      </c>
      <c r="BV58" s="31"/>
      <c r="BW58" s="31"/>
      <c r="BX58" s="32"/>
      <c r="BY58" s="33"/>
      <c r="BZ58" s="30">
        <v>1</v>
      </c>
      <c r="CA58" s="31"/>
      <c r="CB58" s="31"/>
      <c r="CC58" s="32"/>
      <c r="CD58" s="33"/>
      <c r="CE58" s="30">
        <v>1</v>
      </c>
      <c r="CF58" s="31"/>
      <c r="CG58" s="31"/>
      <c r="CH58" s="32"/>
      <c r="CI58" s="33"/>
      <c r="CJ58" s="30">
        <v>1</v>
      </c>
      <c r="CK58" s="31"/>
      <c r="CL58" s="31"/>
      <c r="CM58" s="32"/>
      <c r="CN58" s="33"/>
      <c r="CO58" s="30">
        <v>1</v>
      </c>
      <c r="CP58" s="31"/>
      <c r="CQ58" s="31"/>
      <c r="CR58" s="32"/>
      <c r="CS58" s="33"/>
      <c r="CT58" s="56">
        <v>1</v>
      </c>
      <c r="CU58" s="57"/>
      <c r="CV58" s="57"/>
      <c r="CW58" s="58"/>
      <c r="CX58" s="59"/>
      <c r="CY58" s="30">
        <v>1</v>
      </c>
      <c r="CZ58" s="31"/>
      <c r="DA58" s="31"/>
      <c r="DB58" s="32"/>
      <c r="DC58" s="33"/>
      <c r="DD58" s="30">
        <v>1</v>
      </c>
      <c r="DE58" s="31"/>
      <c r="DF58" s="31"/>
      <c r="DG58" s="32"/>
      <c r="DH58" s="33"/>
      <c r="DI58" s="30">
        <v>1</v>
      </c>
      <c r="DJ58" s="31"/>
      <c r="DK58" s="31"/>
      <c r="DL58" s="32"/>
      <c r="DM58" s="33"/>
      <c r="DN58" s="30">
        <v>1</v>
      </c>
      <c r="DO58" s="31"/>
      <c r="DP58" s="31"/>
      <c r="DQ58" s="32"/>
      <c r="DR58" s="33"/>
      <c r="DS58" s="30">
        <v>1</v>
      </c>
      <c r="DT58" s="31"/>
      <c r="DU58" s="31"/>
      <c r="DV58" s="32"/>
      <c r="DW58" s="33"/>
      <c r="DX58" s="30">
        <v>1</v>
      </c>
      <c r="DY58" s="31"/>
      <c r="DZ58" s="31"/>
      <c r="EA58" s="32"/>
      <c r="EB58" s="33"/>
      <c r="EC58" s="56">
        <v>1</v>
      </c>
      <c r="ED58" s="57"/>
      <c r="EE58" s="57"/>
      <c r="EF58" s="58"/>
      <c r="EG58" s="59"/>
      <c r="EH58" s="30">
        <v>0.25</v>
      </c>
      <c r="EI58" s="31"/>
      <c r="EJ58" s="31"/>
      <c r="EK58" s="32"/>
      <c r="EL58" s="33"/>
      <c r="EM58" s="30" t="s">
        <v>515</v>
      </c>
      <c r="EN58" s="31"/>
      <c r="EO58" s="31"/>
      <c r="EP58" s="32"/>
      <c r="EQ58" s="33"/>
      <c r="ER58" s="30"/>
      <c r="ES58" s="31"/>
      <c r="ET58" s="31"/>
      <c r="EU58" s="32"/>
      <c r="EV58" s="33"/>
      <c r="EW58" s="30"/>
      <c r="EX58" s="31"/>
      <c r="EY58" s="31"/>
      <c r="EZ58" s="32"/>
      <c r="FA58" s="33"/>
      <c r="FB58" s="30"/>
      <c r="FC58" s="31"/>
      <c r="FD58" s="31"/>
      <c r="FE58" s="32"/>
      <c r="FF58" s="33"/>
      <c r="FG58" s="30"/>
      <c r="FH58" s="31"/>
      <c r="FI58" s="31"/>
      <c r="FJ58" s="32"/>
      <c r="FK58" s="33"/>
    </row>
    <row r="59" spans="1:167" s="4" customFormat="1" ht="26.25" customHeight="1" x14ac:dyDescent="0.25">
      <c r="A59" s="22" t="s">
        <v>61</v>
      </c>
      <c r="B59" s="47" t="s">
        <v>260</v>
      </c>
      <c r="C59" s="46" t="s">
        <v>261</v>
      </c>
      <c r="D59" s="44" t="s">
        <v>410</v>
      </c>
      <c r="E59" s="36">
        <f>SUMIF($R$11:$FK$11,"T",R59:FK59)</f>
        <v>23</v>
      </c>
      <c r="F59" s="36">
        <f>COUNTIF(R59:FK59,"F")+(COUNT(R59,W59,AB59,AG59,AL59,AQ59,AV59,BA59,BF59,BK59,BP59,BU59,BZ59,CE59,CJ59,CO59,CT59,CY59,DD59,DI59,DN59,DS59,DX59,EC59,EH59,EM59,ER59,EW59,FB59,FG59)-E59)</f>
        <v>2</v>
      </c>
      <c r="G59" s="36">
        <f>+COUNTIF(R59:FK59,"F")*0.166666666666667</f>
        <v>0.33333333333333398</v>
      </c>
      <c r="H59" s="23">
        <f>COUNTIF(R59:FK59,"DM")</f>
        <v>0</v>
      </c>
      <c r="I59" s="23">
        <f>COUNTIF(R59:FK59,"LCG")</f>
        <v>0</v>
      </c>
      <c r="J59" s="23">
        <f>COUNTIF(R59:FK59,"LSG")</f>
        <v>0</v>
      </c>
      <c r="K59" s="23">
        <f>COUNTIF(R59:FK59,"V")</f>
        <v>0</v>
      </c>
      <c r="L59" s="37">
        <f>+E59+F59+H59+I59+J59+K59</f>
        <v>25</v>
      </c>
      <c r="M59" s="23">
        <f>SUMIF($R$11:$FK$11,$M$11,R59:FK59)</f>
        <v>1</v>
      </c>
      <c r="N59" s="23">
        <f>SUMIF($R$11:$FK$11,$N$11,R59:FK59)</f>
        <v>0</v>
      </c>
      <c r="O59" s="23">
        <f>SUMIF($R$11:$FK$11,$O$11,R59:FK59)</f>
        <v>0</v>
      </c>
      <c r="P59" s="23">
        <f>SUMIF($R$11:$FK$11,$P$11,R59:FK59)</f>
        <v>0</v>
      </c>
      <c r="Q59" s="34">
        <f>SUM(M59:P59)</f>
        <v>1</v>
      </c>
      <c r="R59" s="30">
        <v>1</v>
      </c>
      <c r="S59" s="31"/>
      <c r="T59" s="31"/>
      <c r="U59" s="32"/>
      <c r="V59" s="33"/>
      <c r="W59" s="30">
        <v>1</v>
      </c>
      <c r="X59" s="31">
        <v>1</v>
      </c>
      <c r="Y59" s="31"/>
      <c r="Z59" s="32"/>
      <c r="AA59" s="33"/>
      <c r="AB59" s="56">
        <v>1</v>
      </c>
      <c r="AC59" s="57"/>
      <c r="AD59" s="57"/>
      <c r="AE59" s="58"/>
      <c r="AF59" s="59"/>
      <c r="AG59" s="30">
        <v>1</v>
      </c>
      <c r="AH59" s="31"/>
      <c r="AI59" s="31"/>
      <c r="AJ59" s="32"/>
      <c r="AK59" s="33"/>
      <c r="AL59" s="30">
        <v>1</v>
      </c>
      <c r="AM59" s="31"/>
      <c r="AN59" s="31"/>
      <c r="AO59" s="32"/>
      <c r="AP59" s="33"/>
      <c r="AQ59" s="56" t="s">
        <v>456</v>
      </c>
      <c r="AR59" s="57"/>
      <c r="AS59" s="57"/>
      <c r="AT59" s="58"/>
      <c r="AU59" s="59"/>
      <c r="AV59" s="30">
        <v>1</v>
      </c>
      <c r="AW59" s="31"/>
      <c r="AX59" s="31"/>
      <c r="AY59" s="32"/>
      <c r="AZ59" s="33"/>
      <c r="BA59" s="30">
        <v>1</v>
      </c>
      <c r="BB59" s="31"/>
      <c r="BC59" s="31"/>
      <c r="BD59" s="32"/>
      <c r="BE59" s="33"/>
      <c r="BF59" s="30">
        <v>1</v>
      </c>
      <c r="BG59" s="31"/>
      <c r="BH59" s="31"/>
      <c r="BI59" s="32"/>
      <c r="BJ59" s="33"/>
      <c r="BK59" s="56">
        <v>1</v>
      </c>
      <c r="BL59" s="57"/>
      <c r="BM59" s="57"/>
      <c r="BN59" s="58"/>
      <c r="BO59" s="59"/>
      <c r="BP59" s="30">
        <v>1</v>
      </c>
      <c r="BQ59" s="31"/>
      <c r="BR59" s="31"/>
      <c r="BS59" s="32"/>
      <c r="BT59" s="33"/>
      <c r="BU59" s="30">
        <v>1</v>
      </c>
      <c r="BV59" s="31"/>
      <c r="BW59" s="31"/>
      <c r="BX59" s="32"/>
      <c r="BY59" s="33"/>
      <c r="BZ59" s="30">
        <v>1</v>
      </c>
      <c r="CA59" s="31"/>
      <c r="CB59" s="31"/>
      <c r="CC59" s="32"/>
      <c r="CD59" s="33"/>
      <c r="CE59" s="30">
        <v>1</v>
      </c>
      <c r="CF59" s="31"/>
      <c r="CG59" s="31"/>
      <c r="CH59" s="32"/>
      <c r="CI59" s="33"/>
      <c r="CJ59" s="30">
        <v>1</v>
      </c>
      <c r="CK59" s="31"/>
      <c r="CL59" s="31"/>
      <c r="CM59" s="32"/>
      <c r="CN59" s="33"/>
      <c r="CO59" s="30">
        <v>1</v>
      </c>
      <c r="CP59" s="31"/>
      <c r="CQ59" s="31"/>
      <c r="CR59" s="32"/>
      <c r="CS59" s="33"/>
      <c r="CT59" s="56">
        <v>1</v>
      </c>
      <c r="CU59" s="57"/>
      <c r="CV59" s="57"/>
      <c r="CW59" s="58"/>
      <c r="CX59" s="59"/>
      <c r="CY59" s="30">
        <v>1</v>
      </c>
      <c r="CZ59" s="31"/>
      <c r="DA59" s="31"/>
      <c r="DB59" s="32"/>
      <c r="DC59" s="33"/>
      <c r="DD59" s="30">
        <v>1</v>
      </c>
      <c r="DE59" s="31"/>
      <c r="DF59" s="31"/>
      <c r="DG59" s="32"/>
      <c r="DH59" s="33"/>
      <c r="DI59" s="30">
        <v>1</v>
      </c>
      <c r="DJ59" s="31"/>
      <c r="DK59" s="31"/>
      <c r="DL59" s="32"/>
      <c r="DM59" s="33"/>
      <c r="DN59" s="30">
        <v>1</v>
      </c>
      <c r="DO59" s="31"/>
      <c r="DP59" s="31"/>
      <c r="DQ59" s="32"/>
      <c r="DR59" s="33"/>
      <c r="DS59" s="30">
        <v>1</v>
      </c>
      <c r="DT59" s="31"/>
      <c r="DU59" s="31"/>
      <c r="DV59" s="32"/>
      <c r="DW59" s="33"/>
      <c r="DX59" s="30" t="s">
        <v>456</v>
      </c>
      <c r="DY59" s="31"/>
      <c r="DZ59" s="31"/>
      <c r="EA59" s="32"/>
      <c r="EB59" s="33"/>
      <c r="EC59" s="56">
        <v>1</v>
      </c>
      <c r="ED59" s="57"/>
      <c r="EE59" s="57"/>
      <c r="EF59" s="58"/>
      <c r="EG59" s="59"/>
      <c r="EH59" s="30">
        <v>1</v>
      </c>
      <c r="EI59" s="31"/>
      <c r="EJ59" s="31"/>
      <c r="EK59" s="32"/>
      <c r="EL59" s="33"/>
      <c r="EM59" s="30" t="s">
        <v>515</v>
      </c>
      <c r="EN59" s="31"/>
      <c r="EO59" s="31"/>
      <c r="EP59" s="32"/>
      <c r="EQ59" s="33"/>
      <c r="ER59" s="30"/>
      <c r="ES59" s="31"/>
      <c r="ET59" s="31"/>
      <c r="EU59" s="32"/>
      <c r="EV59" s="33"/>
      <c r="EW59" s="30"/>
      <c r="EX59" s="31"/>
      <c r="EY59" s="31"/>
      <c r="EZ59" s="32"/>
      <c r="FA59" s="33"/>
      <c r="FB59" s="30"/>
      <c r="FC59" s="31"/>
      <c r="FD59" s="31"/>
      <c r="FE59" s="32"/>
      <c r="FF59" s="33"/>
      <c r="FG59" s="30"/>
      <c r="FH59" s="31"/>
      <c r="FI59" s="31"/>
      <c r="FJ59" s="32"/>
      <c r="FK59" s="33"/>
    </row>
    <row r="60" spans="1:167" s="4" customFormat="1" ht="26.25" customHeight="1" x14ac:dyDescent="0.25">
      <c r="A60" s="22" t="s">
        <v>62</v>
      </c>
      <c r="B60" s="47" t="s">
        <v>495</v>
      </c>
      <c r="C60" s="70" t="s">
        <v>496</v>
      </c>
      <c r="D60" s="71" t="s">
        <v>509</v>
      </c>
      <c r="E60" s="36">
        <f>SUMIF($R$11:$FK$11,"T",R60:FK60)</f>
        <v>7.75</v>
      </c>
      <c r="F60" s="36">
        <f>COUNTIF(R60:FK60,"F")+(COUNT(R60,W60,AB60,AG60,AL60,AQ60,AV60,BA60,BF60,BK60,BP60,BU60,BZ60,CE60,CJ60,CO60,CT60,CY60,DD60,DI60,DN60,DS60,DX60,EC60,EH60,EM60,ER60,EW60,FB60,FG60)-E60)</f>
        <v>0.25</v>
      </c>
      <c r="G60" s="36">
        <f>+COUNTIF(R60:FK60,"F")*0.166666666666667</f>
        <v>0</v>
      </c>
      <c r="H60" s="23">
        <f>COUNTIF(R60:FK60,"DM")</f>
        <v>0</v>
      </c>
      <c r="I60" s="23">
        <f>COUNTIF(R60:FK60,"LCG")</f>
        <v>0</v>
      </c>
      <c r="J60" s="23">
        <f>COUNTIF(R60:FK60,"LSG")</f>
        <v>0</v>
      </c>
      <c r="K60" s="23">
        <f>COUNTIF(R60:FK60,"V")</f>
        <v>0</v>
      </c>
      <c r="L60" s="37">
        <f>+E60+F60+H60+I60+J60+K60</f>
        <v>8</v>
      </c>
      <c r="M60" s="23">
        <f>SUMIF($R$11:$FK$11,$M$11,R60:FK60)</f>
        <v>2.75</v>
      </c>
      <c r="N60" s="23">
        <f>SUMIF($R$11:$FK$11,$N$11,R60:FK60)</f>
        <v>0</v>
      </c>
      <c r="O60" s="23">
        <f>SUMIF($R$11:$FK$11,$O$11,R60:FK60)</f>
        <v>0</v>
      </c>
      <c r="P60" s="23">
        <f>SUMIF($R$11:$FK$11,$P$11,R60:FK60)</f>
        <v>0</v>
      </c>
      <c r="Q60" s="34">
        <f>SUM(M60:P60)</f>
        <v>2.75</v>
      </c>
      <c r="R60" s="30"/>
      <c r="S60" s="31"/>
      <c r="T60" s="31"/>
      <c r="U60" s="32"/>
      <c r="V60" s="33"/>
      <c r="W60" s="30"/>
      <c r="X60" s="31"/>
      <c r="Y60" s="31"/>
      <c r="Z60" s="32"/>
      <c r="AA60" s="33"/>
      <c r="AB60" s="56"/>
      <c r="AC60" s="57"/>
      <c r="AD60" s="57"/>
      <c r="AE60" s="58"/>
      <c r="AF60" s="59"/>
      <c r="AG60" s="30"/>
      <c r="AH60" s="31"/>
      <c r="AI60" s="31"/>
      <c r="AJ60" s="32"/>
      <c r="AK60" s="33"/>
      <c r="AL60" s="30"/>
      <c r="AM60" s="31"/>
      <c r="AN60" s="31"/>
      <c r="AO60" s="32"/>
      <c r="AP60" s="33"/>
      <c r="AQ60" s="56"/>
      <c r="AR60" s="57"/>
      <c r="AS60" s="57"/>
      <c r="AT60" s="58"/>
      <c r="AU60" s="59"/>
      <c r="AV60" s="30"/>
      <c r="AW60" s="31"/>
      <c r="AX60" s="31"/>
      <c r="AY60" s="32"/>
      <c r="AZ60" s="33"/>
      <c r="BA60" s="30"/>
      <c r="BB60" s="31"/>
      <c r="BC60" s="31"/>
      <c r="BD60" s="32"/>
      <c r="BE60" s="33"/>
      <c r="BF60" s="30"/>
      <c r="BG60" s="31"/>
      <c r="BH60" s="31"/>
      <c r="BI60" s="32"/>
      <c r="BJ60" s="33"/>
      <c r="BK60" s="56"/>
      <c r="BL60" s="57"/>
      <c r="BM60" s="57"/>
      <c r="BN60" s="58"/>
      <c r="BO60" s="59"/>
      <c r="BP60" s="30"/>
      <c r="BQ60" s="31"/>
      <c r="BR60" s="31"/>
      <c r="BS60" s="32"/>
      <c r="BT60" s="33"/>
      <c r="BU60" s="30"/>
      <c r="BV60" s="31"/>
      <c r="BW60" s="31"/>
      <c r="BX60" s="32"/>
      <c r="BY60" s="33"/>
      <c r="BZ60" s="30"/>
      <c r="CA60" s="31"/>
      <c r="CB60" s="31"/>
      <c r="CC60" s="32"/>
      <c r="CD60" s="33"/>
      <c r="CE60" s="30"/>
      <c r="CF60" s="31"/>
      <c r="CG60" s="31"/>
      <c r="CH60" s="32"/>
      <c r="CI60" s="33"/>
      <c r="CJ60" s="30"/>
      <c r="CK60" s="31"/>
      <c r="CL60" s="31"/>
      <c r="CM60" s="32"/>
      <c r="CN60" s="33"/>
      <c r="CO60" s="30"/>
      <c r="CP60" s="31"/>
      <c r="CQ60" s="31"/>
      <c r="CR60" s="32"/>
      <c r="CS60" s="33"/>
      <c r="CT60" s="56"/>
      <c r="CU60" s="57"/>
      <c r="CV60" s="57"/>
      <c r="CW60" s="58"/>
      <c r="CX60" s="59"/>
      <c r="CY60" s="30">
        <v>0.75</v>
      </c>
      <c r="CZ60" s="31"/>
      <c r="DA60" s="31"/>
      <c r="DB60" s="32"/>
      <c r="DC60" s="33"/>
      <c r="DD60" s="30">
        <v>1</v>
      </c>
      <c r="DE60" s="31"/>
      <c r="DF60" s="31"/>
      <c r="DG60" s="32"/>
      <c r="DH60" s="33"/>
      <c r="DI60" s="30">
        <v>1</v>
      </c>
      <c r="DJ60" s="31">
        <v>0.5</v>
      </c>
      <c r="DK60" s="31"/>
      <c r="DL60" s="32"/>
      <c r="DM60" s="33"/>
      <c r="DN60" s="30">
        <v>1</v>
      </c>
      <c r="DO60" s="31">
        <v>0.25</v>
      </c>
      <c r="DP60" s="31"/>
      <c r="DQ60" s="32"/>
      <c r="DR60" s="33"/>
      <c r="DS60" s="30">
        <v>1</v>
      </c>
      <c r="DT60" s="31">
        <v>1</v>
      </c>
      <c r="DU60" s="31"/>
      <c r="DV60" s="32"/>
      <c r="DW60" s="33"/>
      <c r="DX60" s="30">
        <v>1</v>
      </c>
      <c r="DY60" s="31">
        <v>1</v>
      </c>
      <c r="DZ60" s="31"/>
      <c r="EA60" s="32"/>
      <c r="EB60" s="33"/>
      <c r="EC60" s="56">
        <v>1</v>
      </c>
      <c r="ED60" s="57"/>
      <c r="EE60" s="57"/>
      <c r="EF60" s="58"/>
      <c r="EG60" s="59"/>
      <c r="EH60" s="30">
        <v>1</v>
      </c>
      <c r="EI60" s="31"/>
      <c r="EJ60" s="31"/>
      <c r="EK60" s="32"/>
      <c r="EL60" s="33"/>
      <c r="EM60" s="30" t="s">
        <v>515</v>
      </c>
      <c r="EN60" s="31"/>
      <c r="EO60" s="31"/>
      <c r="EP60" s="32"/>
      <c r="EQ60" s="33"/>
      <c r="ER60" s="30"/>
      <c r="ES60" s="31"/>
      <c r="ET60" s="31"/>
      <c r="EU60" s="32"/>
      <c r="EV60" s="33"/>
      <c r="EW60" s="30"/>
      <c r="EX60" s="31"/>
      <c r="EY60" s="31"/>
      <c r="EZ60" s="32"/>
      <c r="FA60" s="33"/>
      <c r="FB60" s="30"/>
      <c r="FC60" s="31"/>
      <c r="FD60" s="31"/>
      <c r="FE60" s="32"/>
      <c r="FF60" s="33"/>
      <c r="FG60" s="30"/>
      <c r="FH60" s="31"/>
      <c r="FI60" s="31"/>
      <c r="FJ60" s="32"/>
      <c r="FK60" s="33"/>
    </row>
    <row r="61" spans="1:167" s="4" customFormat="1" ht="26.25" customHeight="1" x14ac:dyDescent="0.25">
      <c r="A61" s="22" t="s">
        <v>63</v>
      </c>
      <c r="B61" s="47" t="s">
        <v>262</v>
      </c>
      <c r="C61" s="46" t="s">
        <v>263</v>
      </c>
      <c r="D61" s="44" t="s">
        <v>411</v>
      </c>
      <c r="E61" s="36">
        <f>SUMIF($R$11:$FK$11,"T",R61:FK61)</f>
        <v>18.75</v>
      </c>
      <c r="F61" s="36">
        <f>COUNTIF(R61:FK61,"F")+(COUNT(R61,W61,AB61,AG61,AL61,AQ61,AV61,BA61,BF61,BK61,BP61,BU61,BZ61,CE61,CJ61,CO61,CT61,CY61,DD61,DI61,DN61,DS61,DX61,EC61,EH61,EM61,ER61,EW61,FB61,FG61)-E61)</f>
        <v>5.25</v>
      </c>
      <c r="G61" s="36">
        <f>+COUNTIF(R61:FK61,"F")*0.166666666666667</f>
        <v>0.83333333333333492</v>
      </c>
      <c r="H61" s="23">
        <f>COUNTIF(R61:FK61,"DM")</f>
        <v>0</v>
      </c>
      <c r="I61" s="23">
        <f>COUNTIF(R61:FK61,"LCG")</f>
        <v>0</v>
      </c>
      <c r="J61" s="23">
        <f>COUNTIF(R61:FK61,"LSG")</f>
        <v>1</v>
      </c>
      <c r="K61" s="23">
        <f>COUNTIF(R61:FK61,"V")</f>
        <v>0</v>
      </c>
      <c r="L61" s="37">
        <f>+E61+F61+H61+I61+J61+K61</f>
        <v>25</v>
      </c>
      <c r="M61" s="23">
        <f>SUMIF($R$11:$FK$11,$M$11,R61:FK61)</f>
        <v>0</v>
      </c>
      <c r="N61" s="23">
        <f>SUMIF($R$11:$FK$11,$N$11,R61:FK61)</f>
        <v>0</v>
      </c>
      <c r="O61" s="23">
        <f>SUMIF($R$11:$FK$11,$O$11,R61:FK61)</f>
        <v>8</v>
      </c>
      <c r="P61" s="23">
        <f>SUMIF($R$11:$FK$11,$P$11,R61:FK61)</f>
        <v>0</v>
      </c>
      <c r="Q61" s="34">
        <f>SUM(M61:P61)</f>
        <v>8</v>
      </c>
      <c r="R61" s="30" t="s">
        <v>457</v>
      </c>
      <c r="S61" s="31"/>
      <c r="T61" s="31"/>
      <c r="U61" s="32"/>
      <c r="V61" s="33"/>
      <c r="W61" s="30" t="s">
        <v>456</v>
      </c>
      <c r="X61" s="31"/>
      <c r="Y61" s="31"/>
      <c r="Z61" s="32"/>
      <c r="AA61" s="33"/>
      <c r="AB61" s="56">
        <v>1</v>
      </c>
      <c r="AC61" s="57"/>
      <c r="AD61" s="57"/>
      <c r="AE61" s="58"/>
      <c r="AF61" s="59"/>
      <c r="AG61" s="30">
        <v>1</v>
      </c>
      <c r="AH61" s="31"/>
      <c r="AI61" s="31"/>
      <c r="AJ61" s="32"/>
      <c r="AK61" s="33"/>
      <c r="AL61" s="30">
        <v>1</v>
      </c>
      <c r="AM61" s="31"/>
      <c r="AN61" s="31"/>
      <c r="AO61" s="32"/>
      <c r="AP61" s="33"/>
      <c r="AQ61" s="56">
        <v>1</v>
      </c>
      <c r="AR61" s="57"/>
      <c r="AS61" s="57"/>
      <c r="AT61" s="58">
        <v>8</v>
      </c>
      <c r="AU61" s="59"/>
      <c r="AV61" s="30" t="s">
        <v>456</v>
      </c>
      <c r="AW61" s="31"/>
      <c r="AX61" s="31"/>
      <c r="AY61" s="32"/>
      <c r="AZ61" s="33"/>
      <c r="BA61" s="30" t="s">
        <v>456</v>
      </c>
      <c r="BB61" s="31"/>
      <c r="BC61" s="31"/>
      <c r="BD61" s="32"/>
      <c r="BE61" s="33"/>
      <c r="BF61" s="30">
        <v>1</v>
      </c>
      <c r="BG61" s="31"/>
      <c r="BH61" s="31"/>
      <c r="BI61" s="32"/>
      <c r="BJ61" s="33"/>
      <c r="BK61" s="56">
        <v>1</v>
      </c>
      <c r="BL61" s="57"/>
      <c r="BM61" s="57"/>
      <c r="BN61" s="58"/>
      <c r="BO61" s="59"/>
      <c r="BP61" s="30">
        <v>1</v>
      </c>
      <c r="BQ61" s="31"/>
      <c r="BR61" s="31"/>
      <c r="BS61" s="32"/>
      <c r="BT61" s="33"/>
      <c r="BU61" s="30">
        <v>1</v>
      </c>
      <c r="BV61" s="31"/>
      <c r="BW61" s="31"/>
      <c r="BX61" s="32"/>
      <c r="BY61" s="33"/>
      <c r="BZ61" s="30">
        <v>1</v>
      </c>
      <c r="CA61" s="31"/>
      <c r="CB61" s="31"/>
      <c r="CC61" s="32"/>
      <c r="CD61" s="33"/>
      <c r="CE61" s="30">
        <v>1</v>
      </c>
      <c r="CF61" s="31"/>
      <c r="CG61" s="31"/>
      <c r="CH61" s="32"/>
      <c r="CI61" s="33"/>
      <c r="CJ61" s="30">
        <v>0.75</v>
      </c>
      <c r="CK61" s="31"/>
      <c r="CL61" s="31"/>
      <c r="CM61" s="32"/>
      <c r="CN61" s="33"/>
      <c r="CO61" s="30">
        <v>1</v>
      </c>
      <c r="CP61" s="31"/>
      <c r="CQ61" s="31"/>
      <c r="CR61" s="32"/>
      <c r="CS61" s="33"/>
      <c r="CT61" s="56">
        <v>1</v>
      </c>
      <c r="CU61" s="57"/>
      <c r="CV61" s="57"/>
      <c r="CW61" s="58"/>
      <c r="CX61" s="59"/>
      <c r="CY61" s="30" t="s">
        <v>456</v>
      </c>
      <c r="CZ61" s="31"/>
      <c r="DA61" s="31"/>
      <c r="DB61" s="32"/>
      <c r="DC61" s="33"/>
      <c r="DD61" s="30" t="s">
        <v>456</v>
      </c>
      <c r="DE61" s="31"/>
      <c r="DF61" s="31"/>
      <c r="DG61" s="32"/>
      <c r="DH61" s="33"/>
      <c r="DI61" s="30">
        <v>1</v>
      </c>
      <c r="DJ61" s="31"/>
      <c r="DK61" s="31"/>
      <c r="DL61" s="32"/>
      <c r="DM61" s="33"/>
      <c r="DN61" s="30">
        <v>1</v>
      </c>
      <c r="DO61" s="31"/>
      <c r="DP61" s="31"/>
      <c r="DQ61" s="32"/>
      <c r="DR61" s="33"/>
      <c r="DS61" s="30">
        <v>1</v>
      </c>
      <c r="DT61" s="31"/>
      <c r="DU61" s="31"/>
      <c r="DV61" s="32"/>
      <c r="DW61" s="33"/>
      <c r="DX61" s="30">
        <v>1</v>
      </c>
      <c r="DY61" s="31"/>
      <c r="DZ61" s="31"/>
      <c r="EA61" s="32"/>
      <c r="EB61" s="33"/>
      <c r="EC61" s="56">
        <v>1</v>
      </c>
      <c r="ED61" s="57"/>
      <c r="EE61" s="57"/>
      <c r="EF61" s="58"/>
      <c r="EG61" s="59"/>
      <c r="EH61" s="30">
        <v>1</v>
      </c>
      <c r="EI61" s="31"/>
      <c r="EJ61" s="31"/>
      <c r="EK61" s="32"/>
      <c r="EL61" s="33"/>
      <c r="EM61" s="30" t="s">
        <v>515</v>
      </c>
      <c r="EN61" s="31"/>
      <c r="EO61" s="31"/>
      <c r="EP61" s="32"/>
      <c r="EQ61" s="33"/>
      <c r="ER61" s="30"/>
      <c r="ES61" s="31"/>
      <c r="ET61" s="31"/>
      <c r="EU61" s="32"/>
      <c r="EV61" s="33"/>
      <c r="EW61" s="30"/>
      <c r="EX61" s="31"/>
      <c r="EY61" s="31"/>
      <c r="EZ61" s="32"/>
      <c r="FA61" s="33"/>
      <c r="FB61" s="30"/>
      <c r="FC61" s="31"/>
      <c r="FD61" s="31"/>
      <c r="FE61" s="32"/>
      <c r="FF61" s="33"/>
      <c r="FG61" s="30"/>
      <c r="FH61" s="31"/>
      <c r="FI61" s="31"/>
      <c r="FJ61" s="32"/>
      <c r="FK61" s="33"/>
    </row>
    <row r="62" spans="1:167" s="4" customFormat="1" ht="26.25" customHeight="1" x14ac:dyDescent="0.25">
      <c r="A62" s="22" t="s">
        <v>64</v>
      </c>
      <c r="B62" s="47" t="s">
        <v>264</v>
      </c>
      <c r="C62" s="46" t="s">
        <v>265</v>
      </c>
      <c r="D62" s="44" t="s">
        <v>412</v>
      </c>
      <c r="E62" s="36">
        <f>SUMIF($R$11:$FK$11,"T",R62:FK62)</f>
        <v>21.25</v>
      </c>
      <c r="F62" s="36">
        <f>COUNTIF(R62:FK62,"F")+(COUNT(R62,W62,AB62,AG62,AL62,AQ62,AV62,BA62,BF62,BK62,BP62,BU62,BZ62,CE62,CJ62,CO62,CT62,CY62,DD62,DI62,DN62,DS62,DX62,EC62,EH62,EM62,ER62,EW62,FB62,FG62)-E62)</f>
        <v>0.75</v>
      </c>
      <c r="G62" s="36">
        <f>+COUNTIF(R62:FK62,"F")*0.166666666666667</f>
        <v>0</v>
      </c>
      <c r="H62" s="23">
        <f>COUNTIF(R62:FK62,"DM")</f>
        <v>0</v>
      </c>
      <c r="I62" s="23">
        <f>COUNTIF(R62:FK62,"LCG")</f>
        <v>0</v>
      </c>
      <c r="J62" s="23">
        <f>COUNTIF(R62:FK62,"LSG")</f>
        <v>3</v>
      </c>
      <c r="K62" s="23">
        <f>COUNTIF(R62:FK62,"V")</f>
        <v>0</v>
      </c>
      <c r="L62" s="37">
        <f>+E62+F62+H62+I62+J62+K62</f>
        <v>25</v>
      </c>
      <c r="M62" s="23">
        <f>SUMIF($R$11:$FK$11,$M$11,R62:FK62)</f>
        <v>14</v>
      </c>
      <c r="N62" s="23">
        <f>SUMIF($R$11:$FK$11,$N$11,R62:FK62)</f>
        <v>5</v>
      </c>
      <c r="O62" s="23">
        <f>SUMIF($R$11:$FK$11,$O$11,R62:FK62)</f>
        <v>0</v>
      </c>
      <c r="P62" s="23">
        <f>SUMIF($R$11:$FK$11,$P$11,R62:FK62)</f>
        <v>56</v>
      </c>
      <c r="Q62" s="34">
        <f>SUM(M62:P62)</f>
        <v>75</v>
      </c>
      <c r="R62" s="30">
        <v>1</v>
      </c>
      <c r="S62" s="31">
        <v>0.25</v>
      </c>
      <c r="T62" s="31"/>
      <c r="U62" s="32"/>
      <c r="V62" s="33"/>
      <c r="W62" s="30">
        <v>1</v>
      </c>
      <c r="X62" s="31">
        <v>2</v>
      </c>
      <c r="Y62" s="31">
        <v>1</v>
      </c>
      <c r="Z62" s="32"/>
      <c r="AA62" s="33"/>
      <c r="AB62" s="56">
        <v>1</v>
      </c>
      <c r="AC62" s="57"/>
      <c r="AD62" s="57"/>
      <c r="AE62" s="58"/>
      <c r="AF62" s="59"/>
      <c r="AG62" s="30">
        <v>1</v>
      </c>
      <c r="AH62" s="31"/>
      <c r="AI62" s="31"/>
      <c r="AJ62" s="32"/>
      <c r="AK62" s="33"/>
      <c r="AL62" s="30">
        <v>1</v>
      </c>
      <c r="AM62" s="31"/>
      <c r="AN62" s="31"/>
      <c r="AO62" s="32"/>
      <c r="AP62" s="33"/>
      <c r="AQ62" s="56">
        <v>1</v>
      </c>
      <c r="AR62" s="57"/>
      <c r="AS62" s="57"/>
      <c r="AT62" s="58"/>
      <c r="AU62" s="59"/>
      <c r="AV62" s="30">
        <v>1</v>
      </c>
      <c r="AW62" s="31"/>
      <c r="AX62" s="31"/>
      <c r="AY62" s="32"/>
      <c r="AZ62" s="33"/>
      <c r="BA62" s="30">
        <v>1</v>
      </c>
      <c r="BB62" s="31"/>
      <c r="BC62" s="31"/>
      <c r="BD62" s="32"/>
      <c r="BE62" s="33"/>
      <c r="BF62" s="30" t="s">
        <v>457</v>
      </c>
      <c r="BG62" s="31"/>
      <c r="BH62" s="31"/>
      <c r="BI62" s="32"/>
      <c r="BJ62" s="33"/>
      <c r="BK62" s="56">
        <v>1</v>
      </c>
      <c r="BL62" s="57"/>
      <c r="BM62" s="57"/>
      <c r="BN62" s="58"/>
      <c r="BO62" s="59"/>
      <c r="BP62" s="30">
        <v>1</v>
      </c>
      <c r="BQ62" s="31">
        <v>0.25</v>
      </c>
      <c r="BR62" s="31"/>
      <c r="BS62" s="32"/>
      <c r="BT62" s="33"/>
      <c r="BU62" s="30">
        <v>1</v>
      </c>
      <c r="BV62" s="31"/>
      <c r="BW62" s="31"/>
      <c r="BX62" s="32"/>
      <c r="BY62" s="33"/>
      <c r="BZ62" s="30">
        <v>0.25</v>
      </c>
      <c r="CA62" s="31"/>
      <c r="CB62" s="31"/>
      <c r="CC62" s="32"/>
      <c r="CD62" s="33"/>
      <c r="CE62" s="30">
        <v>1</v>
      </c>
      <c r="CF62" s="31"/>
      <c r="CG62" s="31"/>
      <c r="CH62" s="32"/>
      <c r="CI62" s="33"/>
      <c r="CJ62" s="30">
        <v>1</v>
      </c>
      <c r="CK62" s="31"/>
      <c r="CL62" s="31"/>
      <c r="CM62" s="32"/>
      <c r="CN62" s="33"/>
      <c r="CO62" s="30" t="s">
        <v>457</v>
      </c>
      <c r="CP62" s="31"/>
      <c r="CQ62" s="31"/>
      <c r="CR62" s="32"/>
      <c r="CS62" s="33"/>
      <c r="CT62" s="56" t="s">
        <v>457</v>
      </c>
      <c r="CU62" s="57"/>
      <c r="CV62" s="57"/>
      <c r="CW62" s="58"/>
      <c r="CX62" s="59"/>
      <c r="CY62" s="30">
        <v>1</v>
      </c>
      <c r="CZ62" s="31">
        <v>2</v>
      </c>
      <c r="DA62" s="31">
        <v>1</v>
      </c>
      <c r="DB62" s="32"/>
      <c r="DC62" s="33">
        <v>8</v>
      </c>
      <c r="DD62" s="30">
        <v>1</v>
      </c>
      <c r="DE62" s="31">
        <v>2</v>
      </c>
      <c r="DF62" s="31"/>
      <c r="DG62" s="32"/>
      <c r="DH62" s="33">
        <v>8</v>
      </c>
      <c r="DI62" s="30">
        <v>1</v>
      </c>
      <c r="DJ62" s="31">
        <v>1.5</v>
      </c>
      <c r="DK62" s="31"/>
      <c r="DL62" s="32"/>
      <c r="DM62" s="33">
        <v>8</v>
      </c>
      <c r="DN62" s="30">
        <v>1</v>
      </c>
      <c r="DO62" s="31">
        <v>2</v>
      </c>
      <c r="DP62" s="31">
        <v>1</v>
      </c>
      <c r="DQ62" s="32"/>
      <c r="DR62" s="33">
        <v>8</v>
      </c>
      <c r="DS62" s="30">
        <v>1</v>
      </c>
      <c r="DT62" s="31">
        <v>2</v>
      </c>
      <c r="DU62" s="31">
        <v>1</v>
      </c>
      <c r="DV62" s="32"/>
      <c r="DW62" s="33">
        <v>8</v>
      </c>
      <c r="DX62" s="30">
        <v>1</v>
      </c>
      <c r="DY62" s="31"/>
      <c r="DZ62" s="31"/>
      <c r="EA62" s="32"/>
      <c r="EB62" s="33"/>
      <c r="EC62" s="56">
        <v>1</v>
      </c>
      <c r="ED62" s="57"/>
      <c r="EE62" s="57"/>
      <c r="EF62" s="58"/>
      <c r="EG62" s="59">
        <v>8</v>
      </c>
      <c r="EH62" s="30">
        <v>1</v>
      </c>
      <c r="EI62" s="31">
        <v>2</v>
      </c>
      <c r="EJ62" s="31">
        <v>1</v>
      </c>
      <c r="EK62" s="32"/>
      <c r="EL62" s="33">
        <v>8</v>
      </c>
      <c r="EM62" s="30" t="s">
        <v>516</v>
      </c>
      <c r="EN62" s="31"/>
      <c r="EO62" s="31"/>
      <c r="EP62" s="32"/>
      <c r="EQ62" s="33"/>
      <c r="ER62" s="30"/>
      <c r="ES62" s="31"/>
      <c r="ET62" s="31"/>
      <c r="EU62" s="32"/>
      <c r="EV62" s="33"/>
      <c r="EW62" s="30"/>
      <c r="EX62" s="31"/>
      <c r="EY62" s="31"/>
      <c r="EZ62" s="32"/>
      <c r="FA62" s="33"/>
      <c r="FB62" s="30"/>
      <c r="FC62" s="31"/>
      <c r="FD62" s="31"/>
      <c r="FE62" s="32"/>
      <c r="FF62" s="33"/>
      <c r="FG62" s="30"/>
      <c r="FH62" s="31"/>
      <c r="FI62" s="31"/>
      <c r="FJ62" s="32"/>
      <c r="FK62" s="33"/>
    </row>
    <row r="63" spans="1:167" s="4" customFormat="1" ht="26.25" customHeight="1" x14ac:dyDescent="0.25">
      <c r="A63" s="22" t="s">
        <v>65</v>
      </c>
      <c r="B63" s="49" t="s">
        <v>463</v>
      </c>
      <c r="C63" s="50" t="s">
        <v>464</v>
      </c>
      <c r="D63" s="44" t="s">
        <v>479</v>
      </c>
      <c r="E63" s="36">
        <f>SUMIF($R$11:$FK$11,"T",R63:FK63)</f>
        <v>14</v>
      </c>
      <c r="F63" s="36">
        <f>COUNTIF(R63:FK63,"F")+(COUNT(R63,W63,AB63,AG63,AL63,AQ63,AV63,BA63,BF63,BK63,BP63,BU63,BZ63,CE63,CJ63,CO63,CT63,CY63,DD63,DI63,DN63,DS63,DX63,EC63,EH63,EM63,ER63,EW63,FB63,FG63)-E63)</f>
        <v>3</v>
      </c>
      <c r="G63" s="36">
        <f>+COUNTIF(R63:FK63,"F")*0.166666666666667</f>
        <v>0.500000000000001</v>
      </c>
      <c r="H63" s="23">
        <f>COUNTIF(R63:FK63,"DM")</f>
        <v>0</v>
      </c>
      <c r="I63" s="23">
        <f>COUNTIF(R63:FK63,"LCG")</f>
        <v>0</v>
      </c>
      <c r="J63" s="23">
        <f>COUNTIF(R63:FK63,"LSG")</f>
        <v>4</v>
      </c>
      <c r="K63" s="23">
        <f>COUNTIF(R63:FK63,"V")</f>
        <v>0</v>
      </c>
      <c r="L63" s="37">
        <f>+E63+F63+H63+I63+J63+K63</f>
        <v>21</v>
      </c>
      <c r="M63" s="23">
        <f>SUMIF($R$11:$FK$11,$M$11,R63:FK63)</f>
        <v>0.5</v>
      </c>
      <c r="N63" s="23">
        <f>SUMIF($R$11:$FK$11,$N$11,R63:FK63)</f>
        <v>0</v>
      </c>
      <c r="O63" s="23">
        <f>SUMIF($R$11:$FK$11,$O$11,R63:FK63)</f>
        <v>0</v>
      </c>
      <c r="P63" s="23">
        <f>SUMIF($R$11:$FK$11,$P$11,R63:FK63)</f>
        <v>0</v>
      </c>
      <c r="Q63" s="34">
        <f>SUM(M63:P63)</f>
        <v>0.5</v>
      </c>
      <c r="R63" s="30"/>
      <c r="S63" s="31"/>
      <c r="T63" s="31"/>
      <c r="U63" s="32"/>
      <c r="V63" s="33"/>
      <c r="W63" s="30"/>
      <c r="X63" s="31"/>
      <c r="Y63" s="31"/>
      <c r="Z63" s="32"/>
      <c r="AA63" s="33"/>
      <c r="AB63" s="56"/>
      <c r="AC63" s="57"/>
      <c r="AD63" s="57"/>
      <c r="AE63" s="58"/>
      <c r="AF63" s="59"/>
      <c r="AG63" s="30">
        <v>1</v>
      </c>
      <c r="AH63" s="31">
        <v>0.5</v>
      </c>
      <c r="AI63" s="31"/>
      <c r="AJ63" s="32"/>
      <c r="AK63" s="33"/>
      <c r="AL63" s="30" t="s">
        <v>457</v>
      </c>
      <c r="AM63" s="31"/>
      <c r="AN63" s="31"/>
      <c r="AO63" s="32"/>
      <c r="AP63" s="33"/>
      <c r="AQ63" s="56">
        <v>1</v>
      </c>
      <c r="AR63" s="57"/>
      <c r="AS63" s="57"/>
      <c r="AT63" s="58"/>
      <c r="AU63" s="59"/>
      <c r="AV63" s="30">
        <v>1</v>
      </c>
      <c r="AW63" s="31"/>
      <c r="AX63" s="31"/>
      <c r="AY63" s="32"/>
      <c r="AZ63" s="33"/>
      <c r="BA63" s="30" t="s">
        <v>456</v>
      </c>
      <c r="BB63" s="31"/>
      <c r="BC63" s="31"/>
      <c r="BD63" s="32"/>
      <c r="BE63" s="33"/>
      <c r="BF63" s="30" t="s">
        <v>456</v>
      </c>
      <c r="BG63" s="31"/>
      <c r="BH63" s="31"/>
      <c r="BI63" s="32"/>
      <c r="BJ63" s="33"/>
      <c r="BK63" s="56">
        <v>1</v>
      </c>
      <c r="BL63" s="57"/>
      <c r="BM63" s="57"/>
      <c r="BN63" s="58"/>
      <c r="BO63" s="59"/>
      <c r="BP63" s="30">
        <v>1</v>
      </c>
      <c r="BQ63" s="31"/>
      <c r="BR63" s="31"/>
      <c r="BS63" s="32"/>
      <c r="BT63" s="33"/>
      <c r="BU63" s="30">
        <v>1</v>
      </c>
      <c r="BV63" s="31"/>
      <c r="BW63" s="31"/>
      <c r="BX63" s="32"/>
      <c r="BY63" s="33"/>
      <c r="BZ63" s="30">
        <v>1</v>
      </c>
      <c r="CA63" s="31"/>
      <c r="CB63" s="31"/>
      <c r="CC63" s="32"/>
      <c r="CD63" s="33"/>
      <c r="CE63" s="30" t="s">
        <v>457</v>
      </c>
      <c r="CF63" s="31"/>
      <c r="CG63" s="31"/>
      <c r="CH63" s="32"/>
      <c r="CI63" s="33"/>
      <c r="CJ63" s="30" t="s">
        <v>457</v>
      </c>
      <c r="CK63" s="31"/>
      <c r="CL63" s="31"/>
      <c r="CM63" s="32"/>
      <c r="CN63" s="33"/>
      <c r="CO63" s="30" t="s">
        <v>457</v>
      </c>
      <c r="CP63" s="31"/>
      <c r="CQ63" s="31"/>
      <c r="CR63" s="32"/>
      <c r="CS63" s="33"/>
      <c r="CT63" s="56">
        <v>1</v>
      </c>
      <c r="CU63" s="57"/>
      <c r="CV63" s="57"/>
      <c r="CW63" s="58"/>
      <c r="CX63" s="59"/>
      <c r="CY63" s="30">
        <v>1</v>
      </c>
      <c r="CZ63" s="31"/>
      <c r="DA63" s="31"/>
      <c r="DB63" s="32"/>
      <c r="DC63" s="33"/>
      <c r="DD63" s="30">
        <v>1</v>
      </c>
      <c r="DE63" s="31"/>
      <c r="DF63" s="31"/>
      <c r="DG63" s="32"/>
      <c r="DH63" s="33"/>
      <c r="DI63" s="30">
        <v>1</v>
      </c>
      <c r="DJ63" s="31"/>
      <c r="DK63" s="31"/>
      <c r="DL63" s="32"/>
      <c r="DM63" s="33"/>
      <c r="DN63" s="30">
        <v>1</v>
      </c>
      <c r="DO63" s="31"/>
      <c r="DP63" s="31"/>
      <c r="DQ63" s="32"/>
      <c r="DR63" s="33"/>
      <c r="DS63" s="30">
        <v>1</v>
      </c>
      <c r="DT63" s="31"/>
      <c r="DU63" s="31"/>
      <c r="DV63" s="32"/>
      <c r="DW63" s="33"/>
      <c r="DX63" s="30" t="s">
        <v>456</v>
      </c>
      <c r="DY63" s="31"/>
      <c r="DZ63" s="31"/>
      <c r="EA63" s="32"/>
      <c r="EB63" s="33"/>
      <c r="EC63" s="56">
        <v>1</v>
      </c>
      <c r="ED63" s="57"/>
      <c r="EE63" s="57"/>
      <c r="EF63" s="58"/>
      <c r="EG63" s="59"/>
      <c r="EH63" s="30" t="s">
        <v>531</v>
      </c>
      <c r="EI63" s="31"/>
      <c r="EJ63" s="31"/>
      <c r="EK63" s="32"/>
      <c r="EL63" s="33"/>
      <c r="EM63" s="30" t="s">
        <v>531</v>
      </c>
      <c r="EN63" s="31"/>
      <c r="EO63" s="31"/>
      <c r="EP63" s="32"/>
      <c r="EQ63" s="33"/>
      <c r="ER63" s="30"/>
      <c r="ES63" s="31"/>
      <c r="ET63" s="31"/>
      <c r="EU63" s="32"/>
      <c r="EV63" s="33"/>
      <c r="EW63" s="30"/>
      <c r="EX63" s="31"/>
      <c r="EY63" s="31"/>
      <c r="EZ63" s="32"/>
      <c r="FA63" s="33"/>
      <c r="FB63" s="30"/>
      <c r="FC63" s="31"/>
      <c r="FD63" s="31"/>
      <c r="FE63" s="32"/>
      <c r="FF63" s="33"/>
      <c r="FG63" s="30"/>
      <c r="FH63" s="31"/>
      <c r="FI63" s="31"/>
      <c r="FJ63" s="32"/>
      <c r="FK63" s="33"/>
    </row>
    <row r="64" spans="1:167" s="4" customFormat="1" ht="26.25" customHeight="1" x14ac:dyDescent="0.25">
      <c r="A64" s="22" t="s">
        <v>66</v>
      </c>
      <c r="B64" s="47" t="s">
        <v>266</v>
      </c>
      <c r="C64" s="46" t="s">
        <v>267</v>
      </c>
      <c r="D64" s="44" t="s">
        <v>413</v>
      </c>
      <c r="E64" s="36">
        <f>SUMIF($R$11:$FK$11,"T",R64:FK64)</f>
        <v>23</v>
      </c>
      <c r="F64" s="36">
        <f>COUNTIF(R64:FK64,"F")+(COUNT(R64,W64,AB64,AG64,AL64,AQ64,AV64,BA64,BF64,BK64,BP64,BU64,BZ64,CE64,CJ64,CO64,CT64,CY64,DD64,DI64,DN64,DS64,DX64,EC64,EH64,EM64,ER64,EW64,FB64,FG64)-E64)</f>
        <v>0</v>
      </c>
      <c r="G64" s="36">
        <f>+COUNTIF(R64:FK64,"F")*0.166666666666667</f>
        <v>0</v>
      </c>
      <c r="H64" s="23">
        <f>COUNTIF(R64:FK64,"DM")</f>
        <v>0</v>
      </c>
      <c r="I64" s="23">
        <f>COUNTIF(R64:FK64,"LCG")</f>
        <v>0</v>
      </c>
      <c r="J64" s="23">
        <f>COUNTIF(R64:FK64,"LSG")</f>
        <v>1</v>
      </c>
      <c r="K64" s="23">
        <f>COUNTIF(R64:FK64,"V")</f>
        <v>0</v>
      </c>
      <c r="L64" s="37">
        <f>+E64+F64+H64+I64+J64+K64</f>
        <v>24</v>
      </c>
      <c r="M64" s="23">
        <f>SUMIF($R$11:$FK$11,$M$11,R64:FK64)</f>
        <v>2.5</v>
      </c>
      <c r="N64" s="23">
        <f>SUMIF($R$11:$FK$11,$N$11,R64:FK64)</f>
        <v>0</v>
      </c>
      <c r="O64" s="23">
        <f>SUMIF($R$11:$FK$11,$O$11,R64:FK64)</f>
        <v>8</v>
      </c>
      <c r="P64" s="23">
        <f>SUMIF($R$11:$FK$11,$P$11,R64:FK64)</f>
        <v>0</v>
      </c>
      <c r="Q64" s="34">
        <f>SUM(M64:P64)</f>
        <v>10.5</v>
      </c>
      <c r="R64" s="30">
        <v>1</v>
      </c>
      <c r="S64" s="31"/>
      <c r="T64" s="31"/>
      <c r="U64" s="32"/>
      <c r="V64" s="33"/>
      <c r="W64" s="30">
        <v>1</v>
      </c>
      <c r="X64" s="31">
        <v>1.25</v>
      </c>
      <c r="Y64" s="31"/>
      <c r="Z64" s="32"/>
      <c r="AA64" s="33"/>
      <c r="AB64" s="56">
        <v>1</v>
      </c>
      <c r="AC64" s="57"/>
      <c r="AD64" s="57"/>
      <c r="AE64" s="58"/>
      <c r="AF64" s="59"/>
      <c r="AG64" s="30">
        <v>1</v>
      </c>
      <c r="AH64" s="31"/>
      <c r="AI64" s="31"/>
      <c r="AJ64" s="32"/>
      <c r="AK64" s="33"/>
      <c r="AL64" s="30">
        <v>1</v>
      </c>
      <c r="AM64" s="31"/>
      <c r="AN64" s="31"/>
      <c r="AO64" s="32"/>
      <c r="AP64" s="33"/>
      <c r="AQ64" s="56">
        <v>1</v>
      </c>
      <c r="AR64" s="57"/>
      <c r="AS64" s="57"/>
      <c r="AT64" s="58">
        <v>8</v>
      </c>
      <c r="AU64" s="59"/>
      <c r="AV64" s="30">
        <v>1</v>
      </c>
      <c r="AW64" s="31"/>
      <c r="AX64" s="31"/>
      <c r="AY64" s="32"/>
      <c r="AZ64" s="33"/>
      <c r="BA64" s="30">
        <v>1</v>
      </c>
      <c r="BB64" s="31"/>
      <c r="BC64" s="31"/>
      <c r="BD64" s="32"/>
      <c r="BE64" s="33"/>
      <c r="BF64" s="30">
        <v>1</v>
      </c>
      <c r="BG64" s="31"/>
      <c r="BH64" s="31"/>
      <c r="BI64" s="32"/>
      <c r="BJ64" s="33"/>
      <c r="BK64" s="56">
        <v>1</v>
      </c>
      <c r="BL64" s="57"/>
      <c r="BM64" s="57"/>
      <c r="BN64" s="58"/>
      <c r="BO64" s="59"/>
      <c r="BP64" s="30">
        <v>1</v>
      </c>
      <c r="BQ64" s="31"/>
      <c r="BR64" s="31"/>
      <c r="BS64" s="32"/>
      <c r="BT64" s="33"/>
      <c r="BU64" s="30">
        <v>1</v>
      </c>
      <c r="BV64" s="31"/>
      <c r="BW64" s="31"/>
      <c r="BX64" s="32"/>
      <c r="BY64" s="33"/>
      <c r="BZ64" s="30">
        <v>1</v>
      </c>
      <c r="CA64" s="31"/>
      <c r="CB64" s="31"/>
      <c r="CC64" s="32"/>
      <c r="CD64" s="33"/>
      <c r="CE64" s="30">
        <v>1</v>
      </c>
      <c r="CF64" s="31"/>
      <c r="CG64" s="31"/>
      <c r="CH64" s="32"/>
      <c r="CI64" s="33"/>
      <c r="CJ64" s="30">
        <v>1</v>
      </c>
      <c r="CK64" s="31"/>
      <c r="CL64" s="31"/>
      <c r="CM64" s="32"/>
      <c r="CN64" s="33"/>
      <c r="CO64" s="30" t="s">
        <v>457</v>
      </c>
      <c r="CP64" s="31"/>
      <c r="CQ64" s="31"/>
      <c r="CR64" s="32"/>
      <c r="CS64" s="33"/>
      <c r="CT64" s="56">
        <v>1</v>
      </c>
      <c r="CU64" s="57"/>
      <c r="CV64" s="57"/>
      <c r="CW64" s="58"/>
      <c r="CX64" s="59"/>
      <c r="CY64" s="30">
        <v>1</v>
      </c>
      <c r="CZ64" s="31"/>
      <c r="DA64" s="31"/>
      <c r="DB64" s="32"/>
      <c r="DC64" s="33"/>
      <c r="DD64" s="30">
        <v>1</v>
      </c>
      <c r="DE64" s="31"/>
      <c r="DF64" s="31"/>
      <c r="DG64" s="32"/>
      <c r="DH64" s="33"/>
      <c r="DI64" s="30">
        <v>1</v>
      </c>
      <c r="DJ64" s="31">
        <v>1</v>
      </c>
      <c r="DK64" s="31"/>
      <c r="DL64" s="32"/>
      <c r="DM64" s="33"/>
      <c r="DN64" s="30">
        <v>1</v>
      </c>
      <c r="DO64" s="31"/>
      <c r="DP64" s="31"/>
      <c r="DQ64" s="32"/>
      <c r="DR64" s="33"/>
      <c r="DS64" s="30">
        <v>1</v>
      </c>
      <c r="DT64" s="31">
        <v>0.25</v>
      </c>
      <c r="DU64" s="31"/>
      <c r="DV64" s="32"/>
      <c r="DW64" s="33"/>
      <c r="DX64" s="30">
        <v>1</v>
      </c>
      <c r="DY64" s="31"/>
      <c r="DZ64" s="31"/>
      <c r="EA64" s="32"/>
      <c r="EB64" s="33"/>
      <c r="EC64" s="56">
        <v>1</v>
      </c>
      <c r="ED64" s="57"/>
      <c r="EE64" s="57"/>
      <c r="EF64" s="58"/>
      <c r="EG64" s="59"/>
      <c r="EH64" s="30" t="s">
        <v>531</v>
      </c>
      <c r="EI64" s="31"/>
      <c r="EJ64" s="31"/>
      <c r="EK64" s="32"/>
      <c r="EL64" s="33"/>
      <c r="EM64" s="30" t="s">
        <v>531</v>
      </c>
      <c r="EN64" s="31"/>
      <c r="EO64" s="31"/>
      <c r="EP64" s="32"/>
      <c r="EQ64" s="33"/>
      <c r="ER64" s="30"/>
      <c r="ES64" s="31"/>
      <c r="ET64" s="31"/>
      <c r="EU64" s="32"/>
      <c r="EV64" s="33"/>
      <c r="EW64" s="30"/>
      <c r="EX64" s="31"/>
      <c r="EY64" s="31"/>
      <c r="EZ64" s="32"/>
      <c r="FA64" s="33"/>
      <c r="FB64" s="30"/>
      <c r="FC64" s="31"/>
      <c r="FD64" s="31"/>
      <c r="FE64" s="32"/>
      <c r="FF64" s="33"/>
      <c r="FG64" s="30"/>
      <c r="FH64" s="31"/>
      <c r="FI64" s="31"/>
      <c r="FJ64" s="32"/>
      <c r="FK64" s="33"/>
    </row>
    <row r="65" spans="1:167" s="4" customFormat="1" ht="26.25" customHeight="1" x14ac:dyDescent="0.25">
      <c r="A65" s="22" t="s">
        <v>67</v>
      </c>
      <c r="B65" s="47" t="s">
        <v>268</v>
      </c>
      <c r="C65" s="46" t="s">
        <v>269</v>
      </c>
      <c r="D65" s="44" t="s">
        <v>414</v>
      </c>
      <c r="E65" s="36">
        <f>SUMIF($R$11:$FK$11,"T",R65:FK65)</f>
        <v>18</v>
      </c>
      <c r="F65" s="36">
        <f>COUNTIF(R65:FK65,"F")+(COUNT(R65,W65,AB65,AG65,AL65,AQ65,AV65,BA65,BF65,BK65,BP65,BU65,BZ65,CE65,CJ65,CO65,CT65,CY65,DD65,DI65,DN65,DS65,DX65,EC65,EH65,EM65,ER65,EW65,FB65,FG65)-E65)</f>
        <v>0</v>
      </c>
      <c r="G65" s="36">
        <f>+COUNTIF(R65:FK65,"F")*0.166666666666667</f>
        <v>0</v>
      </c>
      <c r="H65" s="23">
        <f>COUNTIF(R65:FK65,"DM")</f>
        <v>0</v>
      </c>
      <c r="I65" s="23">
        <f>COUNTIF(R65:FK65,"LCG")</f>
        <v>0</v>
      </c>
      <c r="J65" s="23">
        <f>COUNTIF(R65:FK65,"LSG")</f>
        <v>0</v>
      </c>
      <c r="K65" s="23">
        <f>COUNTIF(R65:FK65,"V")</f>
        <v>7</v>
      </c>
      <c r="L65" s="37">
        <f>+E65+F65+H65+I65+J65+K65</f>
        <v>25</v>
      </c>
      <c r="M65" s="23">
        <f>SUMIF($R$11:$FK$11,$M$11,R65:FK65)</f>
        <v>6</v>
      </c>
      <c r="N65" s="23">
        <f>SUMIF($R$11:$FK$11,$N$11,R65:FK65)</f>
        <v>0</v>
      </c>
      <c r="O65" s="23">
        <f>SUMIF($R$11:$FK$11,$O$11,R65:FK65)</f>
        <v>0</v>
      </c>
      <c r="P65" s="23">
        <f>SUMIF($R$11:$FK$11,$P$11,R65:FK65)</f>
        <v>0</v>
      </c>
      <c r="Q65" s="34">
        <f>SUM(M65:P65)</f>
        <v>6</v>
      </c>
      <c r="R65" s="30" t="s">
        <v>458</v>
      </c>
      <c r="S65" s="31"/>
      <c r="T65" s="31"/>
      <c r="U65" s="32"/>
      <c r="V65" s="33"/>
      <c r="W65" s="30" t="s">
        <v>458</v>
      </c>
      <c r="X65" s="31"/>
      <c r="Y65" s="31"/>
      <c r="Z65" s="32"/>
      <c r="AA65" s="33"/>
      <c r="AB65" s="56" t="s">
        <v>458</v>
      </c>
      <c r="AC65" s="57"/>
      <c r="AD65" s="57"/>
      <c r="AE65" s="58"/>
      <c r="AF65" s="59"/>
      <c r="AG65" s="30" t="s">
        <v>458</v>
      </c>
      <c r="AH65" s="31"/>
      <c r="AI65" s="31"/>
      <c r="AJ65" s="32"/>
      <c r="AK65" s="33"/>
      <c r="AL65" s="30" t="s">
        <v>458</v>
      </c>
      <c r="AM65" s="31"/>
      <c r="AN65" s="31"/>
      <c r="AO65" s="32"/>
      <c r="AP65" s="33"/>
      <c r="AQ65" s="56" t="s">
        <v>458</v>
      </c>
      <c r="AR65" s="57"/>
      <c r="AS65" s="57"/>
      <c r="AT65" s="58"/>
      <c r="AU65" s="59"/>
      <c r="AV65" s="30" t="s">
        <v>458</v>
      </c>
      <c r="AW65" s="31"/>
      <c r="AX65" s="31"/>
      <c r="AY65" s="32"/>
      <c r="AZ65" s="33"/>
      <c r="BA65" s="30">
        <v>1</v>
      </c>
      <c r="BB65" s="31"/>
      <c r="BC65" s="31"/>
      <c r="BD65" s="32"/>
      <c r="BE65" s="33"/>
      <c r="BF65" s="30">
        <v>1</v>
      </c>
      <c r="BG65" s="31"/>
      <c r="BH65" s="31"/>
      <c r="BI65" s="32"/>
      <c r="BJ65" s="33"/>
      <c r="BK65" s="56">
        <v>1</v>
      </c>
      <c r="BL65" s="57"/>
      <c r="BM65" s="57"/>
      <c r="BN65" s="58"/>
      <c r="BO65" s="59"/>
      <c r="BP65" s="30">
        <v>1</v>
      </c>
      <c r="BQ65" s="31">
        <v>2</v>
      </c>
      <c r="BR65" s="31"/>
      <c r="BS65" s="32"/>
      <c r="BT65" s="33"/>
      <c r="BU65" s="30">
        <v>1</v>
      </c>
      <c r="BV65" s="31"/>
      <c r="BW65" s="31"/>
      <c r="BX65" s="32"/>
      <c r="BY65" s="33"/>
      <c r="BZ65" s="30">
        <v>1</v>
      </c>
      <c r="CA65" s="31">
        <v>2</v>
      </c>
      <c r="CB65" s="31"/>
      <c r="CC65" s="32"/>
      <c r="CD65" s="33"/>
      <c r="CE65" s="30">
        <v>1</v>
      </c>
      <c r="CF65" s="31"/>
      <c r="CG65" s="31"/>
      <c r="CH65" s="32"/>
      <c r="CI65" s="33"/>
      <c r="CJ65" s="30">
        <v>1</v>
      </c>
      <c r="CK65" s="31">
        <v>2</v>
      </c>
      <c r="CL65" s="31"/>
      <c r="CM65" s="32"/>
      <c r="CN65" s="33"/>
      <c r="CO65" s="30">
        <v>1</v>
      </c>
      <c r="CP65" s="31"/>
      <c r="CQ65" s="31"/>
      <c r="CR65" s="32"/>
      <c r="CS65" s="33"/>
      <c r="CT65" s="56">
        <v>1</v>
      </c>
      <c r="CU65" s="57"/>
      <c r="CV65" s="57"/>
      <c r="CW65" s="58"/>
      <c r="CX65" s="59"/>
      <c r="CY65" s="30">
        <v>1</v>
      </c>
      <c r="CZ65" s="31"/>
      <c r="DA65" s="31"/>
      <c r="DB65" s="32"/>
      <c r="DC65" s="33"/>
      <c r="DD65" s="30">
        <v>1</v>
      </c>
      <c r="DE65" s="31"/>
      <c r="DF65" s="31"/>
      <c r="DG65" s="32"/>
      <c r="DH65" s="33"/>
      <c r="DI65" s="30">
        <v>1</v>
      </c>
      <c r="DJ65" s="31"/>
      <c r="DK65" s="31"/>
      <c r="DL65" s="32"/>
      <c r="DM65" s="33"/>
      <c r="DN65" s="30">
        <v>1</v>
      </c>
      <c r="DO65" s="31"/>
      <c r="DP65" s="31"/>
      <c r="DQ65" s="32"/>
      <c r="DR65" s="33"/>
      <c r="DS65" s="30">
        <v>1</v>
      </c>
      <c r="DT65" s="31"/>
      <c r="DU65" s="31"/>
      <c r="DV65" s="32"/>
      <c r="DW65" s="33"/>
      <c r="DX65" s="30">
        <v>1</v>
      </c>
      <c r="DY65" s="31"/>
      <c r="DZ65" s="31"/>
      <c r="EA65" s="32"/>
      <c r="EB65" s="33"/>
      <c r="EC65" s="56">
        <v>1</v>
      </c>
      <c r="ED65" s="57"/>
      <c r="EE65" s="57"/>
      <c r="EF65" s="58"/>
      <c r="EG65" s="59"/>
      <c r="EH65" s="30">
        <v>1</v>
      </c>
      <c r="EI65" s="31"/>
      <c r="EJ65" s="31"/>
      <c r="EK65" s="32"/>
      <c r="EL65" s="33"/>
      <c r="EM65" s="30" t="s">
        <v>515</v>
      </c>
      <c r="EN65" s="31"/>
      <c r="EO65" s="31"/>
      <c r="EP65" s="32"/>
      <c r="EQ65" s="33"/>
      <c r="ER65" s="30"/>
      <c r="ES65" s="31"/>
      <c r="ET65" s="31"/>
      <c r="EU65" s="32"/>
      <c r="EV65" s="33"/>
      <c r="EW65" s="30"/>
      <c r="EX65" s="31"/>
      <c r="EY65" s="31"/>
      <c r="EZ65" s="32"/>
      <c r="FA65" s="33"/>
      <c r="FB65" s="30"/>
      <c r="FC65" s="31"/>
      <c r="FD65" s="31"/>
      <c r="FE65" s="32"/>
      <c r="FF65" s="33"/>
      <c r="FG65" s="30"/>
      <c r="FH65" s="31"/>
      <c r="FI65" s="31"/>
      <c r="FJ65" s="32"/>
      <c r="FK65" s="33"/>
    </row>
    <row r="66" spans="1:167" s="4" customFormat="1" ht="26.25" customHeight="1" x14ac:dyDescent="0.25">
      <c r="A66" s="22" t="s">
        <v>68</v>
      </c>
      <c r="B66" s="47" t="s">
        <v>270</v>
      </c>
      <c r="C66" s="46" t="s">
        <v>271</v>
      </c>
      <c r="D66" s="44">
        <v>43110559</v>
      </c>
      <c r="E66" s="36">
        <f>SUMIF($R$11:$FK$11,"T",R66:FK66)</f>
        <v>15</v>
      </c>
      <c r="F66" s="36">
        <f>COUNTIF(R66:FK66,"F")+(COUNT(R66,W66,AB66,AG66,AL66,AQ66,AV66,BA66,BF66,BK66,BP66,BU66,BZ66,CE66,CJ66,CO66,CT66,CY66,DD66,DI66,DN66,DS66,DX66,EC66,EH66,EM66,ER66,EW66,FB66,FG66)-E66)</f>
        <v>0</v>
      </c>
      <c r="G66" s="36">
        <f>+COUNTIF(R66:FK66,"F")*0.166666666666667</f>
        <v>0</v>
      </c>
      <c r="H66" s="23">
        <f>COUNTIF(R66:FK66,"DM")</f>
        <v>0</v>
      </c>
      <c r="I66" s="23">
        <f>COUNTIF(R66:FK66,"LCG")</f>
        <v>0</v>
      </c>
      <c r="J66" s="23">
        <f>COUNTIF(R66:FK66,"LSG")</f>
        <v>3</v>
      </c>
      <c r="K66" s="23">
        <f>COUNTIF(R66:FK66,"V")</f>
        <v>7</v>
      </c>
      <c r="L66" s="37">
        <f>+E66+F66+H66+I66+J66+K66</f>
        <v>25</v>
      </c>
      <c r="M66" s="23">
        <f>SUMIF($R$11:$FK$11,$M$11,R66:FK66)</f>
        <v>8.25</v>
      </c>
      <c r="N66" s="23">
        <f>SUMIF($R$11:$FK$11,$N$11,R66:FK66)</f>
        <v>0</v>
      </c>
      <c r="O66" s="23">
        <f>SUMIF($R$11:$FK$11,$O$11,R66:FK66)</f>
        <v>0</v>
      </c>
      <c r="P66" s="23">
        <f>SUMIF($R$11:$FK$11,$P$11,R66:FK66)</f>
        <v>88</v>
      </c>
      <c r="Q66" s="34">
        <f>SUM(M66:P66)</f>
        <v>96.25</v>
      </c>
      <c r="R66" s="30" t="s">
        <v>458</v>
      </c>
      <c r="S66" s="31"/>
      <c r="T66" s="31"/>
      <c r="U66" s="32"/>
      <c r="V66" s="33"/>
      <c r="W66" s="30" t="s">
        <v>458</v>
      </c>
      <c r="X66" s="31"/>
      <c r="Y66" s="31"/>
      <c r="Z66" s="32"/>
      <c r="AA66" s="33"/>
      <c r="AB66" s="56" t="s">
        <v>458</v>
      </c>
      <c r="AC66" s="57"/>
      <c r="AD66" s="57"/>
      <c r="AE66" s="58"/>
      <c r="AF66" s="59"/>
      <c r="AG66" s="30" t="s">
        <v>458</v>
      </c>
      <c r="AH66" s="31"/>
      <c r="AI66" s="31"/>
      <c r="AJ66" s="32"/>
      <c r="AK66" s="33"/>
      <c r="AL66" s="30" t="s">
        <v>458</v>
      </c>
      <c r="AM66" s="31"/>
      <c r="AN66" s="31"/>
      <c r="AO66" s="32"/>
      <c r="AP66" s="33"/>
      <c r="AQ66" s="56" t="s">
        <v>458</v>
      </c>
      <c r="AR66" s="57"/>
      <c r="AS66" s="57"/>
      <c r="AT66" s="58"/>
      <c r="AU66" s="59"/>
      <c r="AV66" s="30" t="s">
        <v>458</v>
      </c>
      <c r="AW66" s="31"/>
      <c r="AX66" s="31"/>
      <c r="AY66" s="32"/>
      <c r="AZ66" s="33"/>
      <c r="BA66" s="30">
        <v>1</v>
      </c>
      <c r="BB66" s="31">
        <v>1.25</v>
      </c>
      <c r="BC66" s="31"/>
      <c r="BD66" s="32"/>
      <c r="BE66" s="33">
        <v>8</v>
      </c>
      <c r="BF66" s="30">
        <v>1</v>
      </c>
      <c r="BG66" s="31"/>
      <c r="BH66" s="31"/>
      <c r="BI66" s="32"/>
      <c r="BJ66" s="33"/>
      <c r="BK66" s="56">
        <v>1</v>
      </c>
      <c r="BL66" s="57">
        <v>0.5</v>
      </c>
      <c r="BM66" s="57"/>
      <c r="BN66" s="58"/>
      <c r="BO66" s="59">
        <v>8</v>
      </c>
      <c r="BP66" s="30">
        <v>1</v>
      </c>
      <c r="BQ66" s="31">
        <v>1.5</v>
      </c>
      <c r="BR66" s="31"/>
      <c r="BS66" s="32"/>
      <c r="BT66" s="33">
        <v>8</v>
      </c>
      <c r="BU66" s="30">
        <v>1</v>
      </c>
      <c r="BV66" s="31">
        <v>0.5</v>
      </c>
      <c r="BW66" s="31"/>
      <c r="BX66" s="32"/>
      <c r="BY66" s="33">
        <v>8</v>
      </c>
      <c r="BZ66" s="30">
        <v>1</v>
      </c>
      <c r="CA66" s="31"/>
      <c r="CB66" s="31"/>
      <c r="CC66" s="32"/>
      <c r="CD66" s="33">
        <v>8</v>
      </c>
      <c r="CE66" s="30">
        <v>1</v>
      </c>
      <c r="CF66" s="31"/>
      <c r="CG66" s="31"/>
      <c r="CH66" s="32"/>
      <c r="CI66" s="33">
        <v>8</v>
      </c>
      <c r="CJ66" s="30">
        <v>1</v>
      </c>
      <c r="CK66" s="31"/>
      <c r="CL66" s="31"/>
      <c r="CM66" s="32"/>
      <c r="CN66" s="33">
        <v>8</v>
      </c>
      <c r="CO66" s="30">
        <v>1</v>
      </c>
      <c r="CP66" s="31"/>
      <c r="CQ66" s="31"/>
      <c r="CR66" s="32"/>
      <c r="CS66" s="33"/>
      <c r="CT66" s="56">
        <v>1</v>
      </c>
      <c r="CU66" s="57"/>
      <c r="CV66" s="57"/>
      <c r="CW66" s="58"/>
      <c r="CX66" s="59">
        <v>8</v>
      </c>
      <c r="CY66" s="30" t="s">
        <v>457</v>
      </c>
      <c r="CZ66" s="31"/>
      <c r="DA66" s="31"/>
      <c r="DB66" s="32"/>
      <c r="DC66" s="33"/>
      <c r="DD66" s="30">
        <v>1</v>
      </c>
      <c r="DE66" s="31">
        <v>1.5</v>
      </c>
      <c r="DF66" s="31"/>
      <c r="DG66" s="32"/>
      <c r="DH66" s="33">
        <v>8</v>
      </c>
      <c r="DI66" s="30">
        <v>1</v>
      </c>
      <c r="DJ66" s="31">
        <v>1.5</v>
      </c>
      <c r="DK66" s="31"/>
      <c r="DL66" s="32"/>
      <c r="DM66" s="33">
        <v>8</v>
      </c>
      <c r="DN66" s="30">
        <v>1</v>
      </c>
      <c r="DO66" s="31">
        <v>1.5</v>
      </c>
      <c r="DP66" s="31"/>
      <c r="DQ66" s="32"/>
      <c r="DR66" s="33">
        <v>8</v>
      </c>
      <c r="DS66" s="30" t="s">
        <v>457</v>
      </c>
      <c r="DT66" s="31"/>
      <c r="DU66" s="31"/>
      <c r="DV66" s="32"/>
      <c r="DW66" s="33"/>
      <c r="DX66" s="30">
        <v>1</v>
      </c>
      <c r="DY66" s="31"/>
      <c r="DZ66" s="31"/>
      <c r="EA66" s="32"/>
      <c r="EB66" s="33"/>
      <c r="EC66" s="56" t="s">
        <v>457</v>
      </c>
      <c r="ED66" s="57"/>
      <c r="EE66" s="57"/>
      <c r="EF66" s="58"/>
      <c r="EG66" s="59"/>
      <c r="EH66" s="30">
        <v>1</v>
      </c>
      <c r="EI66" s="31"/>
      <c r="EJ66" s="31"/>
      <c r="EK66" s="32"/>
      <c r="EL66" s="33"/>
      <c r="EM66" s="30" t="s">
        <v>516</v>
      </c>
      <c r="EN66" s="31"/>
      <c r="EO66" s="31"/>
      <c r="EP66" s="32"/>
      <c r="EQ66" s="33"/>
      <c r="ER66" s="30"/>
      <c r="ES66" s="31"/>
      <c r="ET66" s="31"/>
      <c r="EU66" s="32"/>
      <c r="EV66" s="33"/>
      <c r="EW66" s="30"/>
      <c r="EX66" s="31"/>
      <c r="EY66" s="31"/>
      <c r="EZ66" s="32"/>
      <c r="FA66" s="33"/>
      <c r="FB66" s="30"/>
      <c r="FC66" s="31"/>
      <c r="FD66" s="31"/>
      <c r="FE66" s="32"/>
      <c r="FF66" s="33"/>
      <c r="FG66" s="30"/>
      <c r="FH66" s="31"/>
      <c r="FI66" s="31"/>
      <c r="FJ66" s="32"/>
      <c r="FK66" s="33"/>
    </row>
    <row r="67" spans="1:167" s="4" customFormat="1" ht="26.25" customHeight="1" x14ac:dyDescent="0.25">
      <c r="A67" s="22" t="s">
        <v>69</v>
      </c>
      <c r="B67" s="47" t="s">
        <v>272</v>
      </c>
      <c r="C67" s="46" t="s">
        <v>273</v>
      </c>
      <c r="D67" s="44" t="s">
        <v>415</v>
      </c>
      <c r="E67" s="36">
        <f>SUMIF($R$11:$FK$11,"T",R67:FK67)</f>
        <v>23</v>
      </c>
      <c r="F67" s="36">
        <f>COUNTIF(R67:FK67,"F")+(COUNT(R67,W67,AB67,AG67,AL67,AQ67,AV67,BA67,BF67,BK67,BP67,BU67,BZ67,CE67,CJ67,CO67,CT67,CY67,DD67,DI67,DN67,DS67,DX67,EC67,EH67,EM67,ER67,EW67,FB67,FG67)-E67)</f>
        <v>2</v>
      </c>
      <c r="G67" s="36">
        <f>+COUNTIF(R67:FK67,"F")*0.166666666666667</f>
        <v>0.33333333333333398</v>
      </c>
      <c r="H67" s="23">
        <f>COUNTIF(R67:FK67,"DM")</f>
        <v>0</v>
      </c>
      <c r="I67" s="23">
        <f>COUNTIF(R67:FK67,"LCG")</f>
        <v>0</v>
      </c>
      <c r="J67" s="23">
        <f>COUNTIF(R67:FK67,"LSG")</f>
        <v>0</v>
      </c>
      <c r="K67" s="23">
        <f>COUNTIF(R67:FK67,"V")</f>
        <v>0</v>
      </c>
      <c r="L67" s="37">
        <f>+E67+F67+H67+I67+J67+K67</f>
        <v>25</v>
      </c>
      <c r="M67" s="23">
        <f>SUMIF($R$11:$FK$11,$M$11,R67:FK67)</f>
        <v>11</v>
      </c>
      <c r="N67" s="23">
        <f>SUMIF($R$11:$FK$11,$N$11,R67:FK67)</f>
        <v>4.25</v>
      </c>
      <c r="O67" s="23">
        <f>SUMIF($R$11:$FK$11,$O$11,R67:FK67)</f>
        <v>8</v>
      </c>
      <c r="P67" s="23">
        <f>SUMIF($R$11:$FK$11,$P$11,R67:FK67)</f>
        <v>0</v>
      </c>
      <c r="Q67" s="34">
        <f>SUM(M67:P67)</f>
        <v>23.25</v>
      </c>
      <c r="R67" s="30">
        <v>1</v>
      </c>
      <c r="S67" s="31">
        <v>2</v>
      </c>
      <c r="T67" s="31">
        <v>1</v>
      </c>
      <c r="U67" s="32"/>
      <c r="V67" s="33"/>
      <c r="W67" s="30">
        <v>1</v>
      </c>
      <c r="X67" s="31"/>
      <c r="Y67" s="31"/>
      <c r="Z67" s="32"/>
      <c r="AA67" s="33"/>
      <c r="AB67" s="56">
        <v>1</v>
      </c>
      <c r="AC67" s="57"/>
      <c r="AD67" s="57"/>
      <c r="AE67" s="58"/>
      <c r="AF67" s="59"/>
      <c r="AG67" s="30" t="s">
        <v>456</v>
      </c>
      <c r="AH67" s="31"/>
      <c r="AI67" s="31"/>
      <c r="AJ67" s="32"/>
      <c r="AK67" s="33"/>
      <c r="AL67" s="30">
        <v>1</v>
      </c>
      <c r="AM67" s="31"/>
      <c r="AN67" s="31"/>
      <c r="AO67" s="32"/>
      <c r="AP67" s="33"/>
      <c r="AQ67" s="56">
        <v>1</v>
      </c>
      <c r="AR67" s="57"/>
      <c r="AS67" s="57"/>
      <c r="AT67" s="58">
        <v>8</v>
      </c>
      <c r="AU67" s="59"/>
      <c r="AV67" s="30">
        <v>1</v>
      </c>
      <c r="AW67" s="31"/>
      <c r="AX67" s="31"/>
      <c r="AY67" s="32"/>
      <c r="AZ67" s="33"/>
      <c r="BA67" s="30">
        <v>1</v>
      </c>
      <c r="BB67" s="31">
        <v>1</v>
      </c>
      <c r="BC67" s="31"/>
      <c r="BD67" s="32"/>
      <c r="BE67" s="33"/>
      <c r="BF67" s="30">
        <v>1</v>
      </c>
      <c r="BG67" s="31"/>
      <c r="BH67" s="31"/>
      <c r="BI67" s="32"/>
      <c r="BJ67" s="33"/>
      <c r="BK67" s="56">
        <v>1</v>
      </c>
      <c r="BL67" s="57"/>
      <c r="BM67" s="57"/>
      <c r="BN67" s="58"/>
      <c r="BO67" s="59"/>
      <c r="BP67" s="30">
        <v>1</v>
      </c>
      <c r="BQ67" s="31">
        <v>2</v>
      </c>
      <c r="BR67" s="31">
        <v>1</v>
      </c>
      <c r="BS67" s="32"/>
      <c r="BT67" s="33"/>
      <c r="BU67" s="30">
        <v>1</v>
      </c>
      <c r="BV67" s="31">
        <v>2</v>
      </c>
      <c r="BW67" s="31"/>
      <c r="BX67" s="32"/>
      <c r="BY67" s="33"/>
      <c r="BZ67" s="30">
        <v>1</v>
      </c>
      <c r="CA67" s="31"/>
      <c r="CB67" s="31"/>
      <c r="CC67" s="32"/>
      <c r="CD67" s="33"/>
      <c r="CE67" s="30">
        <v>1</v>
      </c>
      <c r="CF67" s="31"/>
      <c r="CG67" s="31"/>
      <c r="CH67" s="32"/>
      <c r="CI67" s="33"/>
      <c r="CJ67" s="30">
        <v>1</v>
      </c>
      <c r="CK67" s="31">
        <v>2</v>
      </c>
      <c r="CL67" s="31">
        <v>1.25</v>
      </c>
      <c r="CM67" s="32"/>
      <c r="CN67" s="33"/>
      <c r="CO67" s="30">
        <v>1</v>
      </c>
      <c r="CP67" s="31"/>
      <c r="CQ67" s="31"/>
      <c r="CR67" s="32"/>
      <c r="CS67" s="33"/>
      <c r="CT67" s="56">
        <v>1</v>
      </c>
      <c r="CU67" s="57"/>
      <c r="CV67" s="57"/>
      <c r="CW67" s="58"/>
      <c r="CX67" s="59"/>
      <c r="CY67" s="30" t="s">
        <v>456</v>
      </c>
      <c r="CZ67" s="31"/>
      <c r="DA67" s="31"/>
      <c r="DB67" s="32"/>
      <c r="DC67" s="33"/>
      <c r="DD67" s="30">
        <v>1</v>
      </c>
      <c r="DE67" s="31"/>
      <c r="DF67" s="31"/>
      <c r="DG67" s="32"/>
      <c r="DH67" s="33"/>
      <c r="DI67" s="30">
        <v>1</v>
      </c>
      <c r="DJ67" s="31"/>
      <c r="DK67" s="31"/>
      <c r="DL67" s="32"/>
      <c r="DM67" s="33"/>
      <c r="DN67" s="30">
        <v>1</v>
      </c>
      <c r="DO67" s="31"/>
      <c r="DP67" s="31"/>
      <c r="DQ67" s="32"/>
      <c r="DR67" s="33"/>
      <c r="DS67" s="30">
        <v>1</v>
      </c>
      <c r="DT67" s="31">
        <v>2</v>
      </c>
      <c r="DU67" s="31">
        <v>1</v>
      </c>
      <c r="DV67" s="32"/>
      <c r="DW67" s="33"/>
      <c r="DX67" s="30">
        <v>1</v>
      </c>
      <c r="DY67" s="31"/>
      <c r="DZ67" s="31"/>
      <c r="EA67" s="32"/>
      <c r="EB67" s="33"/>
      <c r="EC67" s="56">
        <v>1</v>
      </c>
      <c r="ED67" s="57"/>
      <c r="EE67" s="57"/>
      <c r="EF67" s="58"/>
      <c r="EG67" s="59"/>
      <c r="EH67" s="30">
        <v>1</v>
      </c>
      <c r="EI67" s="31"/>
      <c r="EJ67" s="31"/>
      <c r="EK67" s="32"/>
      <c r="EL67" s="33"/>
      <c r="EM67" s="30" t="s">
        <v>515</v>
      </c>
      <c r="EN67" s="31"/>
      <c r="EO67" s="31"/>
      <c r="EP67" s="32"/>
      <c r="EQ67" s="33"/>
      <c r="ER67" s="30"/>
      <c r="ES67" s="31"/>
      <c r="ET67" s="31"/>
      <c r="EU67" s="32"/>
      <c r="EV67" s="33"/>
      <c r="EW67" s="30"/>
      <c r="EX67" s="31"/>
      <c r="EY67" s="31"/>
      <c r="EZ67" s="32"/>
      <c r="FA67" s="33"/>
      <c r="FB67" s="30"/>
      <c r="FC67" s="31"/>
      <c r="FD67" s="31"/>
      <c r="FE67" s="32"/>
      <c r="FF67" s="33"/>
      <c r="FG67" s="30"/>
      <c r="FH67" s="31"/>
      <c r="FI67" s="31"/>
      <c r="FJ67" s="32"/>
      <c r="FK67" s="33"/>
    </row>
    <row r="68" spans="1:167" s="4" customFormat="1" ht="26.25" customHeight="1" x14ac:dyDescent="0.25">
      <c r="A68" s="22" t="s">
        <v>70</v>
      </c>
      <c r="B68" s="47" t="s">
        <v>465</v>
      </c>
      <c r="C68" s="46" t="s">
        <v>466</v>
      </c>
      <c r="D68" s="44" t="s">
        <v>480</v>
      </c>
      <c r="E68" s="36">
        <f>SUMIF($R$11:$FK$11,"T",R68:FK68)</f>
        <v>21.88</v>
      </c>
      <c r="F68" s="36">
        <f>COUNTIF(R68:FK68,"F")+(COUNT(R68,W68,AB68,AG68,AL68,AQ68,AV68,BA68,BF68,BK68,BP68,BU68,BZ68,CE68,CJ68,CO68,CT68,CY68,DD68,DI68,DN68,DS68,DX68,EC68,EH68,EM68,ER68,EW68,FB68,FG68)-E68)</f>
        <v>0.12000000000000099</v>
      </c>
      <c r="G68" s="36">
        <f>+COUNTIF(R68:FK68,"F")*0.166666666666667</f>
        <v>0</v>
      </c>
      <c r="H68" s="23">
        <f>COUNTIF(R68:FK68,"DM")</f>
        <v>0</v>
      </c>
      <c r="I68" s="23">
        <f>COUNTIF(R68:FK68,"LCG")</f>
        <v>0</v>
      </c>
      <c r="J68" s="23">
        <f>COUNTIF(R68:FK68,"LSG")</f>
        <v>0</v>
      </c>
      <c r="K68" s="23">
        <f>COUNTIF(R68:FK68,"V")</f>
        <v>0</v>
      </c>
      <c r="L68" s="37">
        <f>+E68+F68+H68+I68+J68+K68</f>
        <v>22</v>
      </c>
      <c r="M68" s="23">
        <f>SUMIF($R$11:$FK$11,$M$11,R68:FK68)</f>
        <v>2.75</v>
      </c>
      <c r="N68" s="23">
        <f>SUMIF($R$11:$FK$11,$N$11,R68:FK68)</f>
        <v>0</v>
      </c>
      <c r="O68" s="23">
        <f>SUMIF($R$11:$FK$11,$O$11,R68:FK68)</f>
        <v>8</v>
      </c>
      <c r="P68" s="23">
        <f>SUMIF($R$11:$FK$11,$P$11,R68:FK68)</f>
        <v>0</v>
      </c>
      <c r="Q68" s="34">
        <f>SUM(M68:P68)</f>
        <v>10.75</v>
      </c>
      <c r="R68" s="30"/>
      <c r="S68" s="31"/>
      <c r="T68" s="31"/>
      <c r="U68" s="32"/>
      <c r="V68" s="33"/>
      <c r="W68" s="30"/>
      <c r="X68" s="31"/>
      <c r="Y68" s="31"/>
      <c r="Z68" s="32"/>
      <c r="AA68" s="33"/>
      <c r="AB68" s="56"/>
      <c r="AC68" s="57"/>
      <c r="AD68" s="57"/>
      <c r="AE68" s="58"/>
      <c r="AF68" s="59"/>
      <c r="AG68" s="30">
        <v>1</v>
      </c>
      <c r="AH68" s="31">
        <v>0.5</v>
      </c>
      <c r="AI68" s="31"/>
      <c r="AJ68" s="32"/>
      <c r="AK68" s="33"/>
      <c r="AL68" s="30">
        <v>1</v>
      </c>
      <c r="AM68" s="31"/>
      <c r="AN68" s="31"/>
      <c r="AO68" s="32"/>
      <c r="AP68" s="33"/>
      <c r="AQ68" s="56">
        <v>1</v>
      </c>
      <c r="AR68" s="57"/>
      <c r="AS68" s="57"/>
      <c r="AT68" s="58">
        <v>8</v>
      </c>
      <c r="AU68" s="59"/>
      <c r="AV68" s="30">
        <v>1</v>
      </c>
      <c r="AW68" s="31"/>
      <c r="AX68" s="31"/>
      <c r="AY68" s="32"/>
      <c r="AZ68" s="33"/>
      <c r="BA68" s="30">
        <v>1</v>
      </c>
      <c r="BB68" s="31"/>
      <c r="BC68" s="31"/>
      <c r="BD68" s="32"/>
      <c r="BE68" s="33"/>
      <c r="BF68" s="30">
        <v>1</v>
      </c>
      <c r="BG68" s="31"/>
      <c r="BH68" s="31"/>
      <c r="BI68" s="32"/>
      <c r="BJ68" s="33"/>
      <c r="BK68" s="56">
        <v>1</v>
      </c>
      <c r="BL68" s="57"/>
      <c r="BM68" s="57"/>
      <c r="BN68" s="58"/>
      <c r="BO68" s="59"/>
      <c r="BP68" s="30">
        <v>1</v>
      </c>
      <c r="BQ68" s="31">
        <v>1</v>
      </c>
      <c r="BR68" s="31"/>
      <c r="BS68" s="32"/>
      <c r="BT68" s="33"/>
      <c r="BU68" s="30">
        <v>1</v>
      </c>
      <c r="BV68" s="31">
        <v>1.25</v>
      </c>
      <c r="BW68" s="31"/>
      <c r="BX68" s="32"/>
      <c r="BY68" s="33"/>
      <c r="BZ68" s="30">
        <v>1</v>
      </c>
      <c r="CA68" s="31"/>
      <c r="CB68" s="31"/>
      <c r="CC68" s="32"/>
      <c r="CD68" s="33"/>
      <c r="CE68" s="30">
        <v>1</v>
      </c>
      <c r="CF68" s="31"/>
      <c r="CG68" s="31"/>
      <c r="CH68" s="32"/>
      <c r="CI68" s="33"/>
      <c r="CJ68" s="30">
        <v>1</v>
      </c>
      <c r="CK68" s="31"/>
      <c r="CL68" s="31"/>
      <c r="CM68" s="32"/>
      <c r="CN68" s="33"/>
      <c r="CO68" s="30">
        <v>1</v>
      </c>
      <c r="CP68" s="31"/>
      <c r="CQ68" s="31"/>
      <c r="CR68" s="32"/>
      <c r="CS68" s="33"/>
      <c r="CT68" s="56">
        <v>1</v>
      </c>
      <c r="CU68" s="57"/>
      <c r="CV68" s="57"/>
      <c r="CW68" s="58"/>
      <c r="CX68" s="59"/>
      <c r="CY68" s="30">
        <v>1</v>
      </c>
      <c r="CZ68" s="31"/>
      <c r="DA68" s="31"/>
      <c r="DB68" s="32"/>
      <c r="DC68" s="33"/>
      <c r="DD68" s="30">
        <v>1</v>
      </c>
      <c r="DE68" s="31"/>
      <c r="DF68" s="31"/>
      <c r="DG68" s="32"/>
      <c r="DH68" s="33"/>
      <c r="DI68" s="30">
        <v>1</v>
      </c>
      <c r="DJ68" s="31"/>
      <c r="DK68" s="31"/>
      <c r="DL68" s="32"/>
      <c r="DM68" s="33"/>
      <c r="DN68" s="30">
        <v>1</v>
      </c>
      <c r="DO68" s="31"/>
      <c r="DP68" s="31"/>
      <c r="DQ68" s="32"/>
      <c r="DR68" s="33"/>
      <c r="DS68" s="30">
        <v>0.88</v>
      </c>
      <c r="DT68" s="31"/>
      <c r="DU68" s="31"/>
      <c r="DV68" s="32"/>
      <c r="DW68" s="33"/>
      <c r="DX68" s="30">
        <v>1</v>
      </c>
      <c r="DY68" s="31"/>
      <c r="DZ68" s="31"/>
      <c r="EA68" s="32"/>
      <c r="EB68" s="33"/>
      <c r="EC68" s="56">
        <v>1</v>
      </c>
      <c r="ED68" s="57"/>
      <c r="EE68" s="57"/>
      <c r="EF68" s="58"/>
      <c r="EG68" s="59"/>
      <c r="EH68" s="30">
        <v>1</v>
      </c>
      <c r="EI68" s="31"/>
      <c r="EJ68" s="31"/>
      <c r="EK68" s="32"/>
      <c r="EL68" s="33"/>
      <c r="EM68" s="30" t="s">
        <v>515</v>
      </c>
      <c r="EN68" s="31"/>
      <c r="EO68" s="31"/>
      <c r="EP68" s="32"/>
      <c r="EQ68" s="33"/>
      <c r="ER68" s="30"/>
      <c r="ES68" s="31"/>
      <c r="ET68" s="31"/>
      <c r="EU68" s="32"/>
      <c r="EV68" s="33"/>
      <c r="EW68" s="30"/>
      <c r="EX68" s="31"/>
      <c r="EY68" s="31"/>
      <c r="EZ68" s="32"/>
      <c r="FA68" s="33"/>
      <c r="FB68" s="30"/>
      <c r="FC68" s="31"/>
      <c r="FD68" s="31"/>
      <c r="FE68" s="32"/>
      <c r="FF68" s="33"/>
      <c r="FG68" s="30"/>
      <c r="FH68" s="31"/>
      <c r="FI68" s="31"/>
      <c r="FJ68" s="32"/>
      <c r="FK68" s="33"/>
    </row>
    <row r="69" spans="1:167" s="4" customFormat="1" ht="26.25" customHeight="1" x14ac:dyDescent="0.25">
      <c r="A69" s="22" t="s">
        <v>71</v>
      </c>
      <c r="B69" s="47" t="s">
        <v>274</v>
      </c>
      <c r="C69" s="46" t="s">
        <v>275</v>
      </c>
      <c r="D69" s="44">
        <v>72420619</v>
      </c>
      <c r="E69" s="36">
        <f>SUMIF($R$11:$FK$11,"T",R69:FK69)</f>
        <v>21.75</v>
      </c>
      <c r="F69" s="36">
        <f>COUNTIF(R69:FK69,"F")+(COUNT(R69,W69,AB69,AG69,AL69,AQ69,AV69,BA69,BF69,BK69,BP69,BU69,BZ69,CE69,CJ69,CO69,CT69,CY69,DD69,DI69,DN69,DS69,DX69,EC69,EH69,EM69,ER69,EW69,FB69,FG69)-E69)</f>
        <v>1.25</v>
      </c>
      <c r="G69" s="36">
        <f>+COUNTIF(R69:FK69,"F")*0.166666666666667</f>
        <v>0.16666666666666699</v>
      </c>
      <c r="H69" s="23">
        <f>COUNTIF(R69:FK69,"DM")</f>
        <v>0</v>
      </c>
      <c r="I69" s="23">
        <f>COUNTIF(R69:FK69,"LCG")</f>
        <v>0</v>
      </c>
      <c r="J69" s="23">
        <f>COUNTIF(R69:FK69,"LSG")</f>
        <v>2</v>
      </c>
      <c r="K69" s="23">
        <f>COUNTIF(R69:FK69,"V")</f>
        <v>0</v>
      </c>
      <c r="L69" s="37">
        <f>+E69+F69+H69+I69+J69+K69</f>
        <v>25</v>
      </c>
      <c r="M69" s="23">
        <f>SUMIF($R$11:$FK$11,$M$11,R69:FK69)</f>
        <v>5.75</v>
      </c>
      <c r="N69" s="23">
        <f>SUMIF($R$11:$FK$11,$N$11,R69:FK69)</f>
        <v>0</v>
      </c>
      <c r="O69" s="23">
        <f>SUMIF($R$11:$FK$11,$O$11,R69:FK69)</f>
        <v>8</v>
      </c>
      <c r="P69" s="23">
        <f>SUMIF($R$11:$FK$11,$P$11,R69:FK69)</f>
        <v>0</v>
      </c>
      <c r="Q69" s="34">
        <f>SUM(M69:P69)</f>
        <v>13.75</v>
      </c>
      <c r="R69" s="30">
        <v>1</v>
      </c>
      <c r="S69" s="31">
        <v>2</v>
      </c>
      <c r="T69" s="31"/>
      <c r="U69" s="32"/>
      <c r="V69" s="33"/>
      <c r="W69" s="30">
        <v>1</v>
      </c>
      <c r="X69" s="31">
        <v>2</v>
      </c>
      <c r="Y69" s="31"/>
      <c r="Z69" s="32"/>
      <c r="AA69" s="33"/>
      <c r="AB69" s="56">
        <v>1</v>
      </c>
      <c r="AC69" s="57"/>
      <c r="AD69" s="57"/>
      <c r="AE69" s="58"/>
      <c r="AF69" s="59"/>
      <c r="AG69" s="30" t="s">
        <v>456</v>
      </c>
      <c r="AH69" s="31"/>
      <c r="AI69" s="31"/>
      <c r="AJ69" s="32"/>
      <c r="AK69" s="33"/>
      <c r="AL69" s="30">
        <v>1</v>
      </c>
      <c r="AM69" s="31"/>
      <c r="AN69" s="31"/>
      <c r="AO69" s="32"/>
      <c r="AP69" s="33"/>
      <c r="AQ69" s="56">
        <v>1</v>
      </c>
      <c r="AR69" s="57"/>
      <c r="AS69" s="57"/>
      <c r="AT69" s="58">
        <v>8</v>
      </c>
      <c r="AU69" s="59"/>
      <c r="AV69" s="30">
        <v>1</v>
      </c>
      <c r="AW69" s="31"/>
      <c r="AX69" s="31"/>
      <c r="AY69" s="32"/>
      <c r="AZ69" s="33"/>
      <c r="BA69" s="30" t="s">
        <v>457</v>
      </c>
      <c r="BB69" s="31"/>
      <c r="BC69" s="31"/>
      <c r="BD69" s="32"/>
      <c r="BE69" s="33"/>
      <c r="BF69" s="30" t="s">
        <v>457</v>
      </c>
      <c r="BG69" s="31"/>
      <c r="BH69" s="31"/>
      <c r="BI69" s="32"/>
      <c r="BJ69" s="33"/>
      <c r="BK69" s="56">
        <v>1</v>
      </c>
      <c r="BL69" s="57"/>
      <c r="BM69" s="57"/>
      <c r="BN69" s="58"/>
      <c r="BO69" s="59"/>
      <c r="BP69" s="30">
        <v>1</v>
      </c>
      <c r="BQ69" s="31"/>
      <c r="BR69" s="31"/>
      <c r="BS69" s="32"/>
      <c r="BT69" s="33"/>
      <c r="BU69" s="30">
        <v>1</v>
      </c>
      <c r="BV69" s="31"/>
      <c r="BW69" s="31"/>
      <c r="BX69" s="32"/>
      <c r="BY69" s="33"/>
      <c r="BZ69" s="30">
        <v>1</v>
      </c>
      <c r="CA69" s="31"/>
      <c r="CB69" s="31"/>
      <c r="CC69" s="32"/>
      <c r="CD69" s="33"/>
      <c r="CE69" s="30">
        <v>1</v>
      </c>
      <c r="CF69" s="31"/>
      <c r="CG69" s="31"/>
      <c r="CH69" s="32"/>
      <c r="CI69" s="33"/>
      <c r="CJ69" s="30">
        <v>1</v>
      </c>
      <c r="CK69" s="31"/>
      <c r="CL69" s="31"/>
      <c r="CM69" s="32"/>
      <c r="CN69" s="33"/>
      <c r="CO69" s="30">
        <v>1</v>
      </c>
      <c r="CP69" s="31"/>
      <c r="CQ69" s="31"/>
      <c r="CR69" s="32"/>
      <c r="CS69" s="33"/>
      <c r="CT69" s="56">
        <v>1</v>
      </c>
      <c r="CU69" s="57"/>
      <c r="CV69" s="57"/>
      <c r="CW69" s="58"/>
      <c r="CX69" s="59"/>
      <c r="CY69" s="30">
        <v>1</v>
      </c>
      <c r="CZ69" s="31"/>
      <c r="DA69" s="31"/>
      <c r="DB69" s="32"/>
      <c r="DC69" s="33"/>
      <c r="DD69" s="30">
        <v>1</v>
      </c>
      <c r="DE69" s="31"/>
      <c r="DF69" s="31"/>
      <c r="DG69" s="32"/>
      <c r="DH69" s="33"/>
      <c r="DI69" s="30">
        <v>1</v>
      </c>
      <c r="DJ69" s="31"/>
      <c r="DK69" s="31"/>
      <c r="DL69" s="32"/>
      <c r="DM69" s="33"/>
      <c r="DN69" s="30">
        <v>1</v>
      </c>
      <c r="DO69" s="31"/>
      <c r="DP69" s="31"/>
      <c r="DQ69" s="32"/>
      <c r="DR69" s="33"/>
      <c r="DS69" s="30">
        <v>0.75</v>
      </c>
      <c r="DT69" s="31"/>
      <c r="DU69" s="31"/>
      <c r="DV69" s="32"/>
      <c r="DW69" s="33"/>
      <c r="DX69" s="30">
        <v>1</v>
      </c>
      <c r="DY69" s="31">
        <v>1.75</v>
      </c>
      <c r="DZ69" s="31"/>
      <c r="EA69" s="32"/>
      <c r="EB69" s="33"/>
      <c r="EC69" s="56">
        <v>1</v>
      </c>
      <c r="ED69" s="57"/>
      <c r="EE69" s="57"/>
      <c r="EF69" s="58"/>
      <c r="EG69" s="59"/>
      <c r="EH69" s="30">
        <v>1</v>
      </c>
      <c r="EI69" s="31"/>
      <c r="EJ69" s="31"/>
      <c r="EK69" s="32"/>
      <c r="EL69" s="33"/>
      <c r="EM69" s="30" t="s">
        <v>11</v>
      </c>
      <c r="EN69" s="31"/>
      <c r="EO69" s="31"/>
      <c r="EP69" s="32"/>
      <c r="EQ69" s="33"/>
      <c r="ER69" s="30"/>
      <c r="ES69" s="31"/>
      <c r="ET69" s="31"/>
      <c r="EU69" s="32"/>
      <c r="EV69" s="33"/>
      <c r="EW69" s="30"/>
      <c r="EX69" s="31"/>
      <c r="EY69" s="31"/>
      <c r="EZ69" s="32"/>
      <c r="FA69" s="33"/>
      <c r="FB69" s="30"/>
      <c r="FC69" s="31"/>
      <c r="FD69" s="31"/>
      <c r="FE69" s="32"/>
      <c r="FF69" s="33"/>
      <c r="FG69" s="30"/>
      <c r="FH69" s="31"/>
      <c r="FI69" s="31"/>
      <c r="FJ69" s="32"/>
      <c r="FK69" s="33"/>
    </row>
    <row r="70" spans="1:167" s="4" customFormat="1" ht="26.25" customHeight="1" x14ac:dyDescent="0.25">
      <c r="A70" s="22" t="s">
        <v>72</v>
      </c>
      <c r="B70" s="47" t="s">
        <v>276</v>
      </c>
      <c r="C70" s="46" t="s">
        <v>277</v>
      </c>
      <c r="D70" s="51" t="s">
        <v>416</v>
      </c>
      <c r="E70" s="36">
        <f>SUMIF($R$11:$FK$11,"T",R70:FK70)</f>
        <v>23</v>
      </c>
      <c r="F70" s="36">
        <f>COUNTIF(R70:FK70,"F")+(COUNT(R70,W70,AB70,AG70,AL70,AQ70,AV70,BA70,BF70,BK70,BP70,BU70,BZ70,CE70,CJ70,CO70,CT70,CY70,DD70,DI70,DN70,DS70,DX70,EC70,EH70,EM70,ER70,EW70,FB70,FG70)-E70)</f>
        <v>1</v>
      </c>
      <c r="G70" s="36">
        <f>+COUNTIF(R70:FK70,"F")*0.166666666666667</f>
        <v>0.16666666666666699</v>
      </c>
      <c r="H70" s="23">
        <f>COUNTIF(R70:FK70,"DM")</f>
        <v>0</v>
      </c>
      <c r="I70" s="23">
        <f>COUNTIF(R70:FK70,"LCG")</f>
        <v>0</v>
      </c>
      <c r="J70" s="23">
        <f>COUNTIF(R70:FK70,"LSG")</f>
        <v>0</v>
      </c>
      <c r="K70" s="23">
        <f>COUNTIF(R70:FK70,"V")</f>
        <v>0</v>
      </c>
      <c r="L70" s="37">
        <f>+E70+F70+H70+I70+J70+K70</f>
        <v>24</v>
      </c>
      <c r="M70" s="23">
        <f>SUMIF($R$11:$FK$11,$M$11,R70:FK70)</f>
        <v>9.75</v>
      </c>
      <c r="N70" s="23">
        <f>SUMIF($R$11:$FK$11,$N$11,R70:FK70)</f>
        <v>2</v>
      </c>
      <c r="O70" s="23">
        <f>SUMIF($R$11:$FK$11,$O$11,R70:FK70)</f>
        <v>8</v>
      </c>
      <c r="P70" s="23">
        <f>SUMIF($R$11:$FK$11,$P$11,R70:FK70)</f>
        <v>0</v>
      </c>
      <c r="Q70" s="34">
        <f>SUM(M70:P70)</f>
        <v>19.75</v>
      </c>
      <c r="R70" s="30">
        <v>1</v>
      </c>
      <c r="S70" s="31">
        <v>1</v>
      </c>
      <c r="T70" s="31"/>
      <c r="U70" s="32"/>
      <c r="V70" s="33"/>
      <c r="W70" s="30">
        <v>1</v>
      </c>
      <c r="X70" s="31">
        <v>0.25</v>
      </c>
      <c r="Y70" s="31"/>
      <c r="Z70" s="32"/>
      <c r="AA70" s="33"/>
      <c r="AB70" s="56">
        <v>1</v>
      </c>
      <c r="AC70" s="57"/>
      <c r="AD70" s="57"/>
      <c r="AE70" s="58"/>
      <c r="AF70" s="59"/>
      <c r="AG70" s="30">
        <v>1</v>
      </c>
      <c r="AH70" s="31">
        <v>1</v>
      </c>
      <c r="AI70" s="31"/>
      <c r="AJ70" s="32"/>
      <c r="AK70" s="33"/>
      <c r="AL70" s="30">
        <v>1</v>
      </c>
      <c r="AM70" s="31">
        <v>0.25</v>
      </c>
      <c r="AN70" s="31"/>
      <c r="AO70" s="32"/>
      <c r="AP70" s="33"/>
      <c r="AQ70" s="56">
        <v>1</v>
      </c>
      <c r="AR70" s="57"/>
      <c r="AS70" s="57"/>
      <c r="AT70" s="58">
        <v>8</v>
      </c>
      <c r="AU70" s="59"/>
      <c r="AV70" s="30">
        <v>1</v>
      </c>
      <c r="AW70" s="31"/>
      <c r="AX70" s="31"/>
      <c r="AY70" s="32"/>
      <c r="AZ70" s="33"/>
      <c r="BA70" s="30">
        <v>1</v>
      </c>
      <c r="BB70" s="31"/>
      <c r="BC70" s="31"/>
      <c r="BD70" s="32"/>
      <c r="BE70" s="33"/>
      <c r="BF70" s="30">
        <v>1</v>
      </c>
      <c r="BG70" s="31"/>
      <c r="BH70" s="31"/>
      <c r="BI70" s="32"/>
      <c r="BJ70" s="33"/>
      <c r="BK70" s="56">
        <v>1</v>
      </c>
      <c r="BL70" s="57"/>
      <c r="BM70" s="57"/>
      <c r="BN70" s="58"/>
      <c r="BO70" s="59"/>
      <c r="BP70" s="30">
        <v>1</v>
      </c>
      <c r="BQ70" s="31">
        <v>2</v>
      </c>
      <c r="BR70" s="31">
        <v>0.5</v>
      </c>
      <c r="BS70" s="32"/>
      <c r="BT70" s="33"/>
      <c r="BU70" s="30">
        <v>1</v>
      </c>
      <c r="BV70" s="31">
        <v>2</v>
      </c>
      <c r="BW70" s="31">
        <v>1</v>
      </c>
      <c r="BX70" s="32"/>
      <c r="BY70" s="33"/>
      <c r="BZ70" s="30" t="s">
        <v>456</v>
      </c>
      <c r="CA70" s="31"/>
      <c r="CB70" s="31"/>
      <c r="CC70" s="32"/>
      <c r="CD70" s="33"/>
      <c r="CE70" s="30">
        <v>1</v>
      </c>
      <c r="CF70" s="31">
        <v>2</v>
      </c>
      <c r="CG70" s="31">
        <v>0.5</v>
      </c>
      <c r="CH70" s="32"/>
      <c r="CI70" s="33"/>
      <c r="CJ70" s="30">
        <v>1</v>
      </c>
      <c r="CK70" s="31"/>
      <c r="CL70" s="31"/>
      <c r="CM70" s="32"/>
      <c r="CN70" s="33"/>
      <c r="CO70" s="30">
        <v>1</v>
      </c>
      <c r="CP70" s="31"/>
      <c r="CQ70" s="31"/>
      <c r="CR70" s="32"/>
      <c r="CS70" s="33"/>
      <c r="CT70" s="56">
        <v>1</v>
      </c>
      <c r="CU70" s="57"/>
      <c r="CV70" s="57"/>
      <c r="CW70" s="58"/>
      <c r="CX70" s="59"/>
      <c r="CY70" s="30">
        <v>1</v>
      </c>
      <c r="CZ70" s="31"/>
      <c r="DA70" s="31"/>
      <c r="DB70" s="32"/>
      <c r="DC70" s="33"/>
      <c r="DD70" s="30">
        <v>1</v>
      </c>
      <c r="DE70" s="31"/>
      <c r="DF70" s="31"/>
      <c r="DG70" s="32"/>
      <c r="DH70" s="33"/>
      <c r="DI70" s="30">
        <v>1</v>
      </c>
      <c r="DJ70" s="31"/>
      <c r="DK70" s="31"/>
      <c r="DL70" s="32"/>
      <c r="DM70" s="33"/>
      <c r="DN70" s="30">
        <v>1</v>
      </c>
      <c r="DO70" s="31"/>
      <c r="DP70" s="31"/>
      <c r="DQ70" s="32"/>
      <c r="DR70" s="33"/>
      <c r="DS70" s="30">
        <v>1</v>
      </c>
      <c r="DT70" s="31">
        <v>0.25</v>
      </c>
      <c r="DU70" s="31"/>
      <c r="DV70" s="32"/>
      <c r="DW70" s="33"/>
      <c r="DX70" s="30">
        <v>1</v>
      </c>
      <c r="DY70" s="31">
        <v>1</v>
      </c>
      <c r="DZ70" s="31"/>
      <c r="EA70" s="32"/>
      <c r="EB70" s="33"/>
      <c r="EC70" s="56">
        <v>1</v>
      </c>
      <c r="ED70" s="57"/>
      <c r="EE70" s="57"/>
      <c r="EF70" s="58"/>
      <c r="EG70" s="59"/>
      <c r="EH70" s="30" t="s">
        <v>531</v>
      </c>
      <c r="EI70" s="31"/>
      <c r="EJ70" s="31"/>
      <c r="EK70" s="32"/>
      <c r="EL70" s="33"/>
      <c r="EM70" s="30" t="s">
        <v>531</v>
      </c>
      <c r="EN70" s="31"/>
      <c r="EO70" s="31"/>
      <c r="EP70" s="32"/>
      <c r="EQ70" s="33"/>
      <c r="ER70" s="30"/>
      <c r="ES70" s="31"/>
      <c r="ET70" s="31"/>
      <c r="EU70" s="32"/>
      <c r="EV70" s="33"/>
      <c r="EW70" s="30"/>
      <c r="EX70" s="31"/>
      <c r="EY70" s="31"/>
      <c r="EZ70" s="32"/>
      <c r="FA70" s="33"/>
      <c r="FB70" s="30"/>
      <c r="FC70" s="31"/>
      <c r="FD70" s="31"/>
      <c r="FE70" s="32"/>
      <c r="FF70" s="33"/>
      <c r="FG70" s="30"/>
      <c r="FH70" s="31"/>
      <c r="FI70" s="31"/>
      <c r="FJ70" s="32"/>
      <c r="FK70" s="33"/>
    </row>
    <row r="71" spans="1:167" s="4" customFormat="1" ht="26.25" customHeight="1" x14ac:dyDescent="0.25">
      <c r="A71" s="22" t="s">
        <v>73</v>
      </c>
      <c r="B71" s="47" t="s">
        <v>278</v>
      </c>
      <c r="C71" s="46" t="s">
        <v>279</v>
      </c>
      <c r="D71" s="44">
        <v>47401534</v>
      </c>
      <c r="E71" s="36">
        <f>SUMIF($R$11:$FK$11,"T",R71:FK71)</f>
        <v>23</v>
      </c>
      <c r="F71" s="36">
        <f>COUNTIF(R71:FK71,"F")+(COUNT(R71,W71,AB71,AG71,AL71,AQ71,AV71,BA71,BF71,BK71,BP71,BU71,BZ71,CE71,CJ71,CO71,CT71,CY71,DD71,DI71,DN71,DS71,DX71,EC71,EH71,EM71,ER71,EW71,FB71,FG71)-E71)</f>
        <v>2</v>
      </c>
      <c r="G71" s="36">
        <f>+COUNTIF(R71:FK71,"F")*0.166666666666667</f>
        <v>0.33333333333333398</v>
      </c>
      <c r="H71" s="23">
        <f>COUNTIF(R71:FK71,"DM")</f>
        <v>0</v>
      </c>
      <c r="I71" s="23">
        <f>COUNTIF(R71:FK71,"LCG")</f>
        <v>0</v>
      </c>
      <c r="J71" s="23">
        <f>COUNTIF(R71:FK71,"LSG")</f>
        <v>0</v>
      </c>
      <c r="K71" s="23">
        <f>COUNTIF(R71:FK71,"V")</f>
        <v>0</v>
      </c>
      <c r="L71" s="37">
        <f>+E71+F71+H71+I71+J71+K71</f>
        <v>25</v>
      </c>
      <c r="M71" s="23">
        <f>SUMIF($R$11:$FK$11,$M$11,R71:FK71)</f>
        <v>2</v>
      </c>
      <c r="N71" s="23">
        <f>SUMIF($R$11:$FK$11,$N$11,R71:FK71)</f>
        <v>4</v>
      </c>
      <c r="O71" s="23">
        <f>SUMIF($R$11:$FK$11,$O$11,R71:FK71)</f>
        <v>0</v>
      </c>
      <c r="P71" s="23">
        <f>SUMIF($R$11:$FK$11,$P$11,R71:FK71)</f>
        <v>56</v>
      </c>
      <c r="Q71" s="34">
        <f>SUM(M71:P71)</f>
        <v>62</v>
      </c>
      <c r="R71" s="30">
        <v>1</v>
      </c>
      <c r="S71" s="31"/>
      <c r="T71" s="31"/>
      <c r="U71" s="32"/>
      <c r="V71" s="33"/>
      <c r="W71" s="30" t="s">
        <v>456</v>
      </c>
      <c r="X71" s="31"/>
      <c r="Y71" s="31"/>
      <c r="Z71" s="32"/>
      <c r="AA71" s="33"/>
      <c r="AB71" s="56">
        <v>1</v>
      </c>
      <c r="AC71" s="57"/>
      <c r="AD71" s="57"/>
      <c r="AE71" s="58"/>
      <c r="AF71" s="59">
        <v>8</v>
      </c>
      <c r="AG71" s="30">
        <v>1</v>
      </c>
      <c r="AH71" s="31"/>
      <c r="AI71" s="31"/>
      <c r="AJ71" s="32"/>
      <c r="AK71" s="33">
        <v>8</v>
      </c>
      <c r="AL71" s="30">
        <v>1</v>
      </c>
      <c r="AM71" s="31">
        <v>2</v>
      </c>
      <c r="AN71" s="31">
        <v>4</v>
      </c>
      <c r="AO71" s="32"/>
      <c r="AP71" s="33">
        <v>8</v>
      </c>
      <c r="AQ71" s="56" t="s">
        <v>456</v>
      </c>
      <c r="AR71" s="57"/>
      <c r="AS71" s="57"/>
      <c r="AT71" s="58"/>
      <c r="AU71" s="59"/>
      <c r="AV71" s="30">
        <v>1</v>
      </c>
      <c r="AW71" s="31"/>
      <c r="AX71" s="31"/>
      <c r="AY71" s="32"/>
      <c r="AZ71" s="33">
        <v>8</v>
      </c>
      <c r="BA71" s="30">
        <v>1</v>
      </c>
      <c r="BB71" s="31"/>
      <c r="BC71" s="31"/>
      <c r="BD71" s="32"/>
      <c r="BE71" s="33">
        <v>8</v>
      </c>
      <c r="BF71" s="30">
        <v>1</v>
      </c>
      <c r="BG71" s="31"/>
      <c r="BH71" s="31"/>
      <c r="BI71" s="32"/>
      <c r="BJ71" s="33"/>
      <c r="BK71" s="56">
        <v>1</v>
      </c>
      <c r="BL71" s="57"/>
      <c r="BM71" s="57"/>
      <c r="BN71" s="58"/>
      <c r="BO71" s="59"/>
      <c r="BP71" s="30">
        <v>1</v>
      </c>
      <c r="BQ71" s="31"/>
      <c r="BR71" s="31"/>
      <c r="BS71" s="32"/>
      <c r="BT71" s="33"/>
      <c r="BU71" s="30">
        <v>1</v>
      </c>
      <c r="BV71" s="31"/>
      <c r="BW71" s="31"/>
      <c r="BX71" s="32"/>
      <c r="BY71" s="33"/>
      <c r="BZ71" s="30">
        <v>1</v>
      </c>
      <c r="CA71" s="31"/>
      <c r="CB71" s="31"/>
      <c r="CC71" s="32"/>
      <c r="CD71" s="33"/>
      <c r="CE71" s="30">
        <v>1</v>
      </c>
      <c r="CF71" s="31"/>
      <c r="CG71" s="31"/>
      <c r="CH71" s="32"/>
      <c r="CI71" s="33"/>
      <c r="CJ71" s="30">
        <v>1</v>
      </c>
      <c r="CK71" s="31"/>
      <c r="CL71" s="31"/>
      <c r="CM71" s="32"/>
      <c r="CN71" s="33"/>
      <c r="CO71" s="30">
        <v>1</v>
      </c>
      <c r="CP71" s="31"/>
      <c r="CQ71" s="31"/>
      <c r="CR71" s="32"/>
      <c r="CS71" s="33"/>
      <c r="CT71" s="56">
        <v>1</v>
      </c>
      <c r="CU71" s="57"/>
      <c r="CV71" s="57"/>
      <c r="CW71" s="58"/>
      <c r="CX71" s="59"/>
      <c r="CY71" s="30">
        <v>1</v>
      </c>
      <c r="CZ71" s="31"/>
      <c r="DA71" s="31"/>
      <c r="DB71" s="32"/>
      <c r="DC71" s="33"/>
      <c r="DD71" s="30">
        <v>1</v>
      </c>
      <c r="DE71" s="31"/>
      <c r="DF71" s="31"/>
      <c r="DG71" s="32"/>
      <c r="DH71" s="33"/>
      <c r="DI71" s="30">
        <v>1</v>
      </c>
      <c r="DJ71" s="31"/>
      <c r="DK71" s="31"/>
      <c r="DL71" s="32"/>
      <c r="DM71" s="33"/>
      <c r="DN71" s="30">
        <v>1</v>
      </c>
      <c r="DO71" s="31"/>
      <c r="DP71" s="31"/>
      <c r="DQ71" s="32"/>
      <c r="DR71" s="33"/>
      <c r="DS71" s="30">
        <v>1</v>
      </c>
      <c r="DT71" s="31"/>
      <c r="DU71" s="31"/>
      <c r="DV71" s="32"/>
      <c r="DW71" s="33"/>
      <c r="DX71" s="30">
        <v>1</v>
      </c>
      <c r="DY71" s="31"/>
      <c r="DZ71" s="31"/>
      <c r="EA71" s="32"/>
      <c r="EB71" s="33"/>
      <c r="EC71" s="56">
        <v>1</v>
      </c>
      <c r="ED71" s="57"/>
      <c r="EE71" s="57"/>
      <c r="EF71" s="58"/>
      <c r="EG71" s="59">
        <v>8</v>
      </c>
      <c r="EH71" s="30">
        <v>1</v>
      </c>
      <c r="EI71" s="31"/>
      <c r="EJ71" s="31"/>
      <c r="EK71" s="32"/>
      <c r="EL71" s="33">
        <v>8</v>
      </c>
      <c r="EM71" s="30" t="s">
        <v>516</v>
      </c>
      <c r="EN71" s="31"/>
      <c r="EO71" s="31"/>
      <c r="EP71" s="32"/>
      <c r="EQ71" s="33"/>
      <c r="ER71" s="30"/>
      <c r="ES71" s="31"/>
      <c r="ET71" s="31"/>
      <c r="EU71" s="32"/>
      <c r="EV71" s="33"/>
      <c r="EW71" s="30"/>
      <c r="EX71" s="31"/>
      <c r="EY71" s="31"/>
      <c r="EZ71" s="32"/>
      <c r="FA71" s="33"/>
      <c r="FB71" s="30"/>
      <c r="FC71" s="31"/>
      <c r="FD71" s="31"/>
      <c r="FE71" s="32"/>
      <c r="FF71" s="33"/>
      <c r="FG71" s="30"/>
      <c r="FH71" s="31"/>
      <c r="FI71" s="31"/>
      <c r="FJ71" s="32"/>
      <c r="FK71" s="33"/>
    </row>
    <row r="72" spans="1:167" s="4" customFormat="1" ht="26.25" customHeight="1" x14ac:dyDescent="0.25">
      <c r="A72" s="22" t="s">
        <v>74</v>
      </c>
      <c r="B72" s="47" t="s">
        <v>280</v>
      </c>
      <c r="C72" s="46" t="s">
        <v>197</v>
      </c>
      <c r="D72" s="44" t="s">
        <v>417</v>
      </c>
      <c r="E72" s="36">
        <f>SUMIF($R$11:$FK$11,"T",R72:FK72)</f>
        <v>24</v>
      </c>
      <c r="F72" s="36">
        <f>COUNTIF(R72:FK72,"F")+(COUNT(R72,W72,AB72,AG72,AL72,AQ72,AV72,BA72,BF72,BK72,BP72,BU72,BZ72,CE72,CJ72,CO72,CT72,CY72,DD72,DI72,DN72,DS72,DX72,EC72,EH72,EM72,ER72,EW72,FB72,FG72)-E72)</f>
        <v>1</v>
      </c>
      <c r="G72" s="36">
        <f>+COUNTIF(R72:FK72,"F")*0.166666666666667</f>
        <v>0.16666666666666699</v>
      </c>
      <c r="H72" s="23">
        <f>COUNTIF(R72:FK72,"DM")</f>
        <v>0</v>
      </c>
      <c r="I72" s="23">
        <f>COUNTIF(R72:FK72,"LCG")</f>
        <v>0</v>
      </c>
      <c r="J72" s="23">
        <f>COUNTIF(R72:FK72,"LSG")</f>
        <v>0</v>
      </c>
      <c r="K72" s="23">
        <f>COUNTIF(R72:FK72,"V")</f>
        <v>0</v>
      </c>
      <c r="L72" s="37">
        <f>+E72+F72+H72+I72+J72+K72</f>
        <v>25</v>
      </c>
      <c r="M72" s="23">
        <f>SUMIF($R$11:$FK$11,$M$11,R72:FK72)</f>
        <v>1</v>
      </c>
      <c r="N72" s="23">
        <f>SUMIF($R$11:$FK$11,$N$11,R72:FK72)</f>
        <v>0</v>
      </c>
      <c r="O72" s="23">
        <f>SUMIF($R$11:$FK$11,$O$11,R72:FK72)</f>
        <v>24</v>
      </c>
      <c r="P72" s="23">
        <f>SUMIF($R$11:$FK$11,$P$11,R72:FK72)</f>
        <v>0</v>
      </c>
      <c r="Q72" s="34">
        <f>SUM(M72:P72)</f>
        <v>25</v>
      </c>
      <c r="R72" s="30">
        <v>1</v>
      </c>
      <c r="S72" s="31"/>
      <c r="T72" s="31"/>
      <c r="U72" s="32"/>
      <c r="V72" s="33"/>
      <c r="W72" s="30" t="s">
        <v>456</v>
      </c>
      <c r="X72" s="31"/>
      <c r="Y72" s="31"/>
      <c r="Z72" s="32"/>
      <c r="AA72" s="33"/>
      <c r="AB72" s="56">
        <v>1</v>
      </c>
      <c r="AC72" s="57"/>
      <c r="AD72" s="57"/>
      <c r="AE72" s="58">
        <v>8</v>
      </c>
      <c r="AF72" s="59"/>
      <c r="AG72" s="30">
        <v>1</v>
      </c>
      <c r="AH72" s="31"/>
      <c r="AI72" s="31"/>
      <c r="AJ72" s="32"/>
      <c r="AK72" s="33"/>
      <c r="AL72" s="30">
        <v>1</v>
      </c>
      <c r="AM72" s="31"/>
      <c r="AN72" s="31"/>
      <c r="AO72" s="32"/>
      <c r="AP72" s="33"/>
      <c r="AQ72" s="56">
        <v>1</v>
      </c>
      <c r="AR72" s="57"/>
      <c r="AS72" s="57"/>
      <c r="AT72" s="58">
        <v>8</v>
      </c>
      <c r="AU72" s="59"/>
      <c r="AV72" s="30">
        <v>1</v>
      </c>
      <c r="AW72" s="31"/>
      <c r="AX72" s="31"/>
      <c r="AY72" s="32"/>
      <c r="AZ72" s="33"/>
      <c r="BA72" s="30">
        <v>1</v>
      </c>
      <c r="BB72" s="31"/>
      <c r="BC72" s="31"/>
      <c r="BD72" s="32"/>
      <c r="BE72" s="33"/>
      <c r="BF72" s="30">
        <v>1</v>
      </c>
      <c r="BG72" s="31"/>
      <c r="BH72" s="31"/>
      <c r="BI72" s="32"/>
      <c r="BJ72" s="33"/>
      <c r="BK72" s="56">
        <v>1</v>
      </c>
      <c r="BL72" s="57"/>
      <c r="BM72" s="57"/>
      <c r="BN72" s="58"/>
      <c r="BO72" s="59"/>
      <c r="BP72" s="30">
        <v>1</v>
      </c>
      <c r="BQ72" s="31"/>
      <c r="BR72" s="31"/>
      <c r="BS72" s="32"/>
      <c r="BT72" s="33"/>
      <c r="BU72" s="30">
        <v>1</v>
      </c>
      <c r="BV72" s="31"/>
      <c r="BW72" s="31"/>
      <c r="BX72" s="32"/>
      <c r="BY72" s="33"/>
      <c r="BZ72" s="30">
        <v>1</v>
      </c>
      <c r="CA72" s="31"/>
      <c r="CB72" s="31"/>
      <c r="CC72" s="32"/>
      <c r="CD72" s="33"/>
      <c r="CE72" s="30">
        <v>1</v>
      </c>
      <c r="CF72" s="31"/>
      <c r="CG72" s="31"/>
      <c r="CH72" s="32"/>
      <c r="CI72" s="33"/>
      <c r="CJ72" s="30">
        <v>1</v>
      </c>
      <c r="CK72" s="31"/>
      <c r="CL72" s="31"/>
      <c r="CM72" s="32"/>
      <c r="CN72" s="33"/>
      <c r="CO72" s="30">
        <v>1</v>
      </c>
      <c r="CP72" s="31"/>
      <c r="CQ72" s="31"/>
      <c r="CR72" s="32"/>
      <c r="CS72" s="33"/>
      <c r="CT72" s="56">
        <v>1</v>
      </c>
      <c r="CU72" s="57"/>
      <c r="CV72" s="57"/>
      <c r="CW72" s="58"/>
      <c r="CX72" s="59"/>
      <c r="CY72" s="30">
        <v>1</v>
      </c>
      <c r="CZ72" s="31"/>
      <c r="DA72" s="31"/>
      <c r="DB72" s="32"/>
      <c r="DC72" s="33"/>
      <c r="DD72" s="30">
        <v>1</v>
      </c>
      <c r="DE72" s="31"/>
      <c r="DF72" s="31"/>
      <c r="DG72" s="32"/>
      <c r="DH72" s="33"/>
      <c r="DI72" s="30">
        <v>1</v>
      </c>
      <c r="DJ72" s="31"/>
      <c r="DK72" s="31"/>
      <c r="DL72" s="32"/>
      <c r="DM72" s="33"/>
      <c r="DN72" s="30">
        <v>1</v>
      </c>
      <c r="DO72" s="31"/>
      <c r="DP72" s="31"/>
      <c r="DQ72" s="32"/>
      <c r="DR72" s="33"/>
      <c r="DS72" s="30">
        <v>1</v>
      </c>
      <c r="DT72" s="31"/>
      <c r="DU72" s="31"/>
      <c r="DV72" s="32"/>
      <c r="DW72" s="33"/>
      <c r="DX72" s="30">
        <v>1</v>
      </c>
      <c r="DY72" s="31">
        <v>0.5</v>
      </c>
      <c r="DZ72" s="31"/>
      <c r="EA72" s="32"/>
      <c r="EB72" s="33"/>
      <c r="EC72" s="56">
        <v>1</v>
      </c>
      <c r="ED72" s="57"/>
      <c r="EE72" s="57"/>
      <c r="EF72" s="58">
        <v>8</v>
      </c>
      <c r="EG72" s="59"/>
      <c r="EH72" s="30">
        <v>1</v>
      </c>
      <c r="EI72" s="31">
        <v>0.5</v>
      </c>
      <c r="EJ72" s="31"/>
      <c r="EK72" s="32"/>
      <c r="EL72" s="33"/>
      <c r="EM72" s="30" t="s">
        <v>515</v>
      </c>
      <c r="EN72" s="31"/>
      <c r="EO72" s="31"/>
      <c r="EP72" s="32"/>
      <c r="EQ72" s="33"/>
      <c r="ER72" s="30"/>
      <c r="ES72" s="31"/>
      <c r="ET72" s="31"/>
      <c r="EU72" s="32"/>
      <c r="EV72" s="33"/>
      <c r="EW72" s="30"/>
      <c r="EX72" s="31"/>
      <c r="EY72" s="31"/>
      <c r="EZ72" s="32"/>
      <c r="FA72" s="33"/>
      <c r="FB72" s="30"/>
      <c r="FC72" s="31"/>
      <c r="FD72" s="31"/>
      <c r="FE72" s="32"/>
      <c r="FF72" s="33"/>
      <c r="FG72" s="30"/>
      <c r="FH72" s="31"/>
      <c r="FI72" s="31"/>
      <c r="FJ72" s="32"/>
      <c r="FK72" s="33"/>
    </row>
    <row r="73" spans="1:167" s="4" customFormat="1" ht="26.25" customHeight="1" x14ac:dyDescent="0.25">
      <c r="A73" s="22" t="s">
        <v>75</v>
      </c>
      <c r="B73" s="60" t="s">
        <v>451</v>
      </c>
      <c r="C73" s="61" t="s">
        <v>452</v>
      </c>
      <c r="D73" s="62" t="s">
        <v>455</v>
      </c>
      <c r="E73" s="36">
        <f>SUMIF($R$11:$FK$11,"T",R73:FK73)</f>
        <v>0</v>
      </c>
      <c r="F73" s="36">
        <f>COUNTIF(R73:FK73,"F")+(COUNT(R73,W73,AB73,AG73,AL73,AQ73,AV73,BA73,BF73,BK73,BP73,BU73,BZ73,CE73,CJ73,CO73,CT73,CY73,DD73,DI73,DN73,DS73,DX73,EC73,EH73,EM73,ER73,EW73,FB73,FG73)-E73)</f>
        <v>0</v>
      </c>
      <c r="G73" s="36">
        <f>+COUNTIF(R73:FK73,"F")*0.166666666666667</f>
        <v>0</v>
      </c>
      <c r="H73" s="23">
        <f>COUNTIF(R73:FK73,"DM")</f>
        <v>0</v>
      </c>
      <c r="I73" s="23">
        <f>COUNTIF(R73:FK73,"LCG")</f>
        <v>0</v>
      </c>
      <c r="J73" s="23">
        <f>COUNTIF(R73:FK73,"LSG")</f>
        <v>0</v>
      </c>
      <c r="K73" s="23">
        <f>COUNTIF(R73:FK73,"V")</f>
        <v>0</v>
      </c>
      <c r="L73" s="37">
        <f>+E73+F73+H73+I73+J73+K73</f>
        <v>0</v>
      </c>
      <c r="M73" s="23">
        <f>SUMIF($R$11:$FK$11,$M$11,R73:FK73)</f>
        <v>0</v>
      </c>
      <c r="N73" s="23">
        <f>SUMIF($R$11:$FK$11,$N$11,R73:FK73)</f>
        <v>0</v>
      </c>
      <c r="O73" s="23">
        <f>SUMIF($R$11:$FK$11,$O$11,R73:FK73)</f>
        <v>0</v>
      </c>
      <c r="P73" s="23">
        <f>SUMIF($R$11:$FK$11,$P$11,R73:FK73)</f>
        <v>0</v>
      </c>
      <c r="Q73" s="34">
        <f>SUM(M73:P73)</f>
        <v>0</v>
      </c>
      <c r="R73" s="30"/>
      <c r="S73" s="31"/>
      <c r="T73" s="31"/>
      <c r="U73" s="32"/>
      <c r="V73" s="33"/>
      <c r="W73" s="30"/>
      <c r="X73" s="31"/>
      <c r="Y73" s="31"/>
      <c r="Z73" s="32"/>
      <c r="AA73" s="33"/>
      <c r="AB73" s="56"/>
      <c r="AC73" s="57"/>
      <c r="AD73" s="57"/>
      <c r="AE73" s="58"/>
      <c r="AF73" s="59"/>
      <c r="AG73" s="30"/>
      <c r="AH73" s="31"/>
      <c r="AI73" s="31"/>
      <c r="AJ73" s="32"/>
      <c r="AK73" s="33"/>
      <c r="AL73" s="30"/>
      <c r="AM73" s="31"/>
      <c r="AN73" s="31"/>
      <c r="AO73" s="32"/>
      <c r="AP73" s="33"/>
      <c r="AQ73" s="56"/>
      <c r="AR73" s="57"/>
      <c r="AS73" s="57"/>
      <c r="AT73" s="58"/>
      <c r="AU73" s="59"/>
      <c r="AV73" s="30"/>
      <c r="AW73" s="31"/>
      <c r="AX73" s="31"/>
      <c r="AY73" s="32"/>
      <c r="AZ73" s="33"/>
      <c r="BA73" s="30"/>
      <c r="BB73" s="31"/>
      <c r="BC73" s="31"/>
      <c r="BD73" s="32"/>
      <c r="BE73" s="33"/>
      <c r="BF73" s="30"/>
      <c r="BG73" s="31"/>
      <c r="BH73" s="31"/>
      <c r="BI73" s="32"/>
      <c r="BJ73" s="33"/>
      <c r="BK73" s="56"/>
      <c r="BL73" s="57"/>
      <c r="BM73" s="57"/>
      <c r="BN73" s="58"/>
      <c r="BO73" s="59"/>
      <c r="BP73" s="30"/>
      <c r="BQ73" s="31"/>
      <c r="BR73" s="31"/>
      <c r="BS73" s="32"/>
      <c r="BT73" s="33"/>
      <c r="BU73" s="30"/>
      <c r="BV73" s="31"/>
      <c r="BW73" s="31"/>
      <c r="BX73" s="32"/>
      <c r="BY73" s="33"/>
      <c r="BZ73" s="30"/>
      <c r="CA73" s="31"/>
      <c r="CB73" s="31"/>
      <c r="CC73" s="32"/>
      <c r="CD73" s="33"/>
      <c r="CE73" s="30"/>
      <c r="CF73" s="31"/>
      <c r="CG73" s="31"/>
      <c r="CH73" s="32"/>
      <c r="CI73" s="33"/>
      <c r="CJ73" s="30"/>
      <c r="CK73" s="31"/>
      <c r="CL73" s="31"/>
      <c r="CM73" s="32"/>
      <c r="CN73" s="33"/>
      <c r="CO73" s="30"/>
      <c r="CP73" s="31"/>
      <c r="CQ73" s="31"/>
      <c r="CR73" s="32"/>
      <c r="CS73" s="33"/>
      <c r="CT73" s="56"/>
      <c r="CU73" s="57"/>
      <c r="CV73" s="57"/>
      <c r="CW73" s="58"/>
      <c r="CX73" s="59"/>
      <c r="CY73" s="30"/>
      <c r="CZ73" s="31"/>
      <c r="DA73" s="31"/>
      <c r="DB73" s="32"/>
      <c r="DC73" s="33"/>
      <c r="DD73" s="30"/>
      <c r="DE73" s="31"/>
      <c r="DF73" s="31"/>
      <c r="DG73" s="32"/>
      <c r="DH73" s="33"/>
      <c r="DI73" s="30"/>
      <c r="DJ73" s="31"/>
      <c r="DK73" s="31"/>
      <c r="DL73" s="32"/>
      <c r="DM73" s="33"/>
      <c r="DN73" s="30"/>
      <c r="DO73" s="31"/>
      <c r="DP73" s="31"/>
      <c r="DQ73" s="32"/>
      <c r="DR73" s="33"/>
      <c r="DS73" s="30"/>
      <c r="DT73" s="31"/>
      <c r="DU73" s="31"/>
      <c r="DV73" s="32"/>
      <c r="DW73" s="33"/>
      <c r="DX73" s="30"/>
      <c r="DY73" s="31"/>
      <c r="DZ73" s="31"/>
      <c r="EA73" s="32"/>
      <c r="EB73" s="33"/>
      <c r="EC73" s="56"/>
      <c r="ED73" s="57"/>
      <c r="EE73" s="57"/>
      <c r="EF73" s="58"/>
      <c r="EG73" s="59"/>
      <c r="EH73" s="30"/>
      <c r="EI73" s="31"/>
      <c r="EJ73" s="31"/>
      <c r="EK73" s="32"/>
      <c r="EL73" s="33"/>
      <c r="EM73" s="30"/>
      <c r="EN73" s="31"/>
      <c r="EO73" s="31"/>
      <c r="EP73" s="32"/>
      <c r="EQ73" s="33"/>
      <c r="ER73" s="30"/>
      <c r="ES73" s="31"/>
      <c r="ET73" s="31"/>
      <c r="EU73" s="32"/>
      <c r="EV73" s="33"/>
      <c r="EW73" s="30"/>
      <c r="EX73" s="31"/>
      <c r="EY73" s="31"/>
      <c r="EZ73" s="32"/>
      <c r="FA73" s="33"/>
      <c r="FB73" s="30"/>
      <c r="FC73" s="31"/>
      <c r="FD73" s="31"/>
      <c r="FE73" s="32"/>
      <c r="FF73" s="33"/>
      <c r="FG73" s="30"/>
      <c r="FH73" s="31"/>
      <c r="FI73" s="31"/>
      <c r="FJ73" s="32"/>
      <c r="FK73" s="33"/>
    </row>
    <row r="74" spans="1:167" s="4" customFormat="1" ht="26.25" customHeight="1" x14ac:dyDescent="0.25">
      <c r="A74" s="22" t="s">
        <v>76</v>
      </c>
      <c r="B74" s="47" t="s">
        <v>467</v>
      </c>
      <c r="C74" s="46" t="s">
        <v>468</v>
      </c>
      <c r="D74" s="44" t="s">
        <v>481</v>
      </c>
      <c r="E74" s="36">
        <f>SUMIF($R$11:$FK$11,"T",R74:FK74)</f>
        <v>21</v>
      </c>
      <c r="F74" s="36">
        <f>COUNTIF(R74:FK74,"F")+(COUNT(R74,W74,AB74,AG74,AL74,AQ74,AV74,BA74,BF74,BK74,BP74,BU74,BZ74,CE74,CJ74,CO74,CT74,CY74,DD74,DI74,DN74,DS74,DX74,EC74,EH74,EM74,ER74,EW74,FB74,FG74)-E74)</f>
        <v>1</v>
      </c>
      <c r="G74" s="36">
        <f>+COUNTIF(R74:FK74,"F")*0.166666666666667</f>
        <v>0.16666666666666699</v>
      </c>
      <c r="H74" s="23">
        <f>COUNTIF(R74:FK74,"DM")</f>
        <v>0</v>
      </c>
      <c r="I74" s="23">
        <f>COUNTIF(R74:FK74,"LCG")</f>
        <v>0</v>
      </c>
      <c r="J74" s="23">
        <f>COUNTIF(R74:FK74,"LSG")</f>
        <v>0</v>
      </c>
      <c r="K74" s="23">
        <f>COUNTIF(R74:FK74,"V")</f>
        <v>0</v>
      </c>
      <c r="L74" s="37">
        <f>+E74+F74+H74+I74+J74+K74</f>
        <v>22</v>
      </c>
      <c r="M74" s="23">
        <f>SUMIF($R$11:$FK$11,$M$11,R74:FK74)</f>
        <v>12.75</v>
      </c>
      <c r="N74" s="23">
        <f>SUMIF($R$11:$FK$11,$N$11,R74:FK74)</f>
        <v>6</v>
      </c>
      <c r="O74" s="23">
        <f>SUMIF($R$11:$FK$11,$O$11,R74:FK74)</f>
        <v>8</v>
      </c>
      <c r="P74" s="23">
        <f>SUMIF($R$11:$FK$11,$P$11,R74:FK74)</f>
        <v>0</v>
      </c>
      <c r="Q74" s="34">
        <f>SUM(M74:P74)</f>
        <v>26.75</v>
      </c>
      <c r="R74" s="30"/>
      <c r="S74" s="31"/>
      <c r="T74" s="31"/>
      <c r="U74" s="32"/>
      <c r="V74" s="33"/>
      <c r="W74" s="30"/>
      <c r="X74" s="31"/>
      <c r="Y74" s="31"/>
      <c r="Z74" s="32"/>
      <c r="AA74" s="33"/>
      <c r="AB74" s="56"/>
      <c r="AC74" s="57"/>
      <c r="AD74" s="57"/>
      <c r="AE74" s="58"/>
      <c r="AF74" s="59"/>
      <c r="AG74" s="30">
        <v>1</v>
      </c>
      <c r="AH74" s="31">
        <v>0.5</v>
      </c>
      <c r="AI74" s="31"/>
      <c r="AJ74" s="32"/>
      <c r="AK74" s="33"/>
      <c r="AL74" s="30">
        <v>1</v>
      </c>
      <c r="AM74" s="31"/>
      <c r="AN74" s="31"/>
      <c r="AO74" s="32"/>
      <c r="AP74" s="33"/>
      <c r="AQ74" s="56">
        <v>1</v>
      </c>
      <c r="AR74" s="57"/>
      <c r="AS74" s="57"/>
      <c r="AT74" s="58">
        <v>8</v>
      </c>
      <c r="AU74" s="59"/>
      <c r="AV74" s="30">
        <v>1</v>
      </c>
      <c r="AW74" s="31"/>
      <c r="AX74" s="31"/>
      <c r="AY74" s="32"/>
      <c r="AZ74" s="33"/>
      <c r="BA74" s="30">
        <v>1</v>
      </c>
      <c r="BB74" s="31"/>
      <c r="BC74" s="31"/>
      <c r="BD74" s="32"/>
      <c r="BE74" s="33"/>
      <c r="BF74" s="30" t="s">
        <v>456</v>
      </c>
      <c r="BG74" s="31"/>
      <c r="BH74" s="31"/>
      <c r="BI74" s="32"/>
      <c r="BJ74" s="33"/>
      <c r="BK74" s="56">
        <v>1</v>
      </c>
      <c r="BL74" s="57"/>
      <c r="BM74" s="57"/>
      <c r="BN74" s="58"/>
      <c r="BO74" s="59"/>
      <c r="BP74" s="30">
        <v>1</v>
      </c>
      <c r="BQ74" s="31">
        <v>0.25</v>
      </c>
      <c r="BR74" s="31"/>
      <c r="BS74" s="32"/>
      <c r="BT74" s="33"/>
      <c r="BU74" s="30">
        <v>1</v>
      </c>
      <c r="BV74" s="31">
        <v>2</v>
      </c>
      <c r="BW74" s="31">
        <v>1</v>
      </c>
      <c r="BX74" s="32"/>
      <c r="BY74" s="33"/>
      <c r="BZ74" s="30">
        <v>1</v>
      </c>
      <c r="CA74" s="31"/>
      <c r="CB74" s="31"/>
      <c r="CC74" s="32"/>
      <c r="CD74" s="33"/>
      <c r="CE74" s="30">
        <v>1</v>
      </c>
      <c r="CF74" s="31"/>
      <c r="CG74" s="31"/>
      <c r="CH74" s="32"/>
      <c r="CI74" s="33"/>
      <c r="CJ74" s="30">
        <v>1</v>
      </c>
      <c r="CK74" s="31">
        <v>2</v>
      </c>
      <c r="CL74" s="31">
        <v>1</v>
      </c>
      <c r="CM74" s="32"/>
      <c r="CN74" s="33"/>
      <c r="CO74" s="30">
        <v>1</v>
      </c>
      <c r="CP74" s="31">
        <v>2</v>
      </c>
      <c r="CQ74" s="31">
        <v>1</v>
      </c>
      <c r="CR74" s="32"/>
      <c r="CS74" s="33"/>
      <c r="CT74" s="56">
        <v>1</v>
      </c>
      <c r="CU74" s="57"/>
      <c r="CV74" s="57"/>
      <c r="CW74" s="58"/>
      <c r="CX74" s="59"/>
      <c r="CY74" s="30">
        <v>1</v>
      </c>
      <c r="CZ74" s="31">
        <v>2</v>
      </c>
      <c r="DA74" s="31">
        <v>1</v>
      </c>
      <c r="DB74" s="32"/>
      <c r="DC74" s="33"/>
      <c r="DD74" s="30">
        <v>1</v>
      </c>
      <c r="DE74" s="31">
        <v>2</v>
      </c>
      <c r="DF74" s="31">
        <v>1</v>
      </c>
      <c r="DG74" s="32"/>
      <c r="DH74" s="33"/>
      <c r="DI74" s="30">
        <v>1</v>
      </c>
      <c r="DJ74" s="31">
        <v>2</v>
      </c>
      <c r="DK74" s="31">
        <v>1</v>
      </c>
      <c r="DL74" s="32"/>
      <c r="DM74" s="33"/>
      <c r="DN74" s="30">
        <v>1</v>
      </c>
      <c r="DO74" s="31"/>
      <c r="DP74" s="31"/>
      <c r="DQ74" s="32"/>
      <c r="DR74" s="33"/>
      <c r="DS74" s="30">
        <v>1</v>
      </c>
      <c r="DT74" s="31"/>
      <c r="DU74" s="31"/>
      <c r="DV74" s="32"/>
      <c r="DW74" s="33"/>
      <c r="DX74" s="30">
        <v>1</v>
      </c>
      <c r="DY74" s="31"/>
      <c r="DZ74" s="31"/>
      <c r="EA74" s="32"/>
      <c r="EB74" s="33"/>
      <c r="EC74" s="56">
        <v>1</v>
      </c>
      <c r="ED74" s="57"/>
      <c r="EE74" s="57"/>
      <c r="EF74" s="58"/>
      <c r="EG74" s="59"/>
      <c r="EH74" s="30">
        <v>1</v>
      </c>
      <c r="EI74" s="31"/>
      <c r="EJ74" s="31"/>
      <c r="EK74" s="32"/>
      <c r="EL74" s="33"/>
      <c r="EM74" s="30" t="s">
        <v>515</v>
      </c>
      <c r="EN74" s="31"/>
      <c r="EO74" s="31"/>
      <c r="EP74" s="32"/>
      <c r="EQ74" s="33"/>
      <c r="ER74" s="30"/>
      <c r="ES74" s="31"/>
      <c r="ET74" s="31"/>
      <c r="EU74" s="32"/>
      <c r="EV74" s="33"/>
      <c r="EW74" s="30"/>
      <c r="EX74" s="31"/>
      <c r="EY74" s="31"/>
      <c r="EZ74" s="32"/>
      <c r="FA74" s="33"/>
      <c r="FB74" s="30"/>
      <c r="FC74" s="31"/>
      <c r="FD74" s="31"/>
      <c r="FE74" s="32"/>
      <c r="FF74" s="33"/>
      <c r="FG74" s="30"/>
      <c r="FH74" s="31"/>
      <c r="FI74" s="31"/>
      <c r="FJ74" s="32"/>
      <c r="FK74" s="33"/>
    </row>
    <row r="75" spans="1:167" s="4" customFormat="1" ht="26.25" customHeight="1" x14ac:dyDescent="0.25">
      <c r="A75" s="22" t="s">
        <v>77</v>
      </c>
      <c r="B75" s="47" t="s">
        <v>281</v>
      </c>
      <c r="C75" s="46" t="s">
        <v>282</v>
      </c>
      <c r="D75" s="44" t="s">
        <v>418</v>
      </c>
      <c r="E75" s="36">
        <f>SUMIF($R$11:$FK$11,"T",R75:FK75)</f>
        <v>21.75</v>
      </c>
      <c r="F75" s="36">
        <f>COUNTIF(R75:FK75,"F")+(COUNT(R75,W75,AB75,AG75,AL75,AQ75,AV75,BA75,BF75,BK75,BP75,BU75,BZ75,CE75,CJ75,CO75,CT75,CY75,DD75,DI75,DN75,DS75,DX75,EC75,EH75,EM75,ER75,EW75,FB75,FG75)-E75)</f>
        <v>2.25</v>
      </c>
      <c r="G75" s="36">
        <f>+COUNTIF(R75:FK75,"F")*0.166666666666667</f>
        <v>0.33333333333333398</v>
      </c>
      <c r="H75" s="23">
        <f>COUNTIF(R75:FK75,"DM")</f>
        <v>0</v>
      </c>
      <c r="I75" s="23">
        <f>COUNTIF(R75:FK75,"LCG")</f>
        <v>0</v>
      </c>
      <c r="J75" s="23">
        <f>COUNTIF(R75:FK75,"LSG")</f>
        <v>1</v>
      </c>
      <c r="K75" s="23">
        <f>COUNTIF(R75:FK75,"V")</f>
        <v>0</v>
      </c>
      <c r="L75" s="37">
        <f>+E75+F75+H75+I75+J75+K75</f>
        <v>25</v>
      </c>
      <c r="M75" s="23">
        <f>SUMIF($R$11:$FK$11,$M$11,R75:FK75)</f>
        <v>3</v>
      </c>
      <c r="N75" s="23">
        <f>SUMIF($R$11:$FK$11,$N$11,R75:FK75)</f>
        <v>0</v>
      </c>
      <c r="O75" s="23">
        <f>SUMIF($R$11:$FK$11,$O$11,R75:FK75)</f>
        <v>8</v>
      </c>
      <c r="P75" s="23">
        <f>SUMIF($R$11:$FK$11,$P$11,R75:FK75)</f>
        <v>8</v>
      </c>
      <c r="Q75" s="34">
        <f>SUM(M75:P75)</f>
        <v>19</v>
      </c>
      <c r="R75" s="30">
        <v>1</v>
      </c>
      <c r="S75" s="31"/>
      <c r="T75" s="31"/>
      <c r="U75" s="32"/>
      <c r="V75" s="33"/>
      <c r="W75" s="30" t="s">
        <v>456</v>
      </c>
      <c r="X75" s="31"/>
      <c r="Y75" s="31"/>
      <c r="Z75" s="32"/>
      <c r="AA75" s="33"/>
      <c r="AB75" s="56">
        <v>1</v>
      </c>
      <c r="AC75" s="57"/>
      <c r="AD75" s="57"/>
      <c r="AE75" s="58"/>
      <c r="AF75" s="59"/>
      <c r="AG75" s="30">
        <v>1</v>
      </c>
      <c r="AH75" s="31"/>
      <c r="AI75" s="31"/>
      <c r="AJ75" s="32"/>
      <c r="AK75" s="33"/>
      <c r="AL75" s="30">
        <v>1</v>
      </c>
      <c r="AM75" s="31"/>
      <c r="AN75" s="31"/>
      <c r="AO75" s="32"/>
      <c r="AP75" s="33"/>
      <c r="AQ75" s="56">
        <v>1</v>
      </c>
      <c r="AR75" s="57"/>
      <c r="AS75" s="57"/>
      <c r="AT75" s="58">
        <v>8</v>
      </c>
      <c r="AU75" s="59"/>
      <c r="AV75" s="30">
        <v>1</v>
      </c>
      <c r="AW75" s="31">
        <v>0.25</v>
      </c>
      <c r="AX75" s="31"/>
      <c r="AY75" s="32"/>
      <c r="AZ75" s="33"/>
      <c r="BA75" s="30">
        <v>1</v>
      </c>
      <c r="BB75" s="31"/>
      <c r="BC75" s="31"/>
      <c r="BD75" s="32"/>
      <c r="BE75" s="33"/>
      <c r="BF75" s="30">
        <v>1</v>
      </c>
      <c r="BG75" s="31">
        <v>0.75</v>
      </c>
      <c r="BH75" s="31"/>
      <c r="BI75" s="32"/>
      <c r="BJ75" s="33"/>
      <c r="BK75" s="56">
        <v>1</v>
      </c>
      <c r="BL75" s="57"/>
      <c r="BM75" s="57"/>
      <c r="BN75" s="58"/>
      <c r="BO75" s="59"/>
      <c r="BP75" s="30">
        <v>1</v>
      </c>
      <c r="BQ75" s="31"/>
      <c r="BR75" s="31"/>
      <c r="BS75" s="32"/>
      <c r="BT75" s="33"/>
      <c r="BU75" s="30">
        <v>1</v>
      </c>
      <c r="BV75" s="31"/>
      <c r="BW75" s="31"/>
      <c r="BX75" s="32"/>
      <c r="BY75" s="33"/>
      <c r="BZ75" s="30" t="s">
        <v>457</v>
      </c>
      <c r="CA75" s="31"/>
      <c r="CB75" s="31"/>
      <c r="CC75" s="32"/>
      <c r="CD75" s="33"/>
      <c r="CE75" s="30">
        <v>1</v>
      </c>
      <c r="CF75" s="31"/>
      <c r="CG75" s="31"/>
      <c r="CH75" s="32"/>
      <c r="CI75" s="33"/>
      <c r="CJ75" s="30">
        <v>1</v>
      </c>
      <c r="CK75" s="31"/>
      <c r="CL75" s="31"/>
      <c r="CM75" s="32"/>
      <c r="CN75" s="33"/>
      <c r="CO75" s="30">
        <v>1</v>
      </c>
      <c r="CP75" s="31"/>
      <c r="CQ75" s="31"/>
      <c r="CR75" s="32"/>
      <c r="CS75" s="33"/>
      <c r="CT75" s="56">
        <v>1</v>
      </c>
      <c r="CU75" s="57"/>
      <c r="CV75" s="57"/>
      <c r="CW75" s="58"/>
      <c r="CX75" s="59"/>
      <c r="CY75" s="30">
        <v>1</v>
      </c>
      <c r="CZ75" s="31"/>
      <c r="DA75" s="31"/>
      <c r="DB75" s="32"/>
      <c r="DC75" s="33"/>
      <c r="DD75" s="30" t="s">
        <v>456</v>
      </c>
      <c r="DE75" s="31"/>
      <c r="DF75" s="31"/>
      <c r="DG75" s="32"/>
      <c r="DH75" s="33"/>
      <c r="DI75" s="30">
        <v>1</v>
      </c>
      <c r="DJ75" s="31">
        <v>2</v>
      </c>
      <c r="DK75" s="31"/>
      <c r="DL75" s="32"/>
      <c r="DM75" s="33">
        <v>8</v>
      </c>
      <c r="DN75" s="30">
        <v>1</v>
      </c>
      <c r="DO75" s="31"/>
      <c r="DP75" s="31"/>
      <c r="DQ75" s="32"/>
      <c r="DR75" s="33"/>
      <c r="DS75" s="30">
        <v>1</v>
      </c>
      <c r="DT75" s="31"/>
      <c r="DU75" s="31"/>
      <c r="DV75" s="32"/>
      <c r="DW75" s="33"/>
      <c r="DX75" s="30">
        <v>0.75</v>
      </c>
      <c r="DY75" s="31"/>
      <c r="DZ75" s="31"/>
      <c r="EA75" s="32"/>
      <c r="EB75" s="33"/>
      <c r="EC75" s="56">
        <v>1</v>
      </c>
      <c r="ED75" s="57"/>
      <c r="EE75" s="57"/>
      <c r="EF75" s="58"/>
      <c r="EG75" s="59"/>
      <c r="EH75" s="30">
        <v>1</v>
      </c>
      <c r="EI75" s="31"/>
      <c r="EJ75" s="31"/>
      <c r="EK75" s="32"/>
      <c r="EL75" s="33"/>
      <c r="EM75" s="30" t="s">
        <v>11</v>
      </c>
      <c r="EN75" s="31"/>
      <c r="EO75" s="31"/>
      <c r="EP75" s="32"/>
      <c r="EQ75" s="33"/>
      <c r="ER75" s="30"/>
      <c r="ES75" s="31"/>
      <c r="ET75" s="31"/>
      <c r="EU75" s="32"/>
      <c r="EV75" s="33"/>
      <c r="EW75" s="30"/>
      <c r="EX75" s="31"/>
      <c r="EY75" s="31"/>
      <c r="EZ75" s="32"/>
      <c r="FA75" s="33"/>
      <c r="FB75" s="30"/>
      <c r="FC75" s="31"/>
      <c r="FD75" s="31"/>
      <c r="FE75" s="32"/>
      <c r="FF75" s="33"/>
      <c r="FG75" s="30"/>
      <c r="FH75" s="31"/>
      <c r="FI75" s="31"/>
      <c r="FJ75" s="32"/>
      <c r="FK75" s="33"/>
    </row>
    <row r="76" spans="1:167" s="4" customFormat="1" ht="26.25" customHeight="1" x14ac:dyDescent="0.25">
      <c r="A76" s="22" t="s">
        <v>78</v>
      </c>
      <c r="B76" s="47" t="s">
        <v>281</v>
      </c>
      <c r="C76" s="46" t="s">
        <v>283</v>
      </c>
      <c r="D76" s="44">
        <v>15427651</v>
      </c>
      <c r="E76" s="36">
        <f>SUMIF($R$11:$FK$11,"T",R76:FK76)</f>
        <v>25</v>
      </c>
      <c r="F76" s="36">
        <f>COUNTIF(R76:FK76,"F")+(COUNT(R76,W76,AB76,AG76,AL76,AQ76,AV76,BA76,BF76,BK76,BP76,BU76,BZ76,CE76,CJ76,CO76,CT76,CY76,DD76,DI76,DN76,DS76,DX76,EC76,EH76,EM76,ER76,EW76,FB76,FG76)-E76)</f>
        <v>0</v>
      </c>
      <c r="G76" s="36">
        <f>+COUNTIF(R76:FK76,"F")*0.166666666666667</f>
        <v>0</v>
      </c>
      <c r="H76" s="23">
        <f>COUNTIF(R76:FK76,"DM")</f>
        <v>0</v>
      </c>
      <c r="I76" s="23">
        <f>COUNTIF(R76:FK76,"LCG")</f>
        <v>0</v>
      </c>
      <c r="J76" s="23">
        <f>COUNTIF(R76:FK76,"LSG")</f>
        <v>0</v>
      </c>
      <c r="K76" s="23">
        <f>COUNTIF(R76:FK76,"V")</f>
        <v>0</v>
      </c>
      <c r="L76" s="37">
        <f>+E76+F76+H76+I76+J76+K76</f>
        <v>25</v>
      </c>
      <c r="M76" s="23">
        <f>SUMIF($R$11:$FK$11,$M$11,R76:FK76)</f>
        <v>14.25</v>
      </c>
      <c r="N76" s="23">
        <f>SUMIF($R$11:$FK$11,$N$11,R76:FK76)</f>
        <v>1.5</v>
      </c>
      <c r="O76" s="23">
        <f>SUMIF($R$11:$FK$11,$O$11,R76:FK76)</f>
        <v>10</v>
      </c>
      <c r="P76" s="23">
        <f>SUMIF($R$11:$FK$11,$P$11,R76:FK76)</f>
        <v>168</v>
      </c>
      <c r="Q76" s="34">
        <f>SUM(M76:P76)</f>
        <v>193.75</v>
      </c>
      <c r="R76" s="30">
        <v>1</v>
      </c>
      <c r="S76" s="31">
        <v>0.25</v>
      </c>
      <c r="T76" s="31"/>
      <c r="U76" s="32"/>
      <c r="V76" s="33">
        <v>8</v>
      </c>
      <c r="W76" s="30">
        <v>1</v>
      </c>
      <c r="X76" s="31"/>
      <c r="Y76" s="31"/>
      <c r="Z76" s="32"/>
      <c r="AA76" s="33"/>
      <c r="AB76" s="56">
        <v>1</v>
      </c>
      <c r="AC76" s="57">
        <v>2</v>
      </c>
      <c r="AD76" s="57">
        <v>1</v>
      </c>
      <c r="AE76" s="58"/>
      <c r="AF76" s="59">
        <v>8</v>
      </c>
      <c r="AG76" s="30">
        <v>1</v>
      </c>
      <c r="AH76" s="31">
        <v>2</v>
      </c>
      <c r="AI76" s="31"/>
      <c r="AJ76" s="32"/>
      <c r="AK76" s="33">
        <v>8</v>
      </c>
      <c r="AL76" s="30">
        <v>1</v>
      </c>
      <c r="AM76" s="31">
        <v>2</v>
      </c>
      <c r="AN76" s="31">
        <v>0.5</v>
      </c>
      <c r="AO76" s="32"/>
      <c r="AP76" s="33">
        <v>8</v>
      </c>
      <c r="AQ76" s="56">
        <v>1</v>
      </c>
      <c r="AR76" s="57"/>
      <c r="AS76" s="57"/>
      <c r="AT76" s="58">
        <v>10</v>
      </c>
      <c r="AU76" s="59">
        <v>8</v>
      </c>
      <c r="AV76" s="30">
        <v>1</v>
      </c>
      <c r="AW76" s="31"/>
      <c r="AX76" s="31"/>
      <c r="AY76" s="32"/>
      <c r="AZ76" s="33">
        <v>8</v>
      </c>
      <c r="BA76" s="30">
        <v>1</v>
      </c>
      <c r="BB76" s="31">
        <v>1</v>
      </c>
      <c r="BC76" s="31"/>
      <c r="BD76" s="32"/>
      <c r="BE76" s="33">
        <v>8</v>
      </c>
      <c r="BF76" s="30">
        <v>1</v>
      </c>
      <c r="BG76" s="31"/>
      <c r="BH76" s="31"/>
      <c r="BI76" s="32"/>
      <c r="BJ76" s="33"/>
      <c r="BK76" s="56">
        <v>1</v>
      </c>
      <c r="BL76" s="57"/>
      <c r="BM76" s="57"/>
      <c r="BN76" s="58"/>
      <c r="BO76" s="59">
        <v>8</v>
      </c>
      <c r="BP76" s="30">
        <v>1</v>
      </c>
      <c r="BQ76" s="31">
        <v>1</v>
      </c>
      <c r="BR76" s="31"/>
      <c r="BS76" s="32"/>
      <c r="BT76" s="33">
        <v>8</v>
      </c>
      <c r="BU76" s="30">
        <v>1</v>
      </c>
      <c r="BV76" s="31">
        <v>1</v>
      </c>
      <c r="BW76" s="31"/>
      <c r="BX76" s="32"/>
      <c r="BY76" s="33">
        <v>8</v>
      </c>
      <c r="BZ76" s="30">
        <v>1</v>
      </c>
      <c r="CA76" s="31">
        <v>1</v>
      </c>
      <c r="CB76" s="31"/>
      <c r="CC76" s="32"/>
      <c r="CD76" s="33">
        <v>8</v>
      </c>
      <c r="CE76" s="30">
        <v>1</v>
      </c>
      <c r="CF76" s="31">
        <v>0.5</v>
      </c>
      <c r="CG76" s="31"/>
      <c r="CH76" s="32"/>
      <c r="CI76" s="33">
        <v>8</v>
      </c>
      <c r="CJ76" s="30">
        <v>1</v>
      </c>
      <c r="CK76" s="31">
        <v>1</v>
      </c>
      <c r="CL76" s="31"/>
      <c r="CM76" s="32"/>
      <c r="CN76" s="33">
        <v>8</v>
      </c>
      <c r="CO76" s="30">
        <v>1</v>
      </c>
      <c r="CP76" s="31"/>
      <c r="CQ76" s="31"/>
      <c r="CR76" s="32"/>
      <c r="CS76" s="33"/>
      <c r="CT76" s="56">
        <v>1</v>
      </c>
      <c r="CU76" s="57"/>
      <c r="CV76" s="57"/>
      <c r="CW76" s="58"/>
      <c r="CX76" s="59">
        <v>8</v>
      </c>
      <c r="CY76" s="30">
        <v>1</v>
      </c>
      <c r="CZ76" s="31"/>
      <c r="DA76" s="31"/>
      <c r="DB76" s="32"/>
      <c r="DC76" s="33">
        <v>8</v>
      </c>
      <c r="DD76" s="30">
        <v>1</v>
      </c>
      <c r="DE76" s="31">
        <v>0.5</v>
      </c>
      <c r="DF76" s="31"/>
      <c r="DG76" s="32"/>
      <c r="DH76" s="33">
        <v>8</v>
      </c>
      <c r="DI76" s="30">
        <v>1</v>
      </c>
      <c r="DJ76" s="31">
        <v>1</v>
      </c>
      <c r="DK76" s="31"/>
      <c r="DL76" s="32"/>
      <c r="DM76" s="33">
        <v>8</v>
      </c>
      <c r="DN76" s="30">
        <v>1</v>
      </c>
      <c r="DO76" s="31"/>
      <c r="DP76" s="31"/>
      <c r="DQ76" s="32"/>
      <c r="DR76" s="33">
        <v>8</v>
      </c>
      <c r="DS76" s="30">
        <v>1</v>
      </c>
      <c r="DT76" s="31">
        <v>1</v>
      </c>
      <c r="DU76" s="31"/>
      <c r="DV76" s="32"/>
      <c r="DW76" s="33">
        <v>8</v>
      </c>
      <c r="DX76" s="30">
        <v>1</v>
      </c>
      <c r="DY76" s="31"/>
      <c r="DZ76" s="31"/>
      <c r="EA76" s="32"/>
      <c r="EB76" s="33"/>
      <c r="EC76" s="56">
        <v>1</v>
      </c>
      <c r="ED76" s="57"/>
      <c r="EE76" s="57"/>
      <c r="EF76" s="58"/>
      <c r="EG76" s="59">
        <v>8</v>
      </c>
      <c r="EH76" s="30">
        <v>1</v>
      </c>
      <c r="EI76" s="31"/>
      <c r="EJ76" s="31"/>
      <c r="EK76" s="32"/>
      <c r="EL76" s="33">
        <v>8</v>
      </c>
      <c r="EM76" s="30" t="s">
        <v>516</v>
      </c>
      <c r="EN76" s="31"/>
      <c r="EO76" s="31"/>
      <c r="EP76" s="32"/>
      <c r="EQ76" s="33"/>
      <c r="ER76" s="30"/>
      <c r="ES76" s="31"/>
      <c r="ET76" s="31"/>
      <c r="EU76" s="32"/>
      <c r="EV76" s="33"/>
      <c r="EW76" s="30"/>
      <c r="EX76" s="31"/>
      <c r="EY76" s="31"/>
      <c r="EZ76" s="32"/>
      <c r="FA76" s="33"/>
      <c r="FB76" s="30"/>
      <c r="FC76" s="31"/>
      <c r="FD76" s="31"/>
      <c r="FE76" s="32"/>
      <c r="FF76" s="33"/>
      <c r="FG76" s="30"/>
      <c r="FH76" s="31"/>
      <c r="FI76" s="31"/>
      <c r="FJ76" s="32"/>
      <c r="FK76" s="33"/>
    </row>
    <row r="77" spans="1:167" s="4" customFormat="1" ht="26.25" customHeight="1" x14ac:dyDescent="0.25">
      <c r="A77" s="22" t="s">
        <v>79</v>
      </c>
      <c r="B77" s="47" t="s">
        <v>469</v>
      </c>
      <c r="C77" s="46" t="s">
        <v>284</v>
      </c>
      <c r="D77" s="44" t="s">
        <v>482</v>
      </c>
      <c r="E77" s="36">
        <f>SUMIF($R$11:$FK$11,"T",R77:FK77)</f>
        <v>19</v>
      </c>
      <c r="F77" s="36">
        <f>COUNTIF(R77:FK77,"F")+(COUNT(R77,W77,AB77,AG77,AL77,AQ77,AV77,BA77,BF77,BK77,BP77,BU77,BZ77,CE77,CJ77,CO77,CT77,CY77,DD77,DI77,DN77,DS77,DX77,EC77,EH77,EM77,ER77,EW77,FB77,FG77)-E77)</f>
        <v>2</v>
      </c>
      <c r="G77" s="36">
        <f>+COUNTIF(R77:FK77,"F")*0.166666666666667</f>
        <v>0.33333333333333398</v>
      </c>
      <c r="H77" s="23">
        <f>COUNTIF(R77:FK77,"DM")</f>
        <v>0</v>
      </c>
      <c r="I77" s="23">
        <f>COUNTIF(R77:FK77,"LCG")</f>
        <v>0</v>
      </c>
      <c r="J77" s="23">
        <f>COUNTIF(R77:FK77,"LSG")</f>
        <v>0</v>
      </c>
      <c r="K77" s="23">
        <f>COUNTIF(R77:FK77,"V")</f>
        <v>0</v>
      </c>
      <c r="L77" s="37">
        <f>+E77+F77+H77+I77+J77+K77</f>
        <v>21</v>
      </c>
      <c r="M77" s="23">
        <f>SUMIF($R$11:$FK$11,$M$11,R77:FK77)</f>
        <v>3.25</v>
      </c>
      <c r="N77" s="23">
        <f>SUMIF($R$11:$FK$11,$N$11,R77:FK77)</f>
        <v>1</v>
      </c>
      <c r="O77" s="23">
        <f>SUMIF($R$11:$FK$11,$O$11,R77:FK77)</f>
        <v>0</v>
      </c>
      <c r="P77" s="23">
        <f>SUMIF($R$11:$FK$11,$P$11,R77:FK77)</f>
        <v>0</v>
      </c>
      <c r="Q77" s="34">
        <f>SUM(M77:P77)</f>
        <v>4.25</v>
      </c>
      <c r="R77" s="30"/>
      <c r="S77" s="31"/>
      <c r="T77" s="31"/>
      <c r="U77" s="32"/>
      <c r="V77" s="33"/>
      <c r="W77" s="30"/>
      <c r="X77" s="31"/>
      <c r="Y77" s="31"/>
      <c r="Z77" s="32"/>
      <c r="AA77" s="33"/>
      <c r="AB77" s="56"/>
      <c r="AC77" s="57"/>
      <c r="AD77" s="57"/>
      <c r="AE77" s="58"/>
      <c r="AF77" s="59"/>
      <c r="AG77" s="30">
        <v>1</v>
      </c>
      <c r="AH77" s="31">
        <v>0.75</v>
      </c>
      <c r="AI77" s="31"/>
      <c r="AJ77" s="32"/>
      <c r="AK77" s="33"/>
      <c r="AL77" s="30">
        <v>1</v>
      </c>
      <c r="AM77" s="31"/>
      <c r="AN77" s="31"/>
      <c r="AO77" s="32"/>
      <c r="AP77" s="33"/>
      <c r="AQ77" s="56">
        <v>1</v>
      </c>
      <c r="AR77" s="57"/>
      <c r="AS77" s="57"/>
      <c r="AT77" s="58"/>
      <c r="AU77" s="59"/>
      <c r="AV77" s="30">
        <v>1</v>
      </c>
      <c r="AW77" s="31"/>
      <c r="AX77" s="31"/>
      <c r="AY77" s="32"/>
      <c r="AZ77" s="33"/>
      <c r="BA77" s="30">
        <v>1</v>
      </c>
      <c r="BB77" s="31"/>
      <c r="BC77" s="31"/>
      <c r="BD77" s="32"/>
      <c r="BE77" s="33"/>
      <c r="BF77" s="30">
        <v>1</v>
      </c>
      <c r="BG77" s="31">
        <v>0.5</v>
      </c>
      <c r="BH77" s="31"/>
      <c r="BI77" s="32"/>
      <c r="BJ77" s="33"/>
      <c r="BK77" s="56">
        <v>1</v>
      </c>
      <c r="BL77" s="57"/>
      <c r="BM77" s="57"/>
      <c r="BN77" s="58"/>
      <c r="BO77" s="59"/>
      <c r="BP77" s="30">
        <v>1</v>
      </c>
      <c r="BQ77" s="31"/>
      <c r="BR77" s="31"/>
      <c r="BS77" s="32"/>
      <c r="BT77" s="33"/>
      <c r="BU77" s="30">
        <v>1</v>
      </c>
      <c r="BV77" s="31"/>
      <c r="BW77" s="31"/>
      <c r="BX77" s="32"/>
      <c r="BY77" s="33"/>
      <c r="BZ77" s="30">
        <v>1</v>
      </c>
      <c r="CA77" s="31"/>
      <c r="CB77" s="31"/>
      <c r="CC77" s="32"/>
      <c r="CD77" s="33"/>
      <c r="CE77" s="30" t="s">
        <v>456</v>
      </c>
      <c r="CF77" s="31"/>
      <c r="CG77" s="31"/>
      <c r="CH77" s="32"/>
      <c r="CI77" s="33"/>
      <c r="CJ77" s="30">
        <v>1</v>
      </c>
      <c r="CK77" s="31"/>
      <c r="CL77" s="31"/>
      <c r="CM77" s="32"/>
      <c r="CN77" s="33"/>
      <c r="CO77" s="30">
        <v>1</v>
      </c>
      <c r="CP77" s="31">
        <v>2</v>
      </c>
      <c r="CQ77" s="31">
        <v>1</v>
      </c>
      <c r="CR77" s="32"/>
      <c r="CS77" s="33"/>
      <c r="CT77" s="56">
        <v>1</v>
      </c>
      <c r="CU77" s="57"/>
      <c r="CV77" s="57"/>
      <c r="CW77" s="58"/>
      <c r="CX77" s="59"/>
      <c r="CY77" s="30">
        <v>1</v>
      </c>
      <c r="CZ77" s="31"/>
      <c r="DA77" s="31"/>
      <c r="DB77" s="32"/>
      <c r="DC77" s="33"/>
      <c r="DD77" s="30">
        <v>1</v>
      </c>
      <c r="DE77" s="31"/>
      <c r="DF77" s="31"/>
      <c r="DG77" s="32"/>
      <c r="DH77" s="33"/>
      <c r="DI77" s="30">
        <v>1</v>
      </c>
      <c r="DJ77" s="31"/>
      <c r="DK77" s="31"/>
      <c r="DL77" s="32"/>
      <c r="DM77" s="33"/>
      <c r="DN77" s="30">
        <v>1</v>
      </c>
      <c r="DO77" s="31"/>
      <c r="DP77" s="31"/>
      <c r="DQ77" s="32"/>
      <c r="DR77" s="33"/>
      <c r="DS77" s="30">
        <v>1</v>
      </c>
      <c r="DT77" s="31"/>
      <c r="DU77" s="31"/>
      <c r="DV77" s="32"/>
      <c r="DW77" s="33"/>
      <c r="DX77" s="30" t="s">
        <v>456</v>
      </c>
      <c r="DY77" s="31"/>
      <c r="DZ77" s="31"/>
      <c r="EA77" s="32"/>
      <c r="EB77" s="33"/>
      <c r="EC77" s="56">
        <v>1</v>
      </c>
      <c r="ED77" s="57"/>
      <c r="EE77" s="57"/>
      <c r="EF77" s="58"/>
      <c r="EG77" s="59"/>
      <c r="EH77" s="30" t="s">
        <v>531</v>
      </c>
      <c r="EI77" s="31"/>
      <c r="EJ77" s="31"/>
      <c r="EK77" s="32"/>
      <c r="EL77" s="33"/>
      <c r="EM77" s="30" t="s">
        <v>531</v>
      </c>
      <c r="EN77" s="31"/>
      <c r="EO77" s="31"/>
      <c r="EP77" s="32"/>
      <c r="EQ77" s="33"/>
      <c r="ER77" s="30"/>
      <c r="ES77" s="31"/>
      <c r="ET77" s="31"/>
      <c r="EU77" s="32"/>
      <c r="EV77" s="33"/>
      <c r="EW77" s="30"/>
      <c r="EX77" s="31"/>
      <c r="EY77" s="31"/>
      <c r="EZ77" s="32"/>
      <c r="FA77" s="33"/>
      <c r="FB77" s="30"/>
      <c r="FC77" s="31"/>
      <c r="FD77" s="31"/>
      <c r="FE77" s="32"/>
      <c r="FF77" s="33"/>
      <c r="FG77" s="30"/>
      <c r="FH77" s="31"/>
      <c r="FI77" s="31"/>
      <c r="FJ77" s="32"/>
      <c r="FK77" s="33"/>
    </row>
    <row r="78" spans="1:167" s="4" customFormat="1" ht="26.25" customHeight="1" x14ac:dyDescent="0.25">
      <c r="A78" s="22" t="s">
        <v>80</v>
      </c>
      <c r="B78" s="47" t="s">
        <v>285</v>
      </c>
      <c r="C78" s="46" t="s">
        <v>286</v>
      </c>
      <c r="D78" s="44">
        <v>75325472</v>
      </c>
      <c r="E78" s="36">
        <f>SUMIF($R$11:$FK$11,"T",R78:FK78)</f>
        <v>25</v>
      </c>
      <c r="F78" s="36">
        <f>COUNTIF(R78:FK78,"F")+(COUNT(R78,W78,AB78,AG78,AL78,AQ78,AV78,BA78,BF78,BK78,BP78,BU78,BZ78,CE78,CJ78,CO78,CT78,CY78,DD78,DI78,DN78,DS78,DX78,EC78,EH78,EM78,ER78,EW78,FB78,FG78)-E78)</f>
        <v>0</v>
      </c>
      <c r="G78" s="36">
        <f>+COUNTIF(R78:FK78,"F")*0.166666666666667</f>
        <v>0</v>
      </c>
      <c r="H78" s="23">
        <f>COUNTIF(R78:FK78,"DM")</f>
        <v>0</v>
      </c>
      <c r="I78" s="23">
        <f>COUNTIF(R78:FK78,"LCG")</f>
        <v>0</v>
      </c>
      <c r="J78" s="23">
        <f>COUNTIF(R78:FK78,"LSG")</f>
        <v>1</v>
      </c>
      <c r="K78" s="23">
        <f>COUNTIF(R78:FK78,"V")</f>
        <v>0</v>
      </c>
      <c r="L78" s="37">
        <f>+E78+F78+H78+I78+J78+K78</f>
        <v>26</v>
      </c>
      <c r="M78" s="23">
        <f>SUMIF($R$11:$FK$11,$M$11,R78:FK78)</f>
        <v>1</v>
      </c>
      <c r="N78" s="23">
        <f>SUMIF($R$11:$FK$11,$N$11,R78:FK78)</f>
        <v>0</v>
      </c>
      <c r="O78" s="23">
        <f>SUMIF($R$11:$FK$11,$O$11,R78:FK78)</f>
        <v>8</v>
      </c>
      <c r="P78" s="23">
        <f>SUMIF($R$11:$FK$11,$P$11,R78:FK78)</f>
        <v>8</v>
      </c>
      <c r="Q78" s="34">
        <f>SUM(M78:P78)</f>
        <v>17</v>
      </c>
      <c r="R78" s="30">
        <v>1</v>
      </c>
      <c r="S78" s="31"/>
      <c r="T78" s="31"/>
      <c r="U78" s="32"/>
      <c r="V78" s="33">
        <v>8</v>
      </c>
      <c r="W78" s="30">
        <v>1</v>
      </c>
      <c r="X78" s="31"/>
      <c r="Y78" s="31"/>
      <c r="Z78" s="32"/>
      <c r="AA78" s="33"/>
      <c r="AB78" s="56">
        <v>1</v>
      </c>
      <c r="AC78" s="57"/>
      <c r="AD78" s="57"/>
      <c r="AE78" s="58"/>
      <c r="AF78" s="59"/>
      <c r="AG78" s="30">
        <v>1</v>
      </c>
      <c r="AH78" s="31"/>
      <c r="AI78" s="31"/>
      <c r="AJ78" s="32"/>
      <c r="AK78" s="33"/>
      <c r="AL78" s="30">
        <v>1</v>
      </c>
      <c r="AM78" s="31"/>
      <c r="AN78" s="31"/>
      <c r="AO78" s="32"/>
      <c r="AP78" s="33"/>
      <c r="AQ78" s="56">
        <v>1</v>
      </c>
      <c r="AR78" s="57"/>
      <c r="AS78" s="57"/>
      <c r="AT78" s="58">
        <v>8</v>
      </c>
      <c r="AU78" s="59"/>
      <c r="AV78" s="30">
        <v>1</v>
      </c>
      <c r="AW78" s="31"/>
      <c r="AX78" s="31"/>
      <c r="AY78" s="32"/>
      <c r="AZ78" s="33"/>
      <c r="BA78" s="30">
        <v>1</v>
      </c>
      <c r="BB78" s="31"/>
      <c r="BC78" s="31"/>
      <c r="BD78" s="32"/>
      <c r="BE78" s="33"/>
      <c r="BF78" s="30">
        <v>1</v>
      </c>
      <c r="BG78" s="31"/>
      <c r="BH78" s="31"/>
      <c r="BI78" s="32"/>
      <c r="BJ78" s="33"/>
      <c r="BK78" s="56">
        <v>1</v>
      </c>
      <c r="BL78" s="57"/>
      <c r="BM78" s="57"/>
      <c r="BN78" s="58"/>
      <c r="BO78" s="59"/>
      <c r="BP78" s="30">
        <v>1</v>
      </c>
      <c r="BQ78" s="31">
        <v>1</v>
      </c>
      <c r="BR78" s="31"/>
      <c r="BS78" s="32"/>
      <c r="BT78" s="33"/>
      <c r="BU78" s="30">
        <v>1</v>
      </c>
      <c r="BV78" s="31"/>
      <c r="BW78" s="31"/>
      <c r="BX78" s="32"/>
      <c r="BY78" s="33"/>
      <c r="BZ78" s="30">
        <v>1</v>
      </c>
      <c r="CA78" s="31"/>
      <c r="CB78" s="31"/>
      <c r="CC78" s="32"/>
      <c r="CD78" s="33"/>
      <c r="CE78" s="30">
        <v>1</v>
      </c>
      <c r="CF78" s="31"/>
      <c r="CG78" s="31"/>
      <c r="CH78" s="32"/>
      <c r="CI78" s="33"/>
      <c r="CJ78" s="30">
        <v>1</v>
      </c>
      <c r="CK78" s="31"/>
      <c r="CL78" s="31"/>
      <c r="CM78" s="32"/>
      <c r="CN78" s="33"/>
      <c r="CO78" s="30">
        <v>1</v>
      </c>
      <c r="CP78" s="31"/>
      <c r="CQ78" s="31"/>
      <c r="CR78" s="32"/>
      <c r="CS78" s="33"/>
      <c r="CT78" s="56">
        <v>1</v>
      </c>
      <c r="CU78" s="57"/>
      <c r="CV78" s="57"/>
      <c r="CW78" s="58"/>
      <c r="CX78" s="59"/>
      <c r="CY78" s="30">
        <v>1</v>
      </c>
      <c r="CZ78" s="31"/>
      <c r="DA78" s="31"/>
      <c r="DB78" s="32"/>
      <c r="DC78" s="33"/>
      <c r="DD78" s="30">
        <v>1</v>
      </c>
      <c r="DE78" s="31"/>
      <c r="DF78" s="31"/>
      <c r="DG78" s="32"/>
      <c r="DH78" s="33"/>
      <c r="DI78" s="30">
        <v>1</v>
      </c>
      <c r="DJ78" s="31"/>
      <c r="DK78" s="31"/>
      <c r="DL78" s="32"/>
      <c r="DM78" s="33"/>
      <c r="DN78" s="30">
        <v>1</v>
      </c>
      <c r="DO78" s="31"/>
      <c r="DP78" s="31"/>
      <c r="DQ78" s="32"/>
      <c r="DR78" s="33"/>
      <c r="DS78" s="30">
        <v>1</v>
      </c>
      <c r="DT78" s="31"/>
      <c r="DU78" s="31"/>
      <c r="DV78" s="32"/>
      <c r="DW78" s="33"/>
      <c r="DX78" s="30">
        <v>1</v>
      </c>
      <c r="DY78" s="31"/>
      <c r="DZ78" s="31"/>
      <c r="EA78" s="32"/>
      <c r="EB78" s="33"/>
      <c r="EC78" s="56">
        <v>1</v>
      </c>
      <c r="ED78" s="57"/>
      <c r="EE78" s="57"/>
      <c r="EF78" s="58"/>
      <c r="EG78" s="59"/>
      <c r="EH78" s="30">
        <v>1</v>
      </c>
      <c r="EI78" s="31"/>
      <c r="EJ78" s="31"/>
      <c r="EK78" s="32"/>
      <c r="EL78" s="33"/>
      <c r="EM78" s="30" t="s">
        <v>457</v>
      </c>
      <c r="EN78" s="31"/>
      <c r="EO78" s="31"/>
      <c r="EP78" s="32"/>
      <c r="EQ78" s="33"/>
      <c r="ER78" s="30"/>
      <c r="ES78" s="31"/>
      <c r="ET78" s="31"/>
      <c r="EU78" s="32"/>
      <c r="EV78" s="33"/>
      <c r="EW78" s="30"/>
      <c r="EX78" s="31"/>
      <c r="EY78" s="31"/>
      <c r="EZ78" s="32"/>
      <c r="FA78" s="33"/>
      <c r="FB78" s="30"/>
      <c r="FC78" s="31"/>
      <c r="FD78" s="31"/>
      <c r="FE78" s="32"/>
      <c r="FF78" s="33"/>
      <c r="FG78" s="30"/>
      <c r="FH78" s="31"/>
      <c r="FI78" s="31"/>
      <c r="FJ78" s="32"/>
      <c r="FK78" s="33"/>
    </row>
    <row r="79" spans="1:167" s="4" customFormat="1" ht="26.25" customHeight="1" x14ac:dyDescent="0.25">
      <c r="A79" s="22" t="s">
        <v>81</v>
      </c>
      <c r="B79" s="49" t="s">
        <v>287</v>
      </c>
      <c r="C79" s="50" t="s">
        <v>288</v>
      </c>
      <c r="D79" s="44" t="s">
        <v>419</v>
      </c>
      <c r="E79" s="36">
        <f>SUMIF($R$11:$FK$11,"T",R79:FK79)</f>
        <v>15</v>
      </c>
      <c r="F79" s="36">
        <f>COUNTIF(R79:FK79,"F")+(COUNT(R79,W79,AB79,AG79,AL79,AQ79,AV79,BA79,BF79,BK79,BP79,BU79,BZ79,CE79,CJ79,CO79,CT79,CY79,DD79,DI79,DN79,DS79,DX79,EC79,EH79,EM79,ER79,EW79,FB79,FG79)-E79)</f>
        <v>9</v>
      </c>
      <c r="G79" s="36">
        <f>+COUNTIF(R79:FK79,"F")*0.166666666666667</f>
        <v>1.5000000000000029</v>
      </c>
      <c r="H79" s="23">
        <f>COUNTIF(R79:FK79,"DM")</f>
        <v>0</v>
      </c>
      <c r="I79" s="23">
        <f>COUNTIF(R79:FK79,"LCG")</f>
        <v>0</v>
      </c>
      <c r="J79" s="23">
        <f>COUNTIF(R79:FK79,"LSG")</f>
        <v>1</v>
      </c>
      <c r="K79" s="23">
        <f>COUNTIF(R79:FK79,"V")</f>
        <v>0</v>
      </c>
      <c r="L79" s="37">
        <f>+E79+F79+H79+I79+J79+K79</f>
        <v>25</v>
      </c>
      <c r="M79" s="23">
        <f>SUMIF($R$11:$FK$11,$M$11,R79:FK79)</f>
        <v>1</v>
      </c>
      <c r="N79" s="23">
        <f>SUMIF($R$11:$FK$11,$N$11,R79:FK79)</f>
        <v>0</v>
      </c>
      <c r="O79" s="23">
        <f>SUMIF($R$11:$FK$11,$O$11,R79:FK79)</f>
        <v>0</v>
      </c>
      <c r="P79" s="23">
        <f>SUMIF($R$11:$FK$11,$P$11,R79:FK79)</f>
        <v>0</v>
      </c>
      <c r="Q79" s="34">
        <f>SUM(M79:P79)</f>
        <v>1</v>
      </c>
      <c r="R79" s="30" t="s">
        <v>456</v>
      </c>
      <c r="S79" s="31"/>
      <c r="T79" s="31"/>
      <c r="U79" s="32"/>
      <c r="V79" s="33"/>
      <c r="W79" s="30">
        <v>1</v>
      </c>
      <c r="X79" s="31">
        <v>1</v>
      </c>
      <c r="Y79" s="31"/>
      <c r="Z79" s="32"/>
      <c r="AA79" s="33"/>
      <c r="AB79" s="56">
        <v>1</v>
      </c>
      <c r="AC79" s="57"/>
      <c r="AD79" s="57"/>
      <c r="AE79" s="58"/>
      <c r="AF79" s="59"/>
      <c r="AG79" s="30">
        <v>1</v>
      </c>
      <c r="AH79" s="31"/>
      <c r="AI79" s="31"/>
      <c r="AJ79" s="32"/>
      <c r="AK79" s="33"/>
      <c r="AL79" s="30">
        <v>1</v>
      </c>
      <c r="AM79" s="31"/>
      <c r="AN79" s="31"/>
      <c r="AO79" s="32"/>
      <c r="AP79" s="33"/>
      <c r="AQ79" s="56" t="s">
        <v>456</v>
      </c>
      <c r="AR79" s="57"/>
      <c r="AS79" s="57"/>
      <c r="AT79" s="58"/>
      <c r="AU79" s="59"/>
      <c r="AV79" s="30">
        <v>1</v>
      </c>
      <c r="AW79" s="31"/>
      <c r="AX79" s="31"/>
      <c r="AY79" s="32"/>
      <c r="AZ79" s="33"/>
      <c r="BA79" s="30">
        <v>1</v>
      </c>
      <c r="BB79" s="31"/>
      <c r="BC79" s="31"/>
      <c r="BD79" s="32"/>
      <c r="BE79" s="33"/>
      <c r="BF79" s="30" t="s">
        <v>456</v>
      </c>
      <c r="BG79" s="31"/>
      <c r="BH79" s="31"/>
      <c r="BI79" s="32"/>
      <c r="BJ79" s="33"/>
      <c r="BK79" s="56">
        <v>1</v>
      </c>
      <c r="BL79" s="57"/>
      <c r="BM79" s="57"/>
      <c r="BN79" s="58"/>
      <c r="BO79" s="59"/>
      <c r="BP79" s="30">
        <v>1</v>
      </c>
      <c r="BQ79" s="31"/>
      <c r="BR79" s="31"/>
      <c r="BS79" s="32"/>
      <c r="BT79" s="33"/>
      <c r="BU79" s="30">
        <v>1</v>
      </c>
      <c r="BV79" s="31"/>
      <c r="BW79" s="31"/>
      <c r="BX79" s="32"/>
      <c r="BY79" s="33"/>
      <c r="BZ79" s="30">
        <v>1</v>
      </c>
      <c r="CA79" s="31"/>
      <c r="CB79" s="31"/>
      <c r="CC79" s="32"/>
      <c r="CD79" s="33"/>
      <c r="CE79" s="30">
        <v>1</v>
      </c>
      <c r="CF79" s="31"/>
      <c r="CG79" s="31"/>
      <c r="CH79" s="32"/>
      <c r="CI79" s="33"/>
      <c r="CJ79" s="30">
        <v>1</v>
      </c>
      <c r="CK79" s="31"/>
      <c r="CL79" s="31"/>
      <c r="CM79" s="32"/>
      <c r="CN79" s="33"/>
      <c r="CO79" s="30" t="s">
        <v>456</v>
      </c>
      <c r="CP79" s="31"/>
      <c r="CQ79" s="31"/>
      <c r="CR79" s="32"/>
      <c r="CS79" s="33"/>
      <c r="CT79" s="56">
        <v>1</v>
      </c>
      <c r="CU79" s="57"/>
      <c r="CV79" s="57"/>
      <c r="CW79" s="58"/>
      <c r="CX79" s="59"/>
      <c r="CY79" s="30" t="s">
        <v>456</v>
      </c>
      <c r="CZ79" s="31"/>
      <c r="DA79" s="31"/>
      <c r="DB79" s="32"/>
      <c r="DC79" s="33"/>
      <c r="DD79" s="30">
        <v>1</v>
      </c>
      <c r="DE79" s="31"/>
      <c r="DF79" s="31"/>
      <c r="DG79" s="32"/>
      <c r="DH79" s="33"/>
      <c r="DI79" s="30" t="s">
        <v>456</v>
      </c>
      <c r="DJ79" s="31"/>
      <c r="DK79" s="31"/>
      <c r="DL79" s="32"/>
      <c r="DM79" s="33"/>
      <c r="DN79" s="30" t="s">
        <v>456</v>
      </c>
      <c r="DO79" s="31"/>
      <c r="DP79" s="31"/>
      <c r="DQ79" s="32"/>
      <c r="DR79" s="33"/>
      <c r="DS79" s="30" t="s">
        <v>457</v>
      </c>
      <c r="DT79" s="31"/>
      <c r="DU79" s="31"/>
      <c r="DV79" s="32"/>
      <c r="DW79" s="33"/>
      <c r="DX79" s="30" t="s">
        <v>456</v>
      </c>
      <c r="DY79" s="31"/>
      <c r="DZ79" s="31"/>
      <c r="EA79" s="32"/>
      <c r="EB79" s="33"/>
      <c r="EC79" s="56">
        <v>1</v>
      </c>
      <c r="ED79" s="57"/>
      <c r="EE79" s="57"/>
      <c r="EF79" s="58"/>
      <c r="EG79" s="59"/>
      <c r="EH79" s="30" t="s">
        <v>456</v>
      </c>
      <c r="EI79" s="31"/>
      <c r="EJ79" s="31"/>
      <c r="EK79" s="32"/>
      <c r="EL79" s="33"/>
      <c r="EM79" s="30" t="s">
        <v>530</v>
      </c>
      <c r="EN79" s="31"/>
      <c r="EO79" s="31"/>
      <c r="EP79" s="32"/>
      <c r="EQ79" s="33"/>
      <c r="ER79" s="30"/>
      <c r="ES79" s="31"/>
      <c r="ET79" s="31"/>
      <c r="EU79" s="32"/>
      <c r="EV79" s="33"/>
      <c r="EW79" s="30"/>
      <c r="EX79" s="31"/>
      <c r="EY79" s="31"/>
      <c r="EZ79" s="32"/>
      <c r="FA79" s="33"/>
      <c r="FB79" s="30"/>
      <c r="FC79" s="31"/>
      <c r="FD79" s="31"/>
      <c r="FE79" s="32"/>
      <c r="FF79" s="33"/>
      <c r="FG79" s="30"/>
      <c r="FH79" s="31"/>
      <c r="FI79" s="31"/>
      <c r="FJ79" s="32"/>
      <c r="FK79" s="33"/>
    </row>
    <row r="80" spans="1:167" s="4" customFormat="1" ht="26.25" customHeight="1" x14ac:dyDescent="0.25">
      <c r="A80" s="22" t="s">
        <v>82</v>
      </c>
      <c r="B80" s="47" t="s">
        <v>289</v>
      </c>
      <c r="C80" s="46" t="s">
        <v>290</v>
      </c>
      <c r="D80" s="44" t="s">
        <v>420</v>
      </c>
      <c r="E80" s="36">
        <f>SUMIF($R$11:$FK$11,"T",R80:FK80)</f>
        <v>20</v>
      </c>
      <c r="F80" s="36">
        <f>COUNTIF(R80:FK80,"F")+(COUNT(R80,W80,AB80,AG80,AL80,AQ80,AV80,BA80,BF80,BK80,BP80,BU80,BZ80,CE80,CJ80,CO80,CT80,CY80,DD80,DI80,DN80,DS80,DX80,EC80,EH80,EM80,ER80,EW80,FB80,FG80)-E80)</f>
        <v>4</v>
      </c>
      <c r="G80" s="36">
        <f>+COUNTIF(R80:FK80,"F")*0.166666666666667</f>
        <v>0.66666666666666796</v>
      </c>
      <c r="H80" s="23">
        <f>COUNTIF(R80:FK80,"DM")</f>
        <v>0</v>
      </c>
      <c r="I80" s="23">
        <f>COUNTIF(R80:FK80,"LCG")</f>
        <v>0</v>
      </c>
      <c r="J80" s="23">
        <f>COUNTIF(R80:FK80,"LSG")</f>
        <v>1</v>
      </c>
      <c r="K80" s="23">
        <f>COUNTIF(R80:FK80,"V")</f>
        <v>0</v>
      </c>
      <c r="L80" s="37">
        <f>+E80+F80+H80+I80+J80+K80</f>
        <v>25</v>
      </c>
      <c r="M80" s="23">
        <f>SUMIF($R$11:$FK$11,$M$11,R80:FK80)</f>
        <v>2.75</v>
      </c>
      <c r="N80" s="23">
        <f>SUMIF($R$11:$FK$11,$N$11,R80:FK80)</f>
        <v>1</v>
      </c>
      <c r="O80" s="23">
        <f>SUMIF($R$11:$FK$11,$O$11,R80:FK80)</f>
        <v>8</v>
      </c>
      <c r="P80" s="23">
        <f>SUMIF($R$11:$FK$11,$P$11,R80:FK80)</f>
        <v>0</v>
      </c>
      <c r="Q80" s="34">
        <f>SUM(M80:P80)</f>
        <v>11.75</v>
      </c>
      <c r="R80" s="30">
        <v>1</v>
      </c>
      <c r="S80" s="31">
        <v>0.5</v>
      </c>
      <c r="T80" s="31"/>
      <c r="U80" s="32"/>
      <c r="V80" s="33"/>
      <c r="W80" s="30">
        <v>1</v>
      </c>
      <c r="X80" s="31">
        <v>2</v>
      </c>
      <c r="Y80" s="31">
        <v>1</v>
      </c>
      <c r="Z80" s="32"/>
      <c r="AA80" s="33"/>
      <c r="AB80" s="56">
        <v>1</v>
      </c>
      <c r="AC80" s="57"/>
      <c r="AD80" s="57"/>
      <c r="AE80" s="58"/>
      <c r="AF80" s="59"/>
      <c r="AG80" s="30" t="s">
        <v>456</v>
      </c>
      <c r="AH80" s="31"/>
      <c r="AI80" s="31"/>
      <c r="AJ80" s="32"/>
      <c r="AK80" s="33"/>
      <c r="AL80" s="30">
        <v>1</v>
      </c>
      <c r="AM80" s="31"/>
      <c r="AN80" s="31"/>
      <c r="AO80" s="32"/>
      <c r="AP80" s="33"/>
      <c r="AQ80" s="56">
        <v>1</v>
      </c>
      <c r="AR80" s="57">
        <v>0.25</v>
      </c>
      <c r="AS80" s="57"/>
      <c r="AT80" s="58">
        <v>8</v>
      </c>
      <c r="AU80" s="59"/>
      <c r="AV80" s="30">
        <v>1</v>
      </c>
      <c r="AW80" s="31"/>
      <c r="AX80" s="31"/>
      <c r="AY80" s="32"/>
      <c r="AZ80" s="33"/>
      <c r="BA80" s="30">
        <v>1</v>
      </c>
      <c r="BB80" s="31"/>
      <c r="BC80" s="31"/>
      <c r="BD80" s="32"/>
      <c r="BE80" s="33"/>
      <c r="BF80" s="30">
        <v>1</v>
      </c>
      <c r="BG80" s="31"/>
      <c r="BH80" s="31"/>
      <c r="BI80" s="32"/>
      <c r="BJ80" s="33"/>
      <c r="BK80" s="56">
        <v>1</v>
      </c>
      <c r="BL80" s="57"/>
      <c r="BM80" s="57"/>
      <c r="BN80" s="58"/>
      <c r="BO80" s="59"/>
      <c r="BP80" s="30" t="s">
        <v>456</v>
      </c>
      <c r="BQ80" s="31"/>
      <c r="BR80" s="31"/>
      <c r="BS80" s="32"/>
      <c r="BT80" s="33"/>
      <c r="BU80" s="30">
        <v>1</v>
      </c>
      <c r="BV80" s="31"/>
      <c r="BW80" s="31"/>
      <c r="BX80" s="32"/>
      <c r="BY80" s="33"/>
      <c r="BZ80" s="30">
        <v>1</v>
      </c>
      <c r="CA80" s="31"/>
      <c r="CB80" s="31"/>
      <c r="CC80" s="32"/>
      <c r="CD80" s="33"/>
      <c r="CE80" s="30">
        <v>1</v>
      </c>
      <c r="CF80" s="31"/>
      <c r="CG80" s="31"/>
      <c r="CH80" s="32"/>
      <c r="CI80" s="33"/>
      <c r="CJ80" s="30">
        <v>1</v>
      </c>
      <c r="CK80" s="31"/>
      <c r="CL80" s="31"/>
      <c r="CM80" s="32"/>
      <c r="CN80" s="33"/>
      <c r="CO80" s="30" t="s">
        <v>457</v>
      </c>
      <c r="CP80" s="31"/>
      <c r="CQ80" s="31"/>
      <c r="CR80" s="32"/>
      <c r="CS80" s="33"/>
      <c r="CT80" s="56">
        <v>1</v>
      </c>
      <c r="CU80" s="57"/>
      <c r="CV80" s="57"/>
      <c r="CW80" s="58"/>
      <c r="CX80" s="59"/>
      <c r="CY80" s="30" t="s">
        <v>456</v>
      </c>
      <c r="CZ80" s="31"/>
      <c r="DA80" s="31"/>
      <c r="DB80" s="32"/>
      <c r="DC80" s="33"/>
      <c r="DD80" s="30" t="s">
        <v>456</v>
      </c>
      <c r="DE80" s="31"/>
      <c r="DF80" s="31"/>
      <c r="DG80" s="32"/>
      <c r="DH80" s="33"/>
      <c r="DI80" s="30">
        <v>1</v>
      </c>
      <c r="DJ80" s="31"/>
      <c r="DK80" s="31"/>
      <c r="DL80" s="32"/>
      <c r="DM80" s="33"/>
      <c r="DN80" s="30">
        <v>1</v>
      </c>
      <c r="DO80" s="31"/>
      <c r="DP80" s="31"/>
      <c r="DQ80" s="32"/>
      <c r="DR80" s="33"/>
      <c r="DS80" s="30">
        <v>1</v>
      </c>
      <c r="DT80" s="31"/>
      <c r="DU80" s="31"/>
      <c r="DV80" s="32"/>
      <c r="DW80" s="33"/>
      <c r="DX80" s="30">
        <v>1</v>
      </c>
      <c r="DY80" s="31"/>
      <c r="DZ80" s="31"/>
      <c r="EA80" s="32"/>
      <c r="EB80" s="33"/>
      <c r="EC80" s="56">
        <v>1</v>
      </c>
      <c r="ED80" s="57"/>
      <c r="EE80" s="57"/>
      <c r="EF80" s="58"/>
      <c r="EG80" s="59"/>
      <c r="EH80" s="30">
        <v>1</v>
      </c>
      <c r="EI80" s="31"/>
      <c r="EJ80" s="31"/>
      <c r="EK80" s="32"/>
      <c r="EL80" s="33"/>
      <c r="EM80" s="30" t="s">
        <v>515</v>
      </c>
      <c r="EN80" s="31"/>
      <c r="EO80" s="31"/>
      <c r="EP80" s="32"/>
      <c r="EQ80" s="33"/>
      <c r="ER80" s="30"/>
      <c r="ES80" s="31"/>
      <c r="ET80" s="31"/>
      <c r="EU80" s="32"/>
      <c r="EV80" s="33"/>
      <c r="EW80" s="30"/>
      <c r="EX80" s="31"/>
      <c r="EY80" s="31"/>
      <c r="EZ80" s="32"/>
      <c r="FA80" s="33"/>
      <c r="FB80" s="30"/>
      <c r="FC80" s="31"/>
      <c r="FD80" s="31"/>
      <c r="FE80" s="32"/>
      <c r="FF80" s="33"/>
      <c r="FG80" s="30"/>
      <c r="FH80" s="31"/>
      <c r="FI80" s="31"/>
      <c r="FJ80" s="32"/>
      <c r="FK80" s="33"/>
    </row>
    <row r="81" spans="1:167" s="4" customFormat="1" ht="26.25" customHeight="1" x14ac:dyDescent="0.25">
      <c r="A81" s="22" t="s">
        <v>83</v>
      </c>
      <c r="B81" s="47" t="s">
        <v>291</v>
      </c>
      <c r="C81" s="46" t="s">
        <v>292</v>
      </c>
      <c r="D81" s="44">
        <v>78257845</v>
      </c>
      <c r="E81" s="36">
        <f>SUMIF($R$11:$FK$11,"T",R81:FK81)</f>
        <v>20</v>
      </c>
      <c r="F81" s="36">
        <f>COUNTIF(R81:FK81,"F")+(COUNT(R81,W81,AB81,AG81,AL81,AQ81,AV81,BA81,BF81,BK81,BP81,BU81,BZ81,CE81,CJ81,CO81,CT81,CY81,DD81,DI81,DN81,DS81,DX81,EC81,EH81,EM81,ER81,EW81,FB81,FG81)-E81)</f>
        <v>3</v>
      </c>
      <c r="G81" s="36">
        <f>+COUNTIF(R81:FK81,"F")*0.166666666666667</f>
        <v>0.500000000000001</v>
      </c>
      <c r="H81" s="23">
        <f>COUNTIF(R81:FK81,"DM")</f>
        <v>0</v>
      </c>
      <c r="I81" s="23">
        <f>COUNTIF(R81:FK81,"LCG")</f>
        <v>0</v>
      </c>
      <c r="J81" s="23">
        <f>COUNTIF(R81:FK81,"LSG")</f>
        <v>2</v>
      </c>
      <c r="K81" s="23">
        <f>COUNTIF(R81:FK81,"V")</f>
        <v>0</v>
      </c>
      <c r="L81" s="37">
        <f>+E81+F81+H81+I81+J81+K81</f>
        <v>25</v>
      </c>
      <c r="M81" s="23">
        <f>SUMIF($R$11:$FK$11,$M$11,R81:FK81)</f>
        <v>9.5</v>
      </c>
      <c r="N81" s="23">
        <f>SUMIF($R$11:$FK$11,$N$11,R81:FK81)</f>
        <v>1</v>
      </c>
      <c r="O81" s="23">
        <f>SUMIF($R$11:$FK$11,$O$11,R81:FK81)</f>
        <v>8</v>
      </c>
      <c r="P81" s="23">
        <f>SUMIF($R$11:$FK$11,$P$11,R81:FK81)</f>
        <v>56</v>
      </c>
      <c r="Q81" s="34">
        <f>SUM(M81:P81)</f>
        <v>74.5</v>
      </c>
      <c r="R81" s="30">
        <v>1</v>
      </c>
      <c r="S81" s="31">
        <v>1</v>
      </c>
      <c r="T81" s="31"/>
      <c r="U81" s="32"/>
      <c r="V81" s="33">
        <v>8</v>
      </c>
      <c r="W81" s="30">
        <v>1</v>
      </c>
      <c r="X81" s="31"/>
      <c r="Y81" s="31"/>
      <c r="Z81" s="32"/>
      <c r="AA81" s="33"/>
      <c r="AB81" s="56">
        <v>1</v>
      </c>
      <c r="AC81" s="57"/>
      <c r="AD81" s="57"/>
      <c r="AE81" s="58"/>
      <c r="AF81" s="59"/>
      <c r="AG81" s="30">
        <v>1</v>
      </c>
      <c r="AH81" s="31"/>
      <c r="AI81" s="31"/>
      <c r="AJ81" s="32"/>
      <c r="AK81" s="33"/>
      <c r="AL81" s="30">
        <v>1</v>
      </c>
      <c r="AM81" s="31"/>
      <c r="AN81" s="31"/>
      <c r="AO81" s="32"/>
      <c r="AP81" s="33"/>
      <c r="AQ81" s="56">
        <v>1</v>
      </c>
      <c r="AR81" s="57"/>
      <c r="AS81" s="57"/>
      <c r="AT81" s="58">
        <v>8</v>
      </c>
      <c r="AU81" s="59"/>
      <c r="AV81" s="30">
        <v>1</v>
      </c>
      <c r="AW81" s="31"/>
      <c r="AX81" s="31"/>
      <c r="AY81" s="32"/>
      <c r="AZ81" s="33"/>
      <c r="BA81" s="30">
        <v>1</v>
      </c>
      <c r="BB81" s="31"/>
      <c r="BC81" s="31"/>
      <c r="BD81" s="32"/>
      <c r="BE81" s="33"/>
      <c r="BF81" s="30" t="s">
        <v>456</v>
      </c>
      <c r="BG81" s="31"/>
      <c r="BH81" s="31"/>
      <c r="BI81" s="32"/>
      <c r="BJ81" s="33"/>
      <c r="BK81" s="56">
        <v>1</v>
      </c>
      <c r="BL81" s="57"/>
      <c r="BM81" s="57"/>
      <c r="BN81" s="58"/>
      <c r="BO81" s="59"/>
      <c r="BP81" s="30" t="s">
        <v>456</v>
      </c>
      <c r="BQ81" s="31"/>
      <c r="BR81" s="31"/>
      <c r="BS81" s="32"/>
      <c r="BT81" s="33"/>
      <c r="BU81" s="30">
        <v>1</v>
      </c>
      <c r="BV81" s="31"/>
      <c r="BW81" s="31"/>
      <c r="BX81" s="32"/>
      <c r="BY81" s="33"/>
      <c r="BZ81" s="30">
        <v>1</v>
      </c>
      <c r="CA81" s="31"/>
      <c r="CB81" s="31"/>
      <c r="CC81" s="32"/>
      <c r="CD81" s="33"/>
      <c r="CE81" s="30">
        <v>1</v>
      </c>
      <c r="CF81" s="31"/>
      <c r="CG81" s="31"/>
      <c r="CH81" s="32"/>
      <c r="CI81" s="33"/>
      <c r="CJ81" s="30">
        <v>1</v>
      </c>
      <c r="CK81" s="31"/>
      <c r="CL81" s="31"/>
      <c r="CM81" s="32"/>
      <c r="CN81" s="33"/>
      <c r="CO81" s="30" t="s">
        <v>457</v>
      </c>
      <c r="CP81" s="31"/>
      <c r="CQ81" s="31"/>
      <c r="CR81" s="32"/>
      <c r="CS81" s="33"/>
      <c r="CT81" s="56" t="s">
        <v>457</v>
      </c>
      <c r="CU81" s="57"/>
      <c r="CV81" s="57"/>
      <c r="CW81" s="58"/>
      <c r="CX81" s="59"/>
      <c r="CY81" s="30">
        <v>1</v>
      </c>
      <c r="CZ81" s="31">
        <v>1</v>
      </c>
      <c r="DA81" s="31"/>
      <c r="DB81" s="32"/>
      <c r="DC81" s="33">
        <v>8</v>
      </c>
      <c r="DD81" s="30">
        <v>1</v>
      </c>
      <c r="DE81" s="31">
        <v>2</v>
      </c>
      <c r="DF81" s="31"/>
      <c r="DG81" s="32"/>
      <c r="DH81" s="33">
        <v>8</v>
      </c>
      <c r="DI81" s="30">
        <v>1</v>
      </c>
      <c r="DJ81" s="31">
        <v>2</v>
      </c>
      <c r="DK81" s="31"/>
      <c r="DL81" s="32"/>
      <c r="DM81" s="33">
        <v>8</v>
      </c>
      <c r="DN81" s="30">
        <v>1</v>
      </c>
      <c r="DO81" s="31">
        <v>2</v>
      </c>
      <c r="DP81" s="31">
        <v>1</v>
      </c>
      <c r="DQ81" s="32"/>
      <c r="DR81" s="33">
        <v>8</v>
      </c>
      <c r="DS81" s="30">
        <v>1</v>
      </c>
      <c r="DT81" s="31">
        <v>1</v>
      </c>
      <c r="DU81" s="31"/>
      <c r="DV81" s="32"/>
      <c r="DW81" s="33">
        <v>8</v>
      </c>
      <c r="DX81" s="30">
        <v>1</v>
      </c>
      <c r="DY81" s="31"/>
      <c r="DZ81" s="31"/>
      <c r="EA81" s="32"/>
      <c r="EB81" s="33"/>
      <c r="EC81" s="56" t="s">
        <v>456</v>
      </c>
      <c r="ED81" s="57"/>
      <c r="EE81" s="57"/>
      <c r="EF81" s="58"/>
      <c r="EG81" s="59"/>
      <c r="EH81" s="30">
        <v>1</v>
      </c>
      <c r="EI81" s="31">
        <v>0.5</v>
      </c>
      <c r="EJ81" s="31"/>
      <c r="EK81" s="32"/>
      <c r="EL81" s="33">
        <v>8</v>
      </c>
      <c r="EM81" s="30" t="s">
        <v>516</v>
      </c>
      <c r="EN81" s="31"/>
      <c r="EO81" s="31"/>
      <c r="EP81" s="32"/>
      <c r="EQ81" s="33"/>
      <c r="ER81" s="30"/>
      <c r="ES81" s="31"/>
      <c r="ET81" s="31"/>
      <c r="EU81" s="32"/>
      <c r="EV81" s="33"/>
      <c r="EW81" s="30"/>
      <c r="EX81" s="31"/>
      <c r="EY81" s="31"/>
      <c r="EZ81" s="32"/>
      <c r="FA81" s="33"/>
      <c r="FB81" s="30"/>
      <c r="FC81" s="31"/>
      <c r="FD81" s="31"/>
      <c r="FE81" s="32"/>
      <c r="FF81" s="33"/>
      <c r="FG81" s="30"/>
      <c r="FH81" s="31"/>
      <c r="FI81" s="31"/>
      <c r="FJ81" s="32"/>
      <c r="FK81" s="33"/>
    </row>
    <row r="82" spans="1:167" s="4" customFormat="1" ht="26.25" customHeight="1" x14ac:dyDescent="0.25">
      <c r="A82" s="22" t="s">
        <v>84</v>
      </c>
      <c r="B82" s="47" t="s">
        <v>293</v>
      </c>
      <c r="C82" s="46" t="s">
        <v>294</v>
      </c>
      <c r="D82" s="44">
        <v>42403148</v>
      </c>
      <c r="E82" s="36">
        <f>SUMIF($R$11:$FK$11,"T",R82:FK82)</f>
        <v>19</v>
      </c>
      <c r="F82" s="36">
        <f>COUNTIF(R82:FK82,"F")+(COUNT(R82,W82,AB82,AG82,AL82,AQ82,AV82,BA82,BF82,BK82,BP82,BU82,BZ82,CE82,CJ82,CO82,CT82,CY82,DD82,DI82,DN82,DS82,DX82,EC82,EH82,EM82,ER82,EW82,FB82,FG82)-E82)</f>
        <v>0</v>
      </c>
      <c r="G82" s="36">
        <f>+COUNTIF(R82:FK82,"F")*0.166666666666667</f>
        <v>0</v>
      </c>
      <c r="H82" s="23">
        <f>COUNTIF(R82:FK82,"DM")</f>
        <v>0</v>
      </c>
      <c r="I82" s="23">
        <f>COUNTIF(R82:FK82,"LCG")</f>
        <v>0</v>
      </c>
      <c r="J82" s="23">
        <f>COUNTIF(R82:FK82,"LSG")</f>
        <v>2</v>
      </c>
      <c r="K82" s="23">
        <f>COUNTIF(R82:FK82,"V")</f>
        <v>9</v>
      </c>
      <c r="L82" s="37">
        <f>+E82+F82+H82+I82+J82+K82</f>
        <v>30</v>
      </c>
      <c r="M82" s="23">
        <f>SUMIF($R$11:$FK$11,$M$11,R82:FK82)</f>
        <v>7.5</v>
      </c>
      <c r="N82" s="23">
        <f>SUMIF($R$11:$FK$11,$N$11,R82:FK82)</f>
        <v>0</v>
      </c>
      <c r="O82" s="23">
        <f>SUMIF($R$11:$FK$11,$O$11,R82:FK82)</f>
        <v>8</v>
      </c>
      <c r="P82" s="23">
        <f>SUMIF($R$11:$FK$11,$P$11,R82:FK82)</f>
        <v>128</v>
      </c>
      <c r="Q82" s="34">
        <f>SUM(M82:P82)</f>
        <v>143.5</v>
      </c>
      <c r="R82" s="30">
        <v>1</v>
      </c>
      <c r="S82" s="31">
        <v>1</v>
      </c>
      <c r="T82" s="31"/>
      <c r="U82" s="32"/>
      <c r="V82" s="33">
        <v>8</v>
      </c>
      <c r="W82" s="30">
        <v>1</v>
      </c>
      <c r="X82" s="31"/>
      <c r="Y82" s="31"/>
      <c r="Z82" s="32"/>
      <c r="AA82" s="33"/>
      <c r="AB82" s="56">
        <v>1</v>
      </c>
      <c r="AC82" s="57">
        <v>1</v>
      </c>
      <c r="AD82" s="57"/>
      <c r="AE82" s="58"/>
      <c r="AF82" s="59">
        <v>8</v>
      </c>
      <c r="AG82" s="30" t="s">
        <v>457</v>
      </c>
      <c r="AH82" s="31"/>
      <c r="AI82" s="31"/>
      <c r="AJ82" s="32"/>
      <c r="AK82" s="33"/>
      <c r="AL82" s="30">
        <v>1</v>
      </c>
      <c r="AM82" s="31"/>
      <c r="AN82" s="31"/>
      <c r="AO82" s="32"/>
      <c r="AP82" s="33">
        <v>8</v>
      </c>
      <c r="AQ82" s="56">
        <v>1</v>
      </c>
      <c r="AR82" s="57"/>
      <c r="AS82" s="57"/>
      <c r="AT82" s="58">
        <v>8</v>
      </c>
      <c r="AU82" s="59">
        <v>8</v>
      </c>
      <c r="AV82" s="30">
        <v>1</v>
      </c>
      <c r="AW82" s="31"/>
      <c r="AX82" s="31"/>
      <c r="AY82" s="32"/>
      <c r="AZ82" s="33">
        <v>8</v>
      </c>
      <c r="BA82" s="30">
        <v>1</v>
      </c>
      <c r="BB82" s="31">
        <v>1</v>
      </c>
      <c r="BC82" s="31"/>
      <c r="BD82" s="32"/>
      <c r="BE82" s="33">
        <v>8</v>
      </c>
      <c r="BF82" s="30">
        <v>1</v>
      </c>
      <c r="BG82" s="31"/>
      <c r="BH82" s="31"/>
      <c r="BI82" s="32"/>
      <c r="BJ82" s="33"/>
      <c r="BK82" s="56">
        <v>1</v>
      </c>
      <c r="BL82" s="57"/>
      <c r="BM82" s="57"/>
      <c r="BN82" s="58"/>
      <c r="BO82" s="59">
        <v>8</v>
      </c>
      <c r="BP82" s="30">
        <v>1</v>
      </c>
      <c r="BQ82" s="31">
        <v>0.5</v>
      </c>
      <c r="BR82" s="31"/>
      <c r="BS82" s="32"/>
      <c r="BT82" s="33">
        <v>8</v>
      </c>
      <c r="BU82" s="30">
        <v>1</v>
      </c>
      <c r="BV82" s="31">
        <v>1</v>
      </c>
      <c r="BW82" s="31"/>
      <c r="BX82" s="32"/>
      <c r="BY82" s="33">
        <v>8</v>
      </c>
      <c r="BZ82" s="30">
        <v>1</v>
      </c>
      <c r="CA82" s="31">
        <v>1</v>
      </c>
      <c r="CB82" s="31"/>
      <c r="CC82" s="32"/>
      <c r="CD82" s="33">
        <v>8</v>
      </c>
      <c r="CE82" s="30">
        <v>1</v>
      </c>
      <c r="CF82" s="31">
        <v>1</v>
      </c>
      <c r="CG82" s="31"/>
      <c r="CH82" s="32"/>
      <c r="CI82" s="33">
        <v>8</v>
      </c>
      <c r="CJ82" s="30" t="s">
        <v>457</v>
      </c>
      <c r="CK82" s="31"/>
      <c r="CL82" s="31"/>
      <c r="CM82" s="32"/>
      <c r="CN82" s="33"/>
      <c r="CO82" s="30">
        <v>1</v>
      </c>
      <c r="CP82" s="31"/>
      <c r="CQ82" s="31"/>
      <c r="CR82" s="32"/>
      <c r="CS82" s="33"/>
      <c r="CT82" s="56">
        <v>1</v>
      </c>
      <c r="CU82" s="57"/>
      <c r="CV82" s="57"/>
      <c r="CW82" s="58"/>
      <c r="CX82" s="59">
        <v>8</v>
      </c>
      <c r="CY82" s="30">
        <v>1</v>
      </c>
      <c r="CZ82" s="31">
        <v>1</v>
      </c>
      <c r="DA82" s="31"/>
      <c r="DB82" s="32"/>
      <c r="DC82" s="33">
        <v>8</v>
      </c>
      <c r="DD82" s="30">
        <v>1</v>
      </c>
      <c r="DE82" s="31"/>
      <c r="DF82" s="31"/>
      <c r="DG82" s="32"/>
      <c r="DH82" s="33">
        <v>8</v>
      </c>
      <c r="DI82" s="30">
        <v>1</v>
      </c>
      <c r="DJ82" s="31"/>
      <c r="DK82" s="31"/>
      <c r="DL82" s="32"/>
      <c r="DM82" s="33">
        <v>8</v>
      </c>
      <c r="DN82" s="30">
        <v>1</v>
      </c>
      <c r="DO82" s="31"/>
      <c r="DP82" s="31"/>
      <c r="DQ82" s="32"/>
      <c r="DR82" s="33">
        <v>8</v>
      </c>
      <c r="DS82" s="30" t="s">
        <v>458</v>
      </c>
      <c r="DT82" s="31"/>
      <c r="DU82" s="31"/>
      <c r="DV82" s="32"/>
      <c r="DW82" s="33"/>
      <c r="DX82" s="30" t="s">
        <v>458</v>
      </c>
      <c r="DY82" s="31"/>
      <c r="DZ82" s="31"/>
      <c r="EA82" s="32"/>
      <c r="EB82" s="33"/>
      <c r="EC82" s="30" t="s">
        <v>458</v>
      </c>
      <c r="ED82" s="57"/>
      <c r="EE82" s="57"/>
      <c r="EF82" s="58"/>
      <c r="EG82" s="59"/>
      <c r="EH82" s="30" t="s">
        <v>458</v>
      </c>
      <c r="EI82" s="31"/>
      <c r="EJ82" s="31"/>
      <c r="EK82" s="32"/>
      <c r="EL82" s="33"/>
      <c r="EM82" s="30" t="s">
        <v>458</v>
      </c>
      <c r="EN82" s="31"/>
      <c r="EO82" s="31"/>
      <c r="EP82" s="32"/>
      <c r="EQ82" s="33"/>
      <c r="ER82" s="30" t="s">
        <v>458</v>
      </c>
      <c r="ES82" s="31"/>
      <c r="ET82" s="31"/>
      <c r="EU82" s="32"/>
      <c r="EV82" s="33"/>
      <c r="EW82" s="30" t="s">
        <v>458</v>
      </c>
      <c r="EX82" s="31"/>
      <c r="EY82" s="31"/>
      <c r="EZ82" s="32"/>
      <c r="FA82" s="33"/>
      <c r="FB82" s="30" t="s">
        <v>458</v>
      </c>
      <c r="FC82" s="31"/>
      <c r="FD82" s="31"/>
      <c r="FE82" s="32"/>
      <c r="FF82" s="33"/>
      <c r="FG82" s="30" t="s">
        <v>458</v>
      </c>
      <c r="FH82" s="31"/>
      <c r="FI82" s="31"/>
      <c r="FJ82" s="32"/>
      <c r="FK82" s="33"/>
    </row>
    <row r="83" spans="1:167" s="4" customFormat="1" ht="26.25" customHeight="1" x14ac:dyDescent="0.25">
      <c r="A83" s="22" t="s">
        <v>90</v>
      </c>
      <c r="B83" s="47" t="s">
        <v>295</v>
      </c>
      <c r="C83" s="46" t="s">
        <v>296</v>
      </c>
      <c r="D83" s="44" t="s">
        <v>421</v>
      </c>
      <c r="E83" s="36">
        <f>SUMIF($R$11:$FK$11,"T",R83:FK83)</f>
        <v>25</v>
      </c>
      <c r="F83" s="36">
        <f>COUNTIF(R83:FK83,"F")+(COUNT(R83,W83,AB83,AG83,AL83,AQ83,AV83,BA83,BF83,BK83,BP83,BU83,BZ83,CE83,CJ83,CO83,CT83,CY83,DD83,DI83,DN83,DS83,DX83,EC83,EH83,EM83,ER83,EW83,FB83,FG83)-E83)</f>
        <v>0</v>
      </c>
      <c r="G83" s="36">
        <f>+COUNTIF(R83:FK83,"F")*0.166666666666667</f>
        <v>0</v>
      </c>
      <c r="H83" s="23">
        <f>COUNTIF(R83:FK83,"DM")</f>
        <v>0</v>
      </c>
      <c r="I83" s="23">
        <f>COUNTIF(R83:FK83,"LCG")</f>
        <v>0</v>
      </c>
      <c r="J83" s="23">
        <f>COUNTIF(R83:FK83,"LSG")</f>
        <v>0</v>
      </c>
      <c r="K83" s="23">
        <f>COUNTIF(R83:FK83,"V")</f>
        <v>0</v>
      </c>
      <c r="L83" s="37">
        <f>+E83+F83+H83+I83+J83+K83</f>
        <v>25</v>
      </c>
      <c r="M83" s="23">
        <f>SUMIF($R$11:$FK$11,$M$11,R83:FK83)</f>
        <v>23.25</v>
      </c>
      <c r="N83" s="23">
        <f>SUMIF($R$11:$FK$11,$N$11,R83:FK83)</f>
        <v>1</v>
      </c>
      <c r="O83" s="23">
        <f>SUMIF($R$11:$FK$11,$O$11,R83:FK83)</f>
        <v>8</v>
      </c>
      <c r="P83" s="23">
        <f>SUMIF($R$11:$FK$11,$P$11,R83:FK83)</f>
        <v>0</v>
      </c>
      <c r="Q83" s="34">
        <f>SUM(M83:P83)</f>
        <v>32.25</v>
      </c>
      <c r="R83" s="30">
        <v>1</v>
      </c>
      <c r="S83" s="31">
        <v>1.75</v>
      </c>
      <c r="T83" s="31"/>
      <c r="U83" s="32"/>
      <c r="V83" s="33"/>
      <c r="W83" s="30">
        <v>1</v>
      </c>
      <c r="X83" s="31">
        <v>1</v>
      </c>
      <c r="Y83" s="31"/>
      <c r="Z83" s="32"/>
      <c r="AA83" s="33"/>
      <c r="AB83" s="56">
        <v>1</v>
      </c>
      <c r="AC83" s="57"/>
      <c r="AD83" s="57"/>
      <c r="AE83" s="58"/>
      <c r="AF83" s="59"/>
      <c r="AG83" s="30">
        <v>1</v>
      </c>
      <c r="AH83" s="31">
        <v>2</v>
      </c>
      <c r="AI83" s="31"/>
      <c r="AJ83" s="32"/>
      <c r="AK83" s="33"/>
      <c r="AL83" s="30">
        <v>1</v>
      </c>
      <c r="AM83" s="31">
        <v>1</v>
      </c>
      <c r="AN83" s="31"/>
      <c r="AO83" s="32"/>
      <c r="AP83" s="33"/>
      <c r="AQ83" s="56">
        <v>1</v>
      </c>
      <c r="AR83" s="57">
        <v>1</v>
      </c>
      <c r="AS83" s="57"/>
      <c r="AT83" s="58">
        <v>8</v>
      </c>
      <c r="AU83" s="59"/>
      <c r="AV83" s="30">
        <v>1</v>
      </c>
      <c r="AW83" s="31">
        <v>1</v>
      </c>
      <c r="AX83" s="31"/>
      <c r="AY83" s="32"/>
      <c r="AZ83" s="33"/>
      <c r="BA83" s="30">
        <v>1</v>
      </c>
      <c r="BB83" s="31">
        <v>0.5</v>
      </c>
      <c r="BC83" s="31"/>
      <c r="BD83" s="32"/>
      <c r="BE83" s="33"/>
      <c r="BF83" s="30">
        <v>1</v>
      </c>
      <c r="BG83" s="31"/>
      <c r="BH83" s="31"/>
      <c r="BI83" s="32"/>
      <c r="BJ83" s="33"/>
      <c r="BK83" s="56">
        <v>1</v>
      </c>
      <c r="BL83" s="57"/>
      <c r="BM83" s="57"/>
      <c r="BN83" s="58"/>
      <c r="BO83" s="59"/>
      <c r="BP83" s="30">
        <v>1</v>
      </c>
      <c r="BQ83" s="31">
        <v>2</v>
      </c>
      <c r="BR83" s="31"/>
      <c r="BS83" s="32"/>
      <c r="BT83" s="33"/>
      <c r="BU83" s="30">
        <v>1</v>
      </c>
      <c r="BV83" s="31">
        <v>1</v>
      </c>
      <c r="BW83" s="31"/>
      <c r="BX83" s="32"/>
      <c r="BY83" s="33"/>
      <c r="BZ83" s="30">
        <v>1</v>
      </c>
      <c r="CA83" s="31">
        <v>1</v>
      </c>
      <c r="CB83" s="31"/>
      <c r="CC83" s="32"/>
      <c r="CD83" s="33"/>
      <c r="CE83" s="30">
        <v>1</v>
      </c>
      <c r="CF83" s="31">
        <v>1</v>
      </c>
      <c r="CG83" s="31"/>
      <c r="CH83" s="32"/>
      <c r="CI83" s="33"/>
      <c r="CJ83" s="30">
        <v>1</v>
      </c>
      <c r="CK83" s="31">
        <v>1</v>
      </c>
      <c r="CL83" s="31"/>
      <c r="CM83" s="32"/>
      <c r="CN83" s="33"/>
      <c r="CO83" s="30">
        <v>1</v>
      </c>
      <c r="CP83" s="31">
        <v>1</v>
      </c>
      <c r="CQ83" s="31"/>
      <c r="CR83" s="32"/>
      <c r="CS83" s="33"/>
      <c r="CT83" s="56">
        <v>1</v>
      </c>
      <c r="CU83" s="57"/>
      <c r="CV83" s="57"/>
      <c r="CW83" s="58"/>
      <c r="CX83" s="59"/>
      <c r="CY83" s="30">
        <v>1</v>
      </c>
      <c r="CZ83" s="31">
        <v>1</v>
      </c>
      <c r="DA83" s="31"/>
      <c r="DB83" s="32"/>
      <c r="DC83" s="33"/>
      <c r="DD83" s="30">
        <v>1</v>
      </c>
      <c r="DE83" s="31">
        <v>1</v>
      </c>
      <c r="DF83" s="31"/>
      <c r="DG83" s="32"/>
      <c r="DH83" s="33"/>
      <c r="DI83" s="30">
        <v>1</v>
      </c>
      <c r="DJ83" s="31">
        <v>2</v>
      </c>
      <c r="DK83" s="31"/>
      <c r="DL83" s="32"/>
      <c r="DM83" s="33"/>
      <c r="DN83" s="30">
        <v>1</v>
      </c>
      <c r="DO83" s="31"/>
      <c r="DP83" s="31"/>
      <c r="DQ83" s="32"/>
      <c r="DR83" s="33"/>
      <c r="DS83" s="30">
        <v>1</v>
      </c>
      <c r="DT83" s="31">
        <v>1</v>
      </c>
      <c r="DU83" s="31"/>
      <c r="DV83" s="32"/>
      <c r="DW83" s="33"/>
      <c r="DX83" s="30">
        <v>1</v>
      </c>
      <c r="DY83" s="31">
        <v>1</v>
      </c>
      <c r="DZ83" s="31"/>
      <c r="EA83" s="32"/>
      <c r="EB83" s="33"/>
      <c r="EC83" s="56">
        <v>1</v>
      </c>
      <c r="ED83" s="57"/>
      <c r="EE83" s="57"/>
      <c r="EF83" s="58"/>
      <c r="EG83" s="59"/>
      <c r="EH83" s="30">
        <v>1</v>
      </c>
      <c r="EI83" s="31">
        <v>2</v>
      </c>
      <c r="EJ83" s="31">
        <v>1</v>
      </c>
      <c r="EK83" s="32"/>
      <c r="EL83" s="33"/>
      <c r="EM83" s="30" t="s">
        <v>515</v>
      </c>
      <c r="EN83" s="31"/>
      <c r="EO83" s="31"/>
      <c r="EP83" s="32"/>
      <c r="EQ83" s="33"/>
      <c r="ER83" s="30"/>
      <c r="ES83" s="31"/>
      <c r="ET83" s="31"/>
      <c r="EU83" s="32"/>
      <c r="EV83" s="33"/>
      <c r="EW83" s="30"/>
      <c r="EX83" s="31"/>
      <c r="EY83" s="31"/>
      <c r="EZ83" s="32"/>
      <c r="FA83" s="33"/>
      <c r="FB83" s="30"/>
      <c r="FC83" s="31"/>
      <c r="FD83" s="31"/>
      <c r="FE83" s="32"/>
      <c r="FF83" s="33"/>
      <c r="FG83" s="30"/>
      <c r="FH83" s="31"/>
      <c r="FI83" s="31"/>
      <c r="FJ83" s="32"/>
      <c r="FK83" s="33"/>
    </row>
    <row r="84" spans="1:167" s="4" customFormat="1" ht="26.25" customHeight="1" x14ac:dyDescent="0.25">
      <c r="A84" s="22" t="s">
        <v>91</v>
      </c>
      <c r="B84" s="47" t="s">
        <v>297</v>
      </c>
      <c r="C84" s="46" t="s">
        <v>298</v>
      </c>
      <c r="D84" s="44">
        <v>76412113</v>
      </c>
      <c r="E84" s="36">
        <f>SUMIF($R$11:$FK$11,"T",R84:FK84)</f>
        <v>11.25</v>
      </c>
      <c r="F84" s="36">
        <f>COUNTIF(R84:FK84,"F")+(COUNT(R84,W84,AB84,AG84,AL84,AQ84,AV84,BA84,BF84,BK84,BP84,BU84,BZ84,CE84,CJ84,CO84,CT84,CY84,DD84,DI84,DN84,DS84,DX84,EC84,EH84,EM84,ER84,EW84,FB84,FG84)-E84)</f>
        <v>0.75</v>
      </c>
      <c r="G84" s="36">
        <f>+COUNTIF(R84:FK84,"F")*0.166666666666667</f>
        <v>0</v>
      </c>
      <c r="H84" s="23">
        <f>COUNTIF(R84:FK84,"DM")</f>
        <v>0</v>
      </c>
      <c r="I84" s="23">
        <f>COUNTIF(R84:FK84,"LCG")</f>
        <v>0</v>
      </c>
      <c r="J84" s="23">
        <f>COUNTIF(R84:FK84,"LSG")</f>
        <v>13</v>
      </c>
      <c r="K84" s="23">
        <f>COUNTIF(R84:FK84,"V")</f>
        <v>0</v>
      </c>
      <c r="L84" s="37">
        <f>+E84+F84+H84+I84+J84+K84</f>
        <v>25</v>
      </c>
      <c r="M84" s="23">
        <f>SUMIF($R$11:$FK$11,$M$11,R84:FK84)</f>
        <v>3.75</v>
      </c>
      <c r="N84" s="23">
        <f>SUMIF($R$11:$FK$11,$N$11,R84:FK84)</f>
        <v>0</v>
      </c>
      <c r="O84" s="23">
        <f>SUMIF($R$11:$FK$11,$O$11,R84:FK84)</f>
        <v>2</v>
      </c>
      <c r="P84" s="23">
        <f>SUMIF($R$11:$FK$11,$P$11,R84:FK84)</f>
        <v>56</v>
      </c>
      <c r="Q84" s="34">
        <f>SUM(M84:P84)</f>
        <v>61.75</v>
      </c>
      <c r="R84" s="30" t="s">
        <v>457</v>
      </c>
      <c r="S84" s="31"/>
      <c r="T84" s="31"/>
      <c r="U84" s="32"/>
      <c r="V84" s="33"/>
      <c r="W84" s="30">
        <v>1</v>
      </c>
      <c r="X84" s="31"/>
      <c r="Y84" s="31"/>
      <c r="Z84" s="32"/>
      <c r="AA84" s="33"/>
      <c r="AB84" s="56">
        <v>1</v>
      </c>
      <c r="AC84" s="57"/>
      <c r="AD84" s="57"/>
      <c r="AE84" s="58"/>
      <c r="AF84" s="59">
        <v>8</v>
      </c>
      <c r="AG84" s="30" t="s">
        <v>457</v>
      </c>
      <c r="AH84" s="31"/>
      <c r="AI84" s="31"/>
      <c r="AJ84" s="32"/>
      <c r="AK84" s="33"/>
      <c r="AL84" s="30">
        <v>1</v>
      </c>
      <c r="AM84" s="31"/>
      <c r="AN84" s="31"/>
      <c r="AO84" s="32"/>
      <c r="AP84" s="33">
        <v>8</v>
      </c>
      <c r="AQ84" s="56">
        <v>0.25</v>
      </c>
      <c r="AR84" s="57"/>
      <c r="AS84" s="57"/>
      <c r="AT84" s="58">
        <v>2</v>
      </c>
      <c r="AU84" s="59"/>
      <c r="AV84" s="30">
        <v>1</v>
      </c>
      <c r="AW84" s="31">
        <v>1</v>
      </c>
      <c r="AX84" s="31"/>
      <c r="AY84" s="32"/>
      <c r="AZ84" s="33">
        <v>8</v>
      </c>
      <c r="BA84" s="30">
        <v>1</v>
      </c>
      <c r="BB84" s="31">
        <v>0.75</v>
      </c>
      <c r="BC84" s="31"/>
      <c r="BD84" s="32"/>
      <c r="BE84" s="33">
        <v>8</v>
      </c>
      <c r="BF84" s="30">
        <v>1</v>
      </c>
      <c r="BG84" s="31"/>
      <c r="BH84" s="31"/>
      <c r="BI84" s="32"/>
      <c r="BJ84" s="33"/>
      <c r="BK84" s="56" t="s">
        <v>457</v>
      </c>
      <c r="BL84" s="57"/>
      <c r="BM84" s="57"/>
      <c r="BN84" s="58"/>
      <c r="BO84" s="59">
        <v>0</v>
      </c>
      <c r="BP84" s="30" t="s">
        <v>457</v>
      </c>
      <c r="BQ84" s="31"/>
      <c r="BR84" s="31"/>
      <c r="BS84" s="32"/>
      <c r="BT84" s="33"/>
      <c r="BU84" s="30" t="s">
        <v>457</v>
      </c>
      <c r="BV84" s="31"/>
      <c r="BW84" s="31"/>
      <c r="BX84" s="32"/>
      <c r="BY84" s="33"/>
      <c r="BZ84" s="30" t="s">
        <v>457</v>
      </c>
      <c r="CA84" s="31"/>
      <c r="CB84" s="31"/>
      <c r="CC84" s="32"/>
      <c r="CD84" s="33"/>
      <c r="CE84" s="30" t="s">
        <v>457</v>
      </c>
      <c r="CF84" s="31"/>
      <c r="CG84" s="31"/>
      <c r="CH84" s="32"/>
      <c r="CI84" s="33"/>
      <c r="CJ84" s="30" t="s">
        <v>457</v>
      </c>
      <c r="CK84" s="31"/>
      <c r="CL84" s="31"/>
      <c r="CM84" s="32"/>
      <c r="CN84" s="33"/>
      <c r="CO84" s="30">
        <v>1</v>
      </c>
      <c r="CP84" s="31"/>
      <c r="CQ84" s="31"/>
      <c r="CR84" s="32"/>
      <c r="CS84" s="33"/>
      <c r="CT84" s="56" t="s">
        <v>457</v>
      </c>
      <c r="CU84" s="57"/>
      <c r="CV84" s="57"/>
      <c r="CW84" s="58"/>
      <c r="CX84" s="59"/>
      <c r="CY84" s="30" t="s">
        <v>457</v>
      </c>
      <c r="CZ84" s="31"/>
      <c r="DA84" s="31"/>
      <c r="DB84" s="32"/>
      <c r="DC84" s="33"/>
      <c r="DD84" s="30">
        <v>1</v>
      </c>
      <c r="DE84" s="31">
        <v>1</v>
      </c>
      <c r="DF84" s="31"/>
      <c r="DG84" s="32"/>
      <c r="DH84" s="33">
        <v>8</v>
      </c>
      <c r="DI84" s="30">
        <v>1</v>
      </c>
      <c r="DJ84" s="31">
        <v>1</v>
      </c>
      <c r="DK84" s="31"/>
      <c r="DL84" s="32"/>
      <c r="DM84" s="33">
        <v>8</v>
      </c>
      <c r="DN84" s="30" t="s">
        <v>457</v>
      </c>
      <c r="DO84" s="31"/>
      <c r="DP84" s="31"/>
      <c r="DQ84" s="32"/>
      <c r="DR84" s="33"/>
      <c r="DS84" s="30" t="s">
        <v>457</v>
      </c>
      <c r="DT84" s="31"/>
      <c r="DU84" s="31"/>
      <c r="DV84" s="32"/>
      <c r="DW84" s="33"/>
      <c r="DX84" s="30">
        <v>1</v>
      </c>
      <c r="DY84" s="31"/>
      <c r="DZ84" s="31"/>
      <c r="EA84" s="32"/>
      <c r="EB84" s="33"/>
      <c r="EC84" s="56" t="s">
        <v>457</v>
      </c>
      <c r="ED84" s="57"/>
      <c r="EE84" s="57"/>
      <c r="EF84" s="58"/>
      <c r="EG84" s="59"/>
      <c r="EH84" s="30">
        <v>1</v>
      </c>
      <c r="EI84" s="31"/>
      <c r="EJ84" s="31"/>
      <c r="EK84" s="32"/>
      <c r="EL84" s="33">
        <v>8</v>
      </c>
      <c r="EM84" s="30" t="s">
        <v>516</v>
      </c>
      <c r="EN84" s="31"/>
      <c r="EO84" s="31"/>
      <c r="EP84" s="32"/>
      <c r="EQ84" s="33"/>
      <c r="ER84" s="30"/>
      <c r="ES84" s="31"/>
      <c r="ET84" s="31"/>
      <c r="EU84" s="32"/>
      <c r="EV84" s="33"/>
      <c r="EW84" s="30"/>
      <c r="EX84" s="31"/>
      <c r="EY84" s="31"/>
      <c r="EZ84" s="32"/>
      <c r="FA84" s="33"/>
      <c r="FB84" s="30"/>
      <c r="FC84" s="31"/>
      <c r="FD84" s="31"/>
      <c r="FE84" s="32"/>
      <c r="FF84" s="33"/>
      <c r="FG84" s="30"/>
      <c r="FH84" s="31"/>
      <c r="FI84" s="31"/>
      <c r="FJ84" s="32"/>
      <c r="FK84" s="33"/>
    </row>
    <row r="85" spans="1:167" s="4" customFormat="1" ht="26.25" customHeight="1" x14ac:dyDescent="0.25">
      <c r="A85" s="22" t="s">
        <v>92</v>
      </c>
      <c r="B85" s="47" t="s">
        <v>299</v>
      </c>
      <c r="C85" s="46" t="s">
        <v>300</v>
      </c>
      <c r="D85" s="44">
        <v>73525961</v>
      </c>
      <c r="E85" s="36">
        <f>SUMIF($R$11:$FK$11,"T",R85:FK85)</f>
        <v>21</v>
      </c>
      <c r="F85" s="36">
        <f>COUNTIF(R85:FK85,"F")+(COUNT(R85,W85,AB85,AG85,AL85,AQ85,AV85,BA85,BF85,BK85,BP85,BU85,BZ85,CE85,CJ85,CO85,CT85,CY85,DD85,DI85,DN85,DS85,DX85,EC85,EH85,EM85,ER85,EW85,FB85,FG85)-E85)</f>
        <v>0</v>
      </c>
      <c r="G85" s="36">
        <f>+COUNTIF(R85:FK85,"F")*0.166666666666667</f>
        <v>0</v>
      </c>
      <c r="H85" s="23">
        <f>COUNTIF(R85:FK85,"DM")</f>
        <v>0</v>
      </c>
      <c r="I85" s="23">
        <f>COUNTIF(R85:FK85,"LCG")</f>
        <v>0</v>
      </c>
      <c r="J85" s="23">
        <f>COUNTIF(R85:FK85,"LSG")</f>
        <v>0</v>
      </c>
      <c r="K85" s="23">
        <f>COUNTIF(R85:FK85,"V")</f>
        <v>9</v>
      </c>
      <c r="L85" s="37">
        <f>+E85+F85+H85+I85+J85+K85</f>
        <v>30</v>
      </c>
      <c r="M85" s="23">
        <f>SUMIF($R$11:$FK$11,$M$11,R85:FK85)</f>
        <v>5.75</v>
      </c>
      <c r="N85" s="23">
        <f>SUMIF($R$11:$FK$11,$N$11,R85:FK85)</f>
        <v>2.5</v>
      </c>
      <c r="O85" s="23">
        <f>SUMIF($R$11:$FK$11,$O$11,R85:FK85)</f>
        <v>8</v>
      </c>
      <c r="P85" s="23">
        <f>SUMIF($R$11:$FK$11,$P$11,R85:FK85)</f>
        <v>0</v>
      </c>
      <c r="Q85" s="34">
        <f>SUM(M85:P85)</f>
        <v>16.25</v>
      </c>
      <c r="R85" s="30">
        <v>1</v>
      </c>
      <c r="S85" s="31"/>
      <c r="T85" s="31"/>
      <c r="U85" s="32"/>
      <c r="V85" s="33"/>
      <c r="W85" s="30">
        <v>1</v>
      </c>
      <c r="X85" s="31">
        <v>2</v>
      </c>
      <c r="Y85" s="31">
        <v>2</v>
      </c>
      <c r="Z85" s="32"/>
      <c r="AA85" s="33"/>
      <c r="AB85" s="56">
        <v>1</v>
      </c>
      <c r="AC85" s="57"/>
      <c r="AD85" s="57"/>
      <c r="AE85" s="58"/>
      <c r="AF85" s="59"/>
      <c r="AG85" s="30">
        <v>1</v>
      </c>
      <c r="AH85" s="31">
        <v>0.25</v>
      </c>
      <c r="AI85" s="31"/>
      <c r="AJ85" s="32"/>
      <c r="AK85" s="33"/>
      <c r="AL85" s="30">
        <v>1</v>
      </c>
      <c r="AM85" s="31">
        <v>1.25</v>
      </c>
      <c r="AN85" s="31"/>
      <c r="AO85" s="32"/>
      <c r="AP85" s="33"/>
      <c r="AQ85" s="56">
        <v>1</v>
      </c>
      <c r="AR85" s="57">
        <v>0.25</v>
      </c>
      <c r="AS85" s="57"/>
      <c r="AT85" s="58">
        <v>8</v>
      </c>
      <c r="AU85" s="59"/>
      <c r="AV85" s="30">
        <v>1</v>
      </c>
      <c r="AW85" s="31"/>
      <c r="AX85" s="31"/>
      <c r="AY85" s="32"/>
      <c r="AZ85" s="33"/>
      <c r="BA85" s="30">
        <v>1</v>
      </c>
      <c r="BB85" s="31"/>
      <c r="BC85" s="31"/>
      <c r="BD85" s="32"/>
      <c r="BE85" s="33"/>
      <c r="BF85" s="30">
        <v>1</v>
      </c>
      <c r="BG85" s="31"/>
      <c r="BH85" s="31"/>
      <c r="BI85" s="32"/>
      <c r="BJ85" s="33"/>
      <c r="BK85" s="56">
        <v>1</v>
      </c>
      <c r="BL85" s="57"/>
      <c r="BM85" s="57"/>
      <c r="BN85" s="58"/>
      <c r="BO85" s="59"/>
      <c r="BP85" s="30">
        <v>1</v>
      </c>
      <c r="BQ85" s="31"/>
      <c r="BR85" s="31"/>
      <c r="BS85" s="32"/>
      <c r="BT85" s="33"/>
      <c r="BU85" s="30">
        <v>1</v>
      </c>
      <c r="BV85" s="31">
        <v>1</v>
      </c>
      <c r="BW85" s="31">
        <v>0.5</v>
      </c>
      <c r="BX85" s="32"/>
      <c r="BY85" s="33"/>
      <c r="BZ85" s="30">
        <v>1</v>
      </c>
      <c r="CA85" s="31">
        <v>1</v>
      </c>
      <c r="CB85" s="31"/>
      <c r="CC85" s="32"/>
      <c r="CD85" s="33"/>
      <c r="CE85" s="30">
        <v>1</v>
      </c>
      <c r="CF85" s="31"/>
      <c r="CG85" s="31"/>
      <c r="CH85" s="32"/>
      <c r="CI85" s="33"/>
      <c r="CJ85" s="30">
        <v>1</v>
      </c>
      <c r="CK85" s="31"/>
      <c r="CL85" s="31"/>
      <c r="CM85" s="32"/>
      <c r="CN85" s="33"/>
      <c r="CO85" s="30">
        <v>1</v>
      </c>
      <c r="CP85" s="31"/>
      <c r="CQ85" s="31"/>
      <c r="CR85" s="32"/>
      <c r="CS85" s="33"/>
      <c r="CT85" s="56">
        <v>1</v>
      </c>
      <c r="CU85" s="57"/>
      <c r="CV85" s="57"/>
      <c r="CW85" s="58"/>
      <c r="CX85" s="59"/>
      <c r="CY85" s="30">
        <v>1</v>
      </c>
      <c r="CZ85" s="31"/>
      <c r="DA85" s="31"/>
      <c r="DB85" s="32"/>
      <c r="DC85" s="33"/>
      <c r="DD85" s="30">
        <v>1</v>
      </c>
      <c r="DE85" s="31"/>
      <c r="DF85" s="31"/>
      <c r="DG85" s="32"/>
      <c r="DH85" s="33"/>
      <c r="DI85" s="30">
        <v>1</v>
      </c>
      <c r="DJ85" s="31"/>
      <c r="DK85" s="31"/>
      <c r="DL85" s="32"/>
      <c r="DM85" s="33"/>
      <c r="DN85" s="30">
        <v>1</v>
      </c>
      <c r="DO85" s="31"/>
      <c r="DP85" s="31"/>
      <c r="DQ85" s="32"/>
      <c r="DR85" s="33"/>
      <c r="DS85" s="30" t="s">
        <v>458</v>
      </c>
      <c r="DT85" s="31"/>
      <c r="DU85" s="31"/>
      <c r="DV85" s="32"/>
      <c r="DW85" s="33"/>
      <c r="DX85" s="30" t="s">
        <v>458</v>
      </c>
      <c r="DY85" s="31"/>
      <c r="DZ85" s="31"/>
      <c r="EA85" s="32"/>
      <c r="EB85" s="33"/>
      <c r="EC85" s="30" t="s">
        <v>458</v>
      </c>
      <c r="ED85" s="57"/>
      <c r="EE85" s="57"/>
      <c r="EF85" s="58"/>
      <c r="EG85" s="59"/>
      <c r="EH85" s="30" t="s">
        <v>458</v>
      </c>
      <c r="EI85" s="31"/>
      <c r="EJ85" s="31"/>
      <c r="EK85" s="32"/>
      <c r="EL85" s="33"/>
      <c r="EM85" s="30" t="s">
        <v>458</v>
      </c>
      <c r="EN85" s="31"/>
      <c r="EO85" s="31"/>
      <c r="EP85" s="32"/>
      <c r="EQ85" s="33"/>
      <c r="ER85" s="30" t="s">
        <v>458</v>
      </c>
      <c r="ES85" s="31"/>
      <c r="ET85" s="31"/>
      <c r="EU85" s="32"/>
      <c r="EV85" s="33"/>
      <c r="EW85" s="30" t="s">
        <v>458</v>
      </c>
      <c r="EX85" s="31"/>
      <c r="EY85" s="31"/>
      <c r="EZ85" s="32"/>
      <c r="FA85" s="33"/>
      <c r="FB85" s="30" t="s">
        <v>458</v>
      </c>
      <c r="FC85" s="31"/>
      <c r="FD85" s="31"/>
      <c r="FE85" s="32"/>
      <c r="FF85" s="33"/>
      <c r="FG85" s="30" t="s">
        <v>458</v>
      </c>
      <c r="FH85" s="31"/>
      <c r="FI85" s="31"/>
      <c r="FJ85" s="32"/>
      <c r="FK85" s="33"/>
    </row>
    <row r="86" spans="1:167" s="4" customFormat="1" ht="26.25" customHeight="1" x14ac:dyDescent="0.25">
      <c r="A86" s="22" t="s">
        <v>93</v>
      </c>
      <c r="B86" s="49" t="s">
        <v>301</v>
      </c>
      <c r="C86" s="50" t="s">
        <v>302</v>
      </c>
      <c r="D86" s="44" t="s">
        <v>422</v>
      </c>
      <c r="E86" s="36">
        <f>SUMIF($R$11:$FK$11,"T",R86:FK86)</f>
        <v>23</v>
      </c>
      <c r="F86" s="36">
        <f>COUNTIF(R86:FK86,"F")+(COUNT(R86,W86,AB86,AG86,AL86,AQ86,AV86,BA86,BF86,BK86,BP86,BU86,BZ86,CE86,CJ86,CO86,CT86,CY86,DD86,DI86,DN86,DS86,DX86,EC86,EH86,EM86,ER86,EW86,FB86,FG86)-E86)</f>
        <v>2</v>
      </c>
      <c r="G86" s="36">
        <f>+COUNTIF(R86:FK86,"F")*0.166666666666667</f>
        <v>0.33333333333333398</v>
      </c>
      <c r="H86" s="23">
        <f>COUNTIF(R86:FK86,"DM")</f>
        <v>0</v>
      </c>
      <c r="I86" s="23">
        <f>COUNTIF(R86:FK86,"LCG")</f>
        <v>0</v>
      </c>
      <c r="J86" s="23">
        <f>COUNTIF(R86:FK86,"LSG")</f>
        <v>0</v>
      </c>
      <c r="K86" s="23">
        <f>COUNTIF(R86:FK86,"V")</f>
        <v>0</v>
      </c>
      <c r="L86" s="37">
        <f>+E86+F86+H86+I86+J86+K86</f>
        <v>25</v>
      </c>
      <c r="M86" s="23">
        <f>SUMIF($R$11:$FK$11,$M$11,R86:FK86)</f>
        <v>23</v>
      </c>
      <c r="N86" s="23">
        <f>SUMIF($R$11:$FK$11,$N$11,R86:FK86)</f>
        <v>3</v>
      </c>
      <c r="O86" s="23">
        <f>SUMIF($R$11:$FK$11,$O$11,R86:FK86)</f>
        <v>10</v>
      </c>
      <c r="P86" s="23">
        <f>SUMIF($R$11:$FK$11,$P$11,R86:FK86)</f>
        <v>152</v>
      </c>
      <c r="Q86" s="34">
        <f>SUM(M86:P86)</f>
        <v>188</v>
      </c>
      <c r="R86" s="30">
        <v>1</v>
      </c>
      <c r="S86" s="31"/>
      <c r="T86" s="31"/>
      <c r="U86" s="32"/>
      <c r="V86" s="33">
        <v>8</v>
      </c>
      <c r="W86" s="30">
        <v>1</v>
      </c>
      <c r="X86" s="31"/>
      <c r="Y86" s="31"/>
      <c r="Z86" s="32"/>
      <c r="AA86" s="33"/>
      <c r="AB86" s="56">
        <v>1</v>
      </c>
      <c r="AC86" s="57">
        <v>2</v>
      </c>
      <c r="AD86" s="57">
        <v>1</v>
      </c>
      <c r="AE86" s="58"/>
      <c r="AF86" s="59">
        <v>8</v>
      </c>
      <c r="AG86" s="30">
        <v>1</v>
      </c>
      <c r="AH86" s="31">
        <v>2</v>
      </c>
      <c r="AI86" s="31">
        <v>1</v>
      </c>
      <c r="AJ86" s="32"/>
      <c r="AK86" s="33">
        <v>8</v>
      </c>
      <c r="AL86" s="30">
        <v>1</v>
      </c>
      <c r="AM86" s="31">
        <v>1</v>
      </c>
      <c r="AN86" s="31"/>
      <c r="AO86" s="32"/>
      <c r="AP86" s="33">
        <v>8</v>
      </c>
      <c r="AQ86" s="56">
        <v>1</v>
      </c>
      <c r="AR86" s="57"/>
      <c r="AS86" s="57"/>
      <c r="AT86" s="58">
        <v>10</v>
      </c>
      <c r="AU86" s="59">
        <v>8</v>
      </c>
      <c r="AV86" s="30">
        <v>1</v>
      </c>
      <c r="AW86" s="31">
        <v>2</v>
      </c>
      <c r="AX86" s="31"/>
      <c r="AY86" s="32"/>
      <c r="AZ86" s="33">
        <v>8</v>
      </c>
      <c r="BA86" s="30" t="s">
        <v>456</v>
      </c>
      <c r="BB86" s="31"/>
      <c r="BC86" s="31"/>
      <c r="BD86" s="32"/>
      <c r="BE86" s="33"/>
      <c r="BF86" s="30">
        <v>1</v>
      </c>
      <c r="BG86" s="31"/>
      <c r="BH86" s="31"/>
      <c r="BI86" s="32"/>
      <c r="BJ86" s="33"/>
      <c r="BK86" s="56">
        <v>1</v>
      </c>
      <c r="BL86" s="57"/>
      <c r="BM86" s="57"/>
      <c r="BN86" s="58"/>
      <c r="BO86" s="59">
        <v>8</v>
      </c>
      <c r="BP86" s="30">
        <v>1</v>
      </c>
      <c r="BQ86" s="31">
        <v>2</v>
      </c>
      <c r="BR86" s="31"/>
      <c r="BS86" s="32"/>
      <c r="BT86" s="33">
        <v>8</v>
      </c>
      <c r="BU86" s="30">
        <v>1</v>
      </c>
      <c r="BV86" s="31">
        <v>1</v>
      </c>
      <c r="BW86" s="31"/>
      <c r="BX86" s="32"/>
      <c r="BY86" s="33">
        <v>8</v>
      </c>
      <c r="BZ86" s="30">
        <v>1</v>
      </c>
      <c r="CA86" s="31">
        <v>1</v>
      </c>
      <c r="CB86" s="31"/>
      <c r="CC86" s="32"/>
      <c r="CD86" s="33">
        <v>8</v>
      </c>
      <c r="CE86" s="30">
        <v>1</v>
      </c>
      <c r="CF86" s="31">
        <v>2</v>
      </c>
      <c r="CG86" s="31">
        <v>1</v>
      </c>
      <c r="CH86" s="32"/>
      <c r="CI86" s="33">
        <v>8</v>
      </c>
      <c r="CJ86" s="30">
        <v>1</v>
      </c>
      <c r="CK86" s="31">
        <v>1</v>
      </c>
      <c r="CL86" s="31"/>
      <c r="CM86" s="32"/>
      <c r="CN86" s="33">
        <v>8</v>
      </c>
      <c r="CO86" s="30">
        <v>1</v>
      </c>
      <c r="CP86" s="31"/>
      <c r="CQ86" s="31"/>
      <c r="CR86" s="32"/>
      <c r="CS86" s="33"/>
      <c r="CT86" s="56">
        <v>1</v>
      </c>
      <c r="CU86" s="57"/>
      <c r="CV86" s="57"/>
      <c r="CW86" s="58"/>
      <c r="CX86" s="59">
        <v>8</v>
      </c>
      <c r="CY86" s="30">
        <v>1</v>
      </c>
      <c r="CZ86" s="31">
        <v>1</v>
      </c>
      <c r="DA86" s="31"/>
      <c r="DB86" s="32"/>
      <c r="DC86" s="33">
        <v>8</v>
      </c>
      <c r="DD86" s="30">
        <v>1</v>
      </c>
      <c r="DE86" s="31">
        <v>2</v>
      </c>
      <c r="DF86" s="31"/>
      <c r="DG86" s="32"/>
      <c r="DH86" s="33">
        <v>8</v>
      </c>
      <c r="DI86" s="30">
        <v>1</v>
      </c>
      <c r="DJ86" s="31">
        <v>2</v>
      </c>
      <c r="DK86" s="31"/>
      <c r="DL86" s="32"/>
      <c r="DM86" s="33">
        <v>8</v>
      </c>
      <c r="DN86" s="30">
        <v>1</v>
      </c>
      <c r="DO86" s="31">
        <v>2</v>
      </c>
      <c r="DP86" s="31"/>
      <c r="DQ86" s="32"/>
      <c r="DR86" s="33">
        <v>8</v>
      </c>
      <c r="DS86" s="30">
        <v>1</v>
      </c>
      <c r="DT86" s="31">
        <v>1</v>
      </c>
      <c r="DU86" s="31"/>
      <c r="DV86" s="32"/>
      <c r="DW86" s="33">
        <v>8</v>
      </c>
      <c r="DX86" s="30">
        <v>1</v>
      </c>
      <c r="DY86" s="31"/>
      <c r="DZ86" s="31"/>
      <c r="EA86" s="32"/>
      <c r="EB86" s="33"/>
      <c r="EC86" s="56" t="s">
        <v>456</v>
      </c>
      <c r="ED86" s="57"/>
      <c r="EE86" s="57"/>
      <c r="EF86" s="58"/>
      <c r="EG86" s="59"/>
      <c r="EH86" s="30">
        <v>1</v>
      </c>
      <c r="EI86" s="31">
        <v>1</v>
      </c>
      <c r="EJ86" s="31"/>
      <c r="EK86" s="32"/>
      <c r="EL86" s="33">
        <v>8</v>
      </c>
      <c r="EM86" s="30" t="s">
        <v>516</v>
      </c>
      <c r="EN86" s="31"/>
      <c r="EO86" s="31"/>
      <c r="EP86" s="32"/>
      <c r="EQ86" s="33"/>
      <c r="ER86" s="30"/>
      <c r="ES86" s="31"/>
      <c r="ET86" s="31"/>
      <c r="EU86" s="32"/>
      <c r="EV86" s="33"/>
      <c r="EW86" s="30"/>
      <c r="EX86" s="31"/>
      <c r="EY86" s="31"/>
      <c r="EZ86" s="32"/>
      <c r="FA86" s="33"/>
      <c r="FB86" s="30"/>
      <c r="FC86" s="31"/>
      <c r="FD86" s="31"/>
      <c r="FE86" s="32"/>
      <c r="FF86" s="33"/>
      <c r="FG86" s="30"/>
      <c r="FH86" s="31"/>
      <c r="FI86" s="31"/>
      <c r="FJ86" s="32"/>
      <c r="FK86" s="33"/>
    </row>
    <row r="87" spans="1:167" s="4" customFormat="1" ht="26.25" customHeight="1" x14ac:dyDescent="0.25">
      <c r="A87" s="22" t="s">
        <v>94</v>
      </c>
      <c r="B87" s="47" t="s">
        <v>303</v>
      </c>
      <c r="C87" s="46" t="s">
        <v>304</v>
      </c>
      <c r="D87" s="51" t="s">
        <v>423</v>
      </c>
      <c r="E87" s="36">
        <f>SUMIF($R$11:$FK$11,"T",R87:FK87)</f>
        <v>23</v>
      </c>
      <c r="F87" s="36">
        <f>COUNTIF(R87:FK87,"F")+(COUNT(R87,W87,AB87,AG87,AL87,AQ87,AV87,BA87,BF87,BK87,BP87,BU87,BZ87,CE87,CJ87,CO87,CT87,CY87,DD87,DI87,DN87,DS87,DX87,EC87,EH87,EM87,ER87,EW87,FB87,FG87)-E87)</f>
        <v>1</v>
      </c>
      <c r="G87" s="36">
        <f>+COUNTIF(R87:FK87,"F")*0.166666666666667</f>
        <v>0.16666666666666699</v>
      </c>
      <c r="H87" s="23">
        <f>COUNTIF(R87:FK87,"DM")</f>
        <v>0</v>
      </c>
      <c r="I87" s="23">
        <f>COUNTIF(R87:FK87,"LCG")</f>
        <v>0</v>
      </c>
      <c r="J87" s="23">
        <f>COUNTIF(R87:FK87,"LSG")</f>
        <v>1</v>
      </c>
      <c r="K87" s="23">
        <f>COUNTIF(R87:FK87,"V")</f>
        <v>0</v>
      </c>
      <c r="L87" s="37">
        <f>+E87+F87+H87+I87+J87+K87</f>
        <v>25</v>
      </c>
      <c r="M87" s="23">
        <f>SUMIF($R$11:$FK$11,$M$11,R87:FK87)</f>
        <v>17.25</v>
      </c>
      <c r="N87" s="23">
        <f>SUMIF($R$11:$FK$11,$N$11,R87:FK87)</f>
        <v>3.5</v>
      </c>
      <c r="O87" s="23">
        <f>SUMIF($R$11:$FK$11,$O$11,R87:FK87)</f>
        <v>8</v>
      </c>
      <c r="P87" s="23">
        <f>SUMIF($R$11:$FK$11,$P$11,R87:FK87)</f>
        <v>0</v>
      </c>
      <c r="Q87" s="34">
        <f>SUM(M87:P87)</f>
        <v>28.75</v>
      </c>
      <c r="R87" s="30">
        <v>1</v>
      </c>
      <c r="S87" s="31">
        <v>2</v>
      </c>
      <c r="T87" s="31"/>
      <c r="U87" s="32"/>
      <c r="V87" s="33"/>
      <c r="W87" s="30">
        <v>1</v>
      </c>
      <c r="X87" s="31">
        <v>1.25</v>
      </c>
      <c r="Y87" s="31"/>
      <c r="Z87" s="32"/>
      <c r="AA87" s="33"/>
      <c r="AB87" s="56">
        <v>1</v>
      </c>
      <c r="AC87" s="57"/>
      <c r="AD87" s="57"/>
      <c r="AE87" s="58"/>
      <c r="AF87" s="59"/>
      <c r="AG87" s="30">
        <v>1</v>
      </c>
      <c r="AH87" s="31">
        <v>0.75</v>
      </c>
      <c r="AI87" s="31"/>
      <c r="AJ87" s="32"/>
      <c r="AK87" s="33"/>
      <c r="AL87" s="30">
        <v>1</v>
      </c>
      <c r="AM87" s="31">
        <v>1</v>
      </c>
      <c r="AN87" s="31"/>
      <c r="AO87" s="32"/>
      <c r="AP87" s="33"/>
      <c r="AQ87" s="56">
        <v>1</v>
      </c>
      <c r="AR87" s="57"/>
      <c r="AS87" s="57"/>
      <c r="AT87" s="58">
        <v>8</v>
      </c>
      <c r="AU87" s="59"/>
      <c r="AV87" s="30">
        <v>1</v>
      </c>
      <c r="AW87" s="31">
        <v>0.25</v>
      </c>
      <c r="AX87" s="31"/>
      <c r="AY87" s="32"/>
      <c r="AZ87" s="33"/>
      <c r="BA87" s="30">
        <v>1</v>
      </c>
      <c r="BB87" s="31">
        <v>0.5</v>
      </c>
      <c r="BC87" s="31"/>
      <c r="BD87" s="32"/>
      <c r="BE87" s="33"/>
      <c r="BF87" s="30">
        <v>1</v>
      </c>
      <c r="BG87" s="31"/>
      <c r="BH87" s="31"/>
      <c r="BI87" s="32"/>
      <c r="BJ87" s="33"/>
      <c r="BK87" s="56">
        <v>1</v>
      </c>
      <c r="BL87" s="57"/>
      <c r="BM87" s="57"/>
      <c r="BN87" s="58"/>
      <c r="BO87" s="59"/>
      <c r="BP87" s="30">
        <v>1</v>
      </c>
      <c r="BQ87" s="31"/>
      <c r="BR87" s="31"/>
      <c r="BS87" s="32"/>
      <c r="BT87" s="33"/>
      <c r="BU87" s="30" t="s">
        <v>456</v>
      </c>
      <c r="BV87" s="31"/>
      <c r="BW87" s="31"/>
      <c r="BX87" s="32"/>
      <c r="BY87" s="33"/>
      <c r="BZ87" s="30" t="s">
        <v>457</v>
      </c>
      <c r="CA87" s="31"/>
      <c r="CB87" s="31"/>
      <c r="CC87" s="32"/>
      <c r="CD87" s="33"/>
      <c r="CE87" s="30">
        <v>1</v>
      </c>
      <c r="CF87" s="31"/>
      <c r="CG87" s="31"/>
      <c r="CH87" s="32"/>
      <c r="CI87" s="33"/>
      <c r="CJ87" s="30">
        <v>1</v>
      </c>
      <c r="CK87" s="31">
        <v>2</v>
      </c>
      <c r="CL87" s="31">
        <v>1.25</v>
      </c>
      <c r="CM87" s="32"/>
      <c r="CN87" s="33"/>
      <c r="CO87" s="30">
        <v>1</v>
      </c>
      <c r="CP87" s="31"/>
      <c r="CQ87" s="31"/>
      <c r="CR87" s="32"/>
      <c r="CS87" s="33"/>
      <c r="CT87" s="56">
        <v>1</v>
      </c>
      <c r="CU87" s="57"/>
      <c r="CV87" s="57"/>
      <c r="CW87" s="58"/>
      <c r="CX87" s="59"/>
      <c r="CY87" s="30">
        <v>1</v>
      </c>
      <c r="CZ87" s="31">
        <v>2</v>
      </c>
      <c r="DA87" s="31">
        <v>0.25</v>
      </c>
      <c r="DB87" s="32"/>
      <c r="DC87" s="33"/>
      <c r="DD87" s="30">
        <v>1</v>
      </c>
      <c r="DE87" s="31">
        <v>2</v>
      </c>
      <c r="DF87" s="31">
        <v>0.5</v>
      </c>
      <c r="DG87" s="32"/>
      <c r="DH87" s="33"/>
      <c r="DI87" s="30">
        <v>1</v>
      </c>
      <c r="DJ87" s="31">
        <v>2</v>
      </c>
      <c r="DK87" s="31">
        <v>0.5</v>
      </c>
      <c r="DL87" s="32"/>
      <c r="DM87" s="33"/>
      <c r="DN87" s="30">
        <v>1</v>
      </c>
      <c r="DO87" s="31">
        <v>1.5</v>
      </c>
      <c r="DP87" s="31"/>
      <c r="DQ87" s="32"/>
      <c r="DR87" s="33"/>
      <c r="DS87" s="30">
        <v>1</v>
      </c>
      <c r="DT87" s="31">
        <v>2</v>
      </c>
      <c r="DU87" s="31">
        <v>1</v>
      </c>
      <c r="DV87" s="32"/>
      <c r="DW87" s="33"/>
      <c r="DX87" s="30">
        <v>1</v>
      </c>
      <c r="DY87" s="31"/>
      <c r="DZ87" s="31"/>
      <c r="EA87" s="32"/>
      <c r="EB87" s="33"/>
      <c r="EC87" s="56">
        <v>1</v>
      </c>
      <c r="ED87" s="57"/>
      <c r="EE87" s="57"/>
      <c r="EF87" s="58"/>
      <c r="EG87" s="59"/>
      <c r="EH87" s="30">
        <v>1</v>
      </c>
      <c r="EI87" s="31"/>
      <c r="EJ87" s="31"/>
      <c r="EK87" s="32"/>
      <c r="EL87" s="33"/>
      <c r="EM87" s="30" t="s">
        <v>515</v>
      </c>
      <c r="EN87" s="31"/>
      <c r="EO87" s="31"/>
      <c r="EP87" s="32"/>
      <c r="EQ87" s="33"/>
      <c r="ER87" s="30"/>
      <c r="ES87" s="31"/>
      <c r="ET87" s="31"/>
      <c r="EU87" s="32"/>
      <c r="EV87" s="33"/>
      <c r="EW87" s="30"/>
      <c r="EX87" s="31"/>
      <c r="EY87" s="31"/>
      <c r="EZ87" s="32"/>
      <c r="FA87" s="33"/>
      <c r="FB87" s="30"/>
      <c r="FC87" s="31"/>
      <c r="FD87" s="31"/>
      <c r="FE87" s="32"/>
      <c r="FF87" s="33"/>
      <c r="FG87" s="30"/>
      <c r="FH87" s="31"/>
      <c r="FI87" s="31"/>
      <c r="FJ87" s="32"/>
      <c r="FK87" s="33"/>
    </row>
    <row r="88" spans="1:167" s="4" customFormat="1" ht="26.25" customHeight="1" x14ac:dyDescent="0.25">
      <c r="A88" s="22" t="s">
        <v>95</v>
      </c>
      <c r="B88" s="47" t="s">
        <v>305</v>
      </c>
      <c r="C88" s="46" t="s">
        <v>306</v>
      </c>
      <c r="D88" s="44" t="s">
        <v>424</v>
      </c>
      <c r="E88" s="36">
        <f>SUMIF($R$11:$FK$11,"T",R88:FK88)</f>
        <v>21.97</v>
      </c>
      <c r="F88" s="36">
        <f>COUNTIF(R88:FK88,"F")+(COUNT(R88,W88,AB88,AG88,AL88,AQ88,AV88,BA88,BF88,BK88,BP88,BU88,BZ88,CE88,CJ88,CO88,CT88,CY88,DD88,DI88,DN88,DS88,DX88,EC88,EH88,EM88,ER88,EW88,FB88,FG88)-E88)</f>
        <v>2.0300000000000011</v>
      </c>
      <c r="G88" s="36">
        <f>+COUNTIF(R88:FK88,"F")*0.166666666666667</f>
        <v>0.33333333333333398</v>
      </c>
      <c r="H88" s="23">
        <f>COUNTIF(R88:FK88,"DM")</f>
        <v>0</v>
      </c>
      <c r="I88" s="23">
        <f>COUNTIF(R88:FK88,"LCG")</f>
        <v>0</v>
      </c>
      <c r="J88" s="23">
        <f>COUNTIF(R88:FK88,"LSG")</f>
        <v>1</v>
      </c>
      <c r="K88" s="23">
        <f>COUNTIF(R88:FK88,"V")</f>
        <v>0</v>
      </c>
      <c r="L88" s="37">
        <f>+E88+F88+H88+I88+J88+K88</f>
        <v>25</v>
      </c>
      <c r="M88" s="23">
        <f>SUMIF($R$11:$FK$11,$M$11,R88:FK88)</f>
        <v>0.25</v>
      </c>
      <c r="N88" s="23">
        <f>SUMIF($R$11:$FK$11,$N$11,R88:FK88)</f>
        <v>0</v>
      </c>
      <c r="O88" s="23">
        <f>SUMIF($R$11:$FK$11,$O$11,R88:FK88)</f>
        <v>8</v>
      </c>
      <c r="P88" s="23">
        <f>SUMIF($R$11:$FK$11,$P$11,R88:FK88)</f>
        <v>0</v>
      </c>
      <c r="Q88" s="34">
        <f>SUM(M88:P88)</f>
        <v>8.25</v>
      </c>
      <c r="R88" s="30">
        <v>0.97</v>
      </c>
      <c r="S88" s="31"/>
      <c r="T88" s="31"/>
      <c r="U88" s="32"/>
      <c r="V88" s="33"/>
      <c r="W88" s="30">
        <v>1</v>
      </c>
      <c r="X88" s="31"/>
      <c r="Y88" s="31"/>
      <c r="Z88" s="32"/>
      <c r="AA88" s="33"/>
      <c r="AB88" s="56">
        <v>1</v>
      </c>
      <c r="AC88" s="57"/>
      <c r="AD88" s="57"/>
      <c r="AE88" s="58"/>
      <c r="AF88" s="59"/>
      <c r="AG88" s="30" t="s">
        <v>456</v>
      </c>
      <c r="AH88" s="31"/>
      <c r="AI88" s="31"/>
      <c r="AJ88" s="32"/>
      <c r="AK88" s="33"/>
      <c r="AL88" s="30">
        <v>1</v>
      </c>
      <c r="AM88" s="31"/>
      <c r="AN88" s="31"/>
      <c r="AO88" s="32"/>
      <c r="AP88" s="33"/>
      <c r="AQ88" s="56">
        <v>1</v>
      </c>
      <c r="AR88" s="57"/>
      <c r="AS88" s="57"/>
      <c r="AT88" s="58">
        <v>8</v>
      </c>
      <c r="AU88" s="59"/>
      <c r="AV88" s="30">
        <v>1</v>
      </c>
      <c r="AW88" s="31"/>
      <c r="AX88" s="31"/>
      <c r="AY88" s="32"/>
      <c r="AZ88" s="33"/>
      <c r="BA88" s="30">
        <v>1</v>
      </c>
      <c r="BB88" s="31"/>
      <c r="BC88" s="31"/>
      <c r="BD88" s="32"/>
      <c r="BE88" s="33"/>
      <c r="BF88" s="30">
        <v>1</v>
      </c>
      <c r="BG88" s="31"/>
      <c r="BH88" s="31"/>
      <c r="BI88" s="32"/>
      <c r="BJ88" s="33"/>
      <c r="BK88" s="56">
        <v>1</v>
      </c>
      <c r="BL88" s="57"/>
      <c r="BM88" s="57"/>
      <c r="BN88" s="58"/>
      <c r="BO88" s="59"/>
      <c r="BP88" s="30">
        <v>1</v>
      </c>
      <c r="BQ88" s="31"/>
      <c r="BR88" s="31"/>
      <c r="BS88" s="32"/>
      <c r="BT88" s="33"/>
      <c r="BU88" s="30" t="s">
        <v>456</v>
      </c>
      <c r="BV88" s="31"/>
      <c r="BW88" s="31"/>
      <c r="BX88" s="32"/>
      <c r="BY88" s="33"/>
      <c r="BZ88" s="30" t="s">
        <v>457</v>
      </c>
      <c r="CA88" s="31"/>
      <c r="CB88" s="31"/>
      <c r="CC88" s="32"/>
      <c r="CD88" s="33"/>
      <c r="CE88" s="30">
        <v>1</v>
      </c>
      <c r="CF88" s="31"/>
      <c r="CG88" s="31"/>
      <c r="CH88" s="32"/>
      <c r="CI88" s="33"/>
      <c r="CJ88" s="30">
        <v>1</v>
      </c>
      <c r="CK88" s="31"/>
      <c r="CL88" s="31"/>
      <c r="CM88" s="32"/>
      <c r="CN88" s="33"/>
      <c r="CO88" s="30">
        <v>1</v>
      </c>
      <c r="CP88" s="31"/>
      <c r="CQ88" s="31"/>
      <c r="CR88" s="32"/>
      <c r="CS88" s="33"/>
      <c r="CT88" s="56">
        <v>1</v>
      </c>
      <c r="CU88" s="57"/>
      <c r="CV88" s="57"/>
      <c r="CW88" s="58"/>
      <c r="CX88" s="59"/>
      <c r="CY88" s="30">
        <v>1</v>
      </c>
      <c r="CZ88" s="31">
        <v>0.25</v>
      </c>
      <c r="DA88" s="31"/>
      <c r="DB88" s="32"/>
      <c r="DC88" s="33"/>
      <c r="DD88" s="30">
        <v>1</v>
      </c>
      <c r="DE88" s="31"/>
      <c r="DF88" s="31"/>
      <c r="DG88" s="32"/>
      <c r="DH88" s="33"/>
      <c r="DI88" s="30">
        <v>1</v>
      </c>
      <c r="DJ88" s="31"/>
      <c r="DK88" s="31"/>
      <c r="DL88" s="32"/>
      <c r="DM88" s="33"/>
      <c r="DN88" s="30">
        <v>1</v>
      </c>
      <c r="DO88" s="31"/>
      <c r="DP88" s="31"/>
      <c r="DQ88" s="32"/>
      <c r="DR88" s="33"/>
      <c r="DS88" s="30">
        <v>1</v>
      </c>
      <c r="DT88" s="31"/>
      <c r="DU88" s="31"/>
      <c r="DV88" s="32"/>
      <c r="DW88" s="33"/>
      <c r="DX88" s="30">
        <v>1</v>
      </c>
      <c r="DY88" s="31"/>
      <c r="DZ88" s="31"/>
      <c r="EA88" s="32"/>
      <c r="EB88" s="33"/>
      <c r="EC88" s="56">
        <v>1</v>
      </c>
      <c r="ED88" s="57"/>
      <c r="EE88" s="57"/>
      <c r="EF88" s="58"/>
      <c r="EG88" s="59"/>
      <c r="EH88" s="30">
        <v>1</v>
      </c>
      <c r="EI88" s="31"/>
      <c r="EJ88" s="31"/>
      <c r="EK88" s="32"/>
      <c r="EL88" s="33"/>
      <c r="EM88" s="30" t="s">
        <v>515</v>
      </c>
      <c r="EN88" s="31"/>
      <c r="EO88" s="31"/>
      <c r="EP88" s="32"/>
      <c r="EQ88" s="33"/>
      <c r="ER88" s="30"/>
      <c r="ES88" s="31"/>
      <c r="ET88" s="31"/>
      <c r="EU88" s="32"/>
      <c r="EV88" s="33"/>
      <c r="EW88" s="30"/>
      <c r="EX88" s="31"/>
      <c r="EY88" s="31"/>
      <c r="EZ88" s="32"/>
      <c r="FA88" s="33"/>
      <c r="FB88" s="30"/>
      <c r="FC88" s="31"/>
      <c r="FD88" s="31"/>
      <c r="FE88" s="32"/>
      <c r="FF88" s="33"/>
      <c r="FG88" s="30"/>
      <c r="FH88" s="31"/>
      <c r="FI88" s="31"/>
      <c r="FJ88" s="32"/>
      <c r="FK88" s="33"/>
    </row>
    <row r="89" spans="1:167" s="4" customFormat="1" ht="26.25" customHeight="1" x14ac:dyDescent="0.25">
      <c r="A89" s="22" t="s">
        <v>96</v>
      </c>
      <c r="B89" s="47" t="s">
        <v>307</v>
      </c>
      <c r="C89" s="46" t="s">
        <v>308</v>
      </c>
      <c r="D89" s="44" t="s">
        <v>425</v>
      </c>
      <c r="E89" s="36">
        <f>SUMIF($R$11:$FK$11,"T",R89:FK89)</f>
        <v>18</v>
      </c>
      <c r="F89" s="36">
        <f>COUNTIF(R89:FK89,"F")+(COUNT(R89,W89,AB89,AG89,AL89,AQ89,AV89,BA89,BF89,BK89,BP89,BU89,BZ89,CE89,CJ89,CO89,CT89,CY89,DD89,DI89,DN89,DS89,DX89,EC89,EH89,EM89,ER89,EW89,FB89,FG89)-E89)</f>
        <v>2</v>
      </c>
      <c r="G89" s="36">
        <f>+COUNTIF(R89:FK89,"F")*0.166666666666667</f>
        <v>0.33333333333333398</v>
      </c>
      <c r="H89" s="23">
        <f>COUNTIF(R89:FK89,"DM")</f>
        <v>0</v>
      </c>
      <c r="I89" s="23">
        <f>COUNTIF(R89:FK89,"LCG")</f>
        <v>0</v>
      </c>
      <c r="J89" s="23">
        <f>COUNTIF(R89:FK89,"LSG")</f>
        <v>5</v>
      </c>
      <c r="K89" s="23">
        <f>COUNTIF(R89:FK89,"V")</f>
        <v>0</v>
      </c>
      <c r="L89" s="37">
        <f>+E89+F89+H89+I89+J89+K89</f>
        <v>25</v>
      </c>
      <c r="M89" s="23">
        <f>SUMIF($R$11:$FK$11,$M$11,R89:FK89)</f>
        <v>15.5</v>
      </c>
      <c r="N89" s="23">
        <f>SUMIF($R$11:$FK$11,$N$11,R89:FK89)</f>
        <v>3.5</v>
      </c>
      <c r="O89" s="23">
        <f>SUMIF($R$11:$FK$11,$O$11,R89:FK89)</f>
        <v>9</v>
      </c>
      <c r="P89" s="23">
        <f>SUMIF($R$11:$FK$11,$P$11,R89:FK89)</f>
        <v>112</v>
      </c>
      <c r="Q89" s="34">
        <f>SUM(M89:P89)</f>
        <v>140</v>
      </c>
      <c r="R89" s="30">
        <v>1</v>
      </c>
      <c r="S89" s="31">
        <v>2</v>
      </c>
      <c r="T89" s="31">
        <v>1.5</v>
      </c>
      <c r="U89" s="32"/>
      <c r="V89" s="33">
        <v>8</v>
      </c>
      <c r="W89" s="30">
        <v>1</v>
      </c>
      <c r="X89" s="31"/>
      <c r="Y89" s="31"/>
      <c r="Z89" s="32"/>
      <c r="AA89" s="33"/>
      <c r="AB89" s="56">
        <v>1</v>
      </c>
      <c r="AC89" s="57">
        <v>1</v>
      </c>
      <c r="AD89" s="57"/>
      <c r="AE89" s="58"/>
      <c r="AF89" s="59">
        <v>8</v>
      </c>
      <c r="AG89" s="30">
        <v>1</v>
      </c>
      <c r="AH89" s="31">
        <v>2</v>
      </c>
      <c r="AI89" s="31">
        <v>1</v>
      </c>
      <c r="AJ89" s="32"/>
      <c r="AK89" s="33">
        <v>8</v>
      </c>
      <c r="AL89" s="30">
        <v>1</v>
      </c>
      <c r="AM89" s="31">
        <v>2</v>
      </c>
      <c r="AN89" s="31">
        <v>1</v>
      </c>
      <c r="AO89" s="32"/>
      <c r="AP89" s="33">
        <v>8</v>
      </c>
      <c r="AQ89" s="56">
        <v>1</v>
      </c>
      <c r="AR89" s="57"/>
      <c r="AS89" s="57"/>
      <c r="AT89" s="58">
        <v>9</v>
      </c>
      <c r="AU89" s="59">
        <v>8</v>
      </c>
      <c r="AV89" s="30">
        <v>1</v>
      </c>
      <c r="AW89" s="31">
        <v>1</v>
      </c>
      <c r="AX89" s="31"/>
      <c r="AY89" s="32"/>
      <c r="AZ89" s="33">
        <v>8</v>
      </c>
      <c r="BA89" s="30">
        <v>1</v>
      </c>
      <c r="BB89" s="31">
        <v>1</v>
      </c>
      <c r="BC89" s="31"/>
      <c r="BD89" s="32"/>
      <c r="BE89" s="33">
        <v>8</v>
      </c>
      <c r="BF89" s="30">
        <v>1</v>
      </c>
      <c r="BG89" s="31"/>
      <c r="BH89" s="31"/>
      <c r="BI89" s="32"/>
      <c r="BJ89" s="33"/>
      <c r="BK89" s="56" t="s">
        <v>457</v>
      </c>
      <c r="BL89" s="57"/>
      <c r="BM89" s="57"/>
      <c r="BN89" s="58"/>
      <c r="BO89" s="59">
        <v>0</v>
      </c>
      <c r="BP89" s="30" t="s">
        <v>457</v>
      </c>
      <c r="BQ89" s="31"/>
      <c r="BR89" s="31"/>
      <c r="BS89" s="32"/>
      <c r="BT89" s="33"/>
      <c r="BU89" s="30" t="s">
        <v>457</v>
      </c>
      <c r="BV89" s="31"/>
      <c r="BW89" s="31"/>
      <c r="BX89" s="32"/>
      <c r="BY89" s="33"/>
      <c r="BZ89" s="30" t="s">
        <v>457</v>
      </c>
      <c r="CA89" s="31"/>
      <c r="CB89" s="31"/>
      <c r="CC89" s="32"/>
      <c r="CD89" s="33"/>
      <c r="CE89" s="30" t="s">
        <v>457</v>
      </c>
      <c r="CF89" s="31"/>
      <c r="CG89" s="31"/>
      <c r="CH89" s="32"/>
      <c r="CI89" s="33"/>
      <c r="CJ89" s="30">
        <v>1</v>
      </c>
      <c r="CK89" s="31"/>
      <c r="CL89" s="31"/>
      <c r="CM89" s="32"/>
      <c r="CN89" s="33">
        <v>8</v>
      </c>
      <c r="CO89" s="30">
        <v>1</v>
      </c>
      <c r="CP89" s="31"/>
      <c r="CQ89" s="31"/>
      <c r="CR89" s="32"/>
      <c r="CS89" s="33"/>
      <c r="CT89" s="56">
        <v>1</v>
      </c>
      <c r="CU89" s="57"/>
      <c r="CV89" s="57"/>
      <c r="CW89" s="58"/>
      <c r="CX89" s="59">
        <v>8</v>
      </c>
      <c r="CY89" s="30">
        <v>1</v>
      </c>
      <c r="CZ89" s="31">
        <v>1</v>
      </c>
      <c r="DA89" s="31"/>
      <c r="DB89" s="32"/>
      <c r="DC89" s="33">
        <v>8</v>
      </c>
      <c r="DD89" s="30">
        <v>1</v>
      </c>
      <c r="DE89" s="31">
        <v>1</v>
      </c>
      <c r="DF89" s="31"/>
      <c r="DG89" s="32"/>
      <c r="DH89" s="33">
        <v>8</v>
      </c>
      <c r="DI89" s="30">
        <v>1</v>
      </c>
      <c r="DJ89" s="31">
        <v>2</v>
      </c>
      <c r="DK89" s="31"/>
      <c r="DL89" s="32"/>
      <c r="DM89" s="33">
        <v>8</v>
      </c>
      <c r="DN89" s="30" t="s">
        <v>456</v>
      </c>
      <c r="DO89" s="31"/>
      <c r="DP89" s="31"/>
      <c r="DQ89" s="32"/>
      <c r="DR89" s="33"/>
      <c r="DS89" s="30">
        <v>1</v>
      </c>
      <c r="DT89" s="31">
        <v>2</v>
      </c>
      <c r="DU89" s="31"/>
      <c r="DV89" s="32"/>
      <c r="DW89" s="33">
        <v>8</v>
      </c>
      <c r="DX89" s="30">
        <v>1</v>
      </c>
      <c r="DY89" s="31"/>
      <c r="DZ89" s="31"/>
      <c r="EA89" s="32"/>
      <c r="EB89" s="33"/>
      <c r="EC89" s="56" t="s">
        <v>456</v>
      </c>
      <c r="ED89" s="57"/>
      <c r="EE89" s="57"/>
      <c r="EF89" s="58"/>
      <c r="EG89" s="59"/>
      <c r="EH89" s="30">
        <v>1</v>
      </c>
      <c r="EI89" s="31">
        <v>0.5</v>
      </c>
      <c r="EJ89" s="31"/>
      <c r="EK89" s="32"/>
      <c r="EL89" s="33">
        <v>8</v>
      </c>
      <c r="EM89" s="30" t="s">
        <v>516</v>
      </c>
      <c r="EN89" s="31"/>
      <c r="EO89" s="31"/>
      <c r="EP89" s="32"/>
      <c r="EQ89" s="33"/>
      <c r="ER89" s="30"/>
      <c r="ES89" s="31"/>
      <c r="ET89" s="31"/>
      <c r="EU89" s="32"/>
      <c r="EV89" s="33"/>
      <c r="EW89" s="30"/>
      <c r="EX89" s="31"/>
      <c r="EY89" s="31"/>
      <c r="EZ89" s="32"/>
      <c r="FA89" s="33"/>
      <c r="FB89" s="30"/>
      <c r="FC89" s="31"/>
      <c r="FD89" s="31"/>
      <c r="FE89" s="32"/>
      <c r="FF89" s="33"/>
      <c r="FG89" s="30"/>
      <c r="FH89" s="31"/>
      <c r="FI89" s="31"/>
      <c r="FJ89" s="32"/>
      <c r="FK89" s="33"/>
    </row>
    <row r="90" spans="1:167" s="4" customFormat="1" ht="26.25" customHeight="1" x14ac:dyDescent="0.25">
      <c r="A90" s="22" t="s">
        <v>97</v>
      </c>
      <c r="B90" s="47" t="s">
        <v>309</v>
      </c>
      <c r="C90" s="46" t="s">
        <v>310</v>
      </c>
      <c r="D90" s="44">
        <v>73908404</v>
      </c>
      <c r="E90" s="36">
        <f>SUMIF($R$11:$FK$11,"T",R90:FK90)</f>
        <v>20.880000000000003</v>
      </c>
      <c r="F90" s="36">
        <f>COUNTIF(R90:FK90,"F")+(COUNT(R90,W90,AB90,AG90,AL90,AQ90,AV90,BA90,BF90,BK90,BP90,BU90,BZ90,CE90,CJ90,CO90,CT90,CY90,DD90,DI90,DN90,DS90,DX90,EC90,EH90,EM90,ER90,EW90,FB90,FG90)-E90)</f>
        <v>3.1199999999999974</v>
      </c>
      <c r="G90" s="36">
        <f>+COUNTIF(R90:FK90,"F")*0.166666666666667</f>
        <v>0.500000000000001</v>
      </c>
      <c r="H90" s="23">
        <f>COUNTIF(R90:FK90,"DM")</f>
        <v>0</v>
      </c>
      <c r="I90" s="23">
        <f>COUNTIF(R90:FK90,"LCG")</f>
        <v>0</v>
      </c>
      <c r="J90" s="23">
        <f>COUNTIF(R90:FK90,"LSG")</f>
        <v>1</v>
      </c>
      <c r="K90" s="23">
        <f>COUNTIF(R90:FK90,"V")</f>
        <v>0</v>
      </c>
      <c r="L90" s="37">
        <f>+E90+F90+H90+I90+J90+K90</f>
        <v>25</v>
      </c>
      <c r="M90" s="23">
        <f>SUMIF($R$11:$FK$11,$M$11,R90:FK90)</f>
        <v>5</v>
      </c>
      <c r="N90" s="23">
        <f>SUMIF($R$11:$FK$11,$N$11,R90:FK90)</f>
        <v>0</v>
      </c>
      <c r="O90" s="23">
        <f>SUMIF($R$11:$FK$11,$O$11,R90:FK90)</f>
        <v>0</v>
      </c>
      <c r="P90" s="23">
        <f>SUMIF($R$11:$FK$11,$P$11,R90:FK90)</f>
        <v>0</v>
      </c>
      <c r="Q90" s="34">
        <f>SUM(M90:P90)</f>
        <v>5</v>
      </c>
      <c r="R90" s="30">
        <v>1</v>
      </c>
      <c r="S90" s="31">
        <v>0.25</v>
      </c>
      <c r="T90" s="31"/>
      <c r="U90" s="32"/>
      <c r="V90" s="33"/>
      <c r="W90" s="30">
        <v>1</v>
      </c>
      <c r="X90" s="31">
        <v>0.25</v>
      </c>
      <c r="Y90" s="31"/>
      <c r="Z90" s="32"/>
      <c r="AA90" s="33"/>
      <c r="AB90" s="56">
        <v>1</v>
      </c>
      <c r="AC90" s="57"/>
      <c r="AD90" s="57"/>
      <c r="AE90" s="58"/>
      <c r="AF90" s="59"/>
      <c r="AG90" s="30">
        <v>1</v>
      </c>
      <c r="AH90" s="31">
        <v>1</v>
      </c>
      <c r="AI90" s="31"/>
      <c r="AJ90" s="32"/>
      <c r="AK90" s="33"/>
      <c r="AL90" s="30">
        <v>1</v>
      </c>
      <c r="AM90" s="31"/>
      <c r="AN90" s="31"/>
      <c r="AO90" s="32"/>
      <c r="AP90" s="33"/>
      <c r="AQ90" s="56" t="s">
        <v>456</v>
      </c>
      <c r="AR90" s="57"/>
      <c r="AS90" s="57"/>
      <c r="AT90" s="58"/>
      <c r="AU90" s="59"/>
      <c r="AV90" s="30">
        <v>1</v>
      </c>
      <c r="AW90" s="31">
        <v>1</v>
      </c>
      <c r="AX90" s="31"/>
      <c r="AY90" s="32"/>
      <c r="AZ90" s="33"/>
      <c r="BA90" s="30">
        <v>1</v>
      </c>
      <c r="BB90" s="31">
        <v>0.25</v>
      </c>
      <c r="BC90" s="31"/>
      <c r="BD90" s="32"/>
      <c r="BE90" s="33"/>
      <c r="BF90" s="30">
        <v>1</v>
      </c>
      <c r="BG90" s="31"/>
      <c r="BH90" s="31"/>
      <c r="BI90" s="32"/>
      <c r="BJ90" s="33"/>
      <c r="BK90" s="56">
        <v>1</v>
      </c>
      <c r="BL90" s="57"/>
      <c r="BM90" s="57"/>
      <c r="BN90" s="58"/>
      <c r="BO90" s="59"/>
      <c r="BP90" s="30">
        <v>1</v>
      </c>
      <c r="BQ90" s="31">
        <v>1</v>
      </c>
      <c r="BR90" s="31"/>
      <c r="BS90" s="32"/>
      <c r="BT90" s="33"/>
      <c r="BU90" s="30">
        <v>0.88</v>
      </c>
      <c r="BV90" s="31"/>
      <c r="BW90" s="31"/>
      <c r="BX90" s="32"/>
      <c r="BY90" s="33"/>
      <c r="BZ90" s="30">
        <v>1</v>
      </c>
      <c r="CA90" s="31"/>
      <c r="CB90" s="31"/>
      <c r="CC90" s="32"/>
      <c r="CD90" s="33"/>
      <c r="CE90" s="30" t="s">
        <v>457</v>
      </c>
      <c r="CF90" s="31"/>
      <c r="CG90" s="31"/>
      <c r="CH90" s="32"/>
      <c r="CI90" s="33"/>
      <c r="CJ90" s="30">
        <v>1</v>
      </c>
      <c r="CK90" s="31"/>
      <c r="CL90" s="31"/>
      <c r="CM90" s="32"/>
      <c r="CN90" s="33"/>
      <c r="CO90" s="30">
        <v>1</v>
      </c>
      <c r="CP90" s="31"/>
      <c r="CQ90" s="31"/>
      <c r="CR90" s="32"/>
      <c r="CS90" s="33"/>
      <c r="CT90" s="56">
        <v>1</v>
      </c>
      <c r="CU90" s="57"/>
      <c r="CV90" s="57"/>
      <c r="CW90" s="58"/>
      <c r="CX90" s="59"/>
      <c r="CY90" s="30" t="s">
        <v>456</v>
      </c>
      <c r="CZ90" s="31"/>
      <c r="DA90" s="31"/>
      <c r="DB90" s="32"/>
      <c r="DC90" s="33"/>
      <c r="DD90" s="30" t="s">
        <v>456</v>
      </c>
      <c r="DE90" s="31"/>
      <c r="DF90" s="31"/>
      <c r="DG90" s="32"/>
      <c r="DH90" s="33"/>
      <c r="DI90" s="30">
        <v>1</v>
      </c>
      <c r="DJ90" s="31">
        <v>1</v>
      </c>
      <c r="DK90" s="31"/>
      <c r="DL90" s="32"/>
      <c r="DM90" s="33"/>
      <c r="DN90" s="30">
        <v>1</v>
      </c>
      <c r="DO90" s="31"/>
      <c r="DP90" s="31"/>
      <c r="DQ90" s="32"/>
      <c r="DR90" s="33"/>
      <c r="DS90" s="30">
        <v>1</v>
      </c>
      <c r="DT90" s="31">
        <v>0.25</v>
      </c>
      <c r="DU90" s="31"/>
      <c r="DV90" s="32"/>
      <c r="DW90" s="33"/>
      <c r="DX90" s="30">
        <v>1</v>
      </c>
      <c r="DY90" s="31"/>
      <c r="DZ90" s="31"/>
      <c r="EA90" s="32"/>
      <c r="EB90" s="33"/>
      <c r="EC90" s="56">
        <v>1</v>
      </c>
      <c r="ED90" s="57"/>
      <c r="EE90" s="57"/>
      <c r="EF90" s="58"/>
      <c r="EG90" s="59"/>
      <c r="EH90" s="30">
        <v>1</v>
      </c>
      <c r="EI90" s="31"/>
      <c r="EJ90" s="31"/>
      <c r="EK90" s="32"/>
      <c r="EL90" s="33"/>
      <c r="EM90" s="30" t="s">
        <v>515</v>
      </c>
      <c r="EN90" s="31"/>
      <c r="EO90" s="31"/>
      <c r="EP90" s="32"/>
      <c r="EQ90" s="33"/>
      <c r="ER90" s="30"/>
      <c r="ES90" s="31"/>
      <c r="ET90" s="31"/>
      <c r="EU90" s="32"/>
      <c r="EV90" s="33"/>
      <c r="EW90" s="30"/>
      <c r="EX90" s="31"/>
      <c r="EY90" s="31"/>
      <c r="EZ90" s="32"/>
      <c r="FA90" s="33"/>
      <c r="FB90" s="30"/>
      <c r="FC90" s="31"/>
      <c r="FD90" s="31"/>
      <c r="FE90" s="32"/>
      <c r="FF90" s="33"/>
      <c r="FG90" s="30"/>
      <c r="FH90" s="31"/>
      <c r="FI90" s="31"/>
      <c r="FJ90" s="32"/>
      <c r="FK90" s="33"/>
    </row>
    <row r="91" spans="1:167" s="4" customFormat="1" ht="26.25" customHeight="1" x14ac:dyDescent="0.25">
      <c r="A91" s="22" t="s">
        <v>98</v>
      </c>
      <c r="B91" s="47" t="s">
        <v>311</v>
      </c>
      <c r="C91" s="46" t="s">
        <v>312</v>
      </c>
      <c r="D91" s="44">
        <v>72182243</v>
      </c>
      <c r="E91" s="36">
        <f>SUMIF($R$11:$FK$11,"T",R91:FK91)</f>
        <v>27</v>
      </c>
      <c r="F91" s="36">
        <f>COUNTIF(R91:FK91,"F")+(COUNT(R91,W91,AB91,AG91,AL91,AQ91,AV91,BA91,BF91,BK91,BP91,BU91,BZ91,CE91,CJ91,CO91,CT91,CY91,DD91,DI91,DN91,DS91,DX91,EC91,EH91,EM91,ER91,EW91,FB91,FG91)-E91)</f>
        <v>0</v>
      </c>
      <c r="G91" s="36">
        <f>+COUNTIF(R91:FK91,"F")*0.166666666666667</f>
        <v>0</v>
      </c>
      <c r="H91" s="23">
        <f>COUNTIF(R91:FK91,"DM")</f>
        <v>0</v>
      </c>
      <c r="I91" s="23">
        <f>COUNTIF(R91:FK91,"LCG")</f>
        <v>0</v>
      </c>
      <c r="J91" s="23">
        <f>COUNTIF(R91:FK91,"LSG")</f>
        <v>2</v>
      </c>
      <c r="K91" s="23">
        <f>COUNTIF(R91:FK91,"V")</f>
        <v>0</v>
      </c>
      <c r="L91" s="37">
        <f>+E91+F91+H91+I91+J91+K91</f>
        <v>29</v>
      </c>
      <c r="M91" s="23">
        <f>SUMIF($R$11:$FK$11,$M$11,R91:FK91)</f>
        <v>0</v>
      </c>
      <c r="N91" s="23">
        <f>SUMIF($R$11:$FK$11,$N$11,R91:FK91)</f>
        <v>0</v>
      </c>
      <c r="O91" s="23">
        <f>SUMIF($R$11:$FK$11,$O$11,R91:FK91)</f>
        <v>8</v>
      </c>
      <c r="P91" s="23">
        <f>SUMIF($R$11:$FK$11,$P$11,R91:FK91)</f>
        <v>0</v>
      </c>
      <c r="Q91" s="34">
        <f>SUM(M91:P91)</f>
        <v>8</v>
      </c>
      <c r="R91" s="30">
        <v>1</v>
      </c>
      <c r="S91" s="31"/>
      <c r="T91" s="31"/>
      <c r="U91" s="32"/>
      <c r="V91" s="33"/>
      <c r="W91" s="30">
        <v>1</v>
      </c>
      <c r="X91" s="31"/>
      <c r="Y91" s="31"/>
      <c r="Z91" s="32"/>
      <c r="AA91" s="33"/>
      <c r="AB91" s="56">
        <v>1</v>
      </c>
      <c r="AC91" s="57"/>
      <c r="AD91" s="57"/>
      <c r="AE91" s="58"/>
      <c r="AF91" s="59"/>
      <c r="AG91" s="30" t="s">
        <v>457</v>
      </c>
      <c r="AH91" s="31"/>
      <c r="AI91" s="31"/>
      <c r="AJ91" s="32"/>
      <c r="AK91" s="33"/>
      <c r="AL91" s="30">
        <v>1</v>
      </c>
      <c r="AM91" s="31"/>
      <c r="AN91" s="31"/>
      <c r="AO91" s="32"/>
      <c r="AP91" s="33"/>
      <c r="AQ91" s="56">
        <v>1</v>
      </c>
      <c r="AR91" s="57"/>
      <c r="AS91" s="57"/>
      <c r="AT91" s="58">
        <v>8</v>
      </c>
      <c r="AU91" s="59"/>
      <c r="AV91" s="30">
        <v>1</v>
      </c>
      <c r="AW91" s="31"/>
      <c r="AX91" s="31"/>
      <c r="AY91" s="32"/>
      <c r="AZ91" s="33"/>
      <c r="BA91" s="30">
        <v>1</v>
      </c>
      <c r="BB91" s="31"/>
      <c r="BC91" s="31"/>
      <c r="BD91" s="32"/>
      <c r="BE91" s="33"/>
      <c r="BF91" s="30">
        <v>1</v>
      </c>
      <c r="BG91" s="31"/>
      <c r="BH91" s="31"/>
      <c r="BI91" s="32"/>
      <c r="BJ91" s="33"/>
      <c r="BK91" s="56">
        <v>1</v>
      </c>
      <c r="BL91" s="57"/>
      <c r="BM91" s="57"/>
      <c r="BN91" s="58"/>
      <c r="BO91" s="59"/>
      <c r="BP91" s="30">
        <v>1</v>
      </c>
      <c r="BQ91" s="31"/>
      <c r="BR91" s="31"/>
      <c r="BS91" s="32"/>
      <c r="BT91" s="33"/>
      <c r="BU91" s="30">
        <v>1</v>
      </c>
      <c r="BV91" s="31"/>
      <c r="BW91" s="31"/>
      <c r="BX91" s="32"/>
      <c r="BY91" s="33"/>
      <c r="BZ91" s="30">
        <v>1</v>
      </c>
      <c r="CA91" s="31"/>
      <c r="CB91" s="31"/>
      <c r="CC91" s="32"/>
      <c r="CD91" s="33"/>
      <c r="CE91" s="30">
        <v>1</v>
      </c>
      <c r="CF91" s="31"/>
      <c r="CG91" s="31"/>
      <c r="CH91" s="32"/>
      <c r="CI91" s="33"/>
      <c r="CJ91" s="30">
        <v>1</v>
      </c>
      <c r="CK91" s="31"/>
      <c r="CL91" s="31"/>
      <c r="CM91" s="32"/>
      <c r="CN91" s="33"/>
      <c r="CO91" s="30">
        <v>1</v>
      </c>
      <c r="CP91" s="31"/>
      <c r="CQ91" s="31"/>
      <c r="CR91" s="32"/>
      <c r="CS91" s="33"/>
      <c r="CT91" s="56">
        <v>1</v>
      </c>
      <c r="CU91" s="57"/>
      <c r="CV91" s="57"/>
      <c r="CW91" s="58"/>
      <c r="CX91" s="59"/>
      <c r="CY91" s="30">
        <v>1</v>
      </c>
      <c r="CZ91" s="31"/>
      <c r="DA91" s="31"/>
      <c r="DB91" s="32"/>
      <c r="DC91" s="33"/>
      <c r="DD91" s="30">
        <v>1</v>
      </c>
      <c r="DE91" s="31"/>
      <c r="DF91" s="31"/>
      <c r="DG91" s="32"/>
      <c r="DH91" s="33"/>
      <c r="DI91" s="30" t="s">
        <v>457</v>
      </c>
      <c r="DJ91" s="31"/>
      <c r="DK91" s="31"/>
      <c r="DL91" s="32"/>
      <c r="DM91" s="33"/>
      <c r="DN91" s="30">
        <v>1</v>
      </c>
      <c r="DO91" s="31"/>
      <c r="DP91" s="31"/>
      <c r="DQ91" s="32"/>
      <c r="DR91" s="33"/>
      <c r="DS91" s="30">
        <v>1</v>
      </c>
      <c r="DT91" s="31"/>
      <c r="DU91" s="31"/>
      <c r="DV91" s="32"/>
      <c r="DW91" s="33"/>
      <c r="DX91" s="30">
        <v>1</v>
      </c>
      <c r="DY91" s="31"/>
      <c r="DZ91" s="31"/>
      <c r="EA91" s="32"/>
      <c r="EB91" s="33"/>
      <c r="EC91" s="56">
        <v>1</v>
      </c>
      <c r="ED91" s="57"/>
      <c r="EE91" s="57"/>
      <c r="EF91" s="58"/>
      <c r="EG91" s="59"/>
      <c r="EH91" s="30">
        <v>1</v>
      </c>
      <c r="EI91" s="31"/>
      <c r="EJ91" s="31"/>
      <c r="EK91" s="32"/>
      <c r="EL91" s="33"/>
      <c r="EM91" s="30" t="s">
        <v>515</v>
      </c>
      <c r="EN91" s="31"/>
      <c r="EO91" s="31"/>
      <c r="EP91" s="32"/>
      <c r="EQ91" s="33"/>
      <c r="ER91" s="30">
        <v>1</v>
      </c>
      <c r="ES91" s="31"/>
      <c r="ET91" s="31"/>
      <c r="EU91" s="32"/>
      <c r="EV91" s="33"/>
      <c r="EW91" s="30">
        <v>1</v>
      </c>
      <c r="EX91" s="31"/>
      <c r="EY91" s="31"/>
      <c r="EZ91" s="32"/>
      <c r="FA91" s="33"/>
      <c r="FB91" s="30">
        <v>1</v>
      </c>
      <c r="FC91" s="31"/>
      <c r="FD91" s="31"/>
      <c r="FE91" s="32"/>
      <c r="FF91" s="33"/>
      <c r="FG91" s="30">
        <v>1</v>
      </c>
      <c r="FH91" s="31"/>
      <c r="FI91" s="31"/>
      <c r="FJ91" s="32"/>
      <c r="FK91" s="33"/>
    </row>
    <row r="92" spans="1:167" s="4" customFormat="1" ht="26.25" customHeight="1" x14ac:dyDescent="0.25">
      <c r="A92" s="22" t="s">
        <v>99</v>
      </c>
      <c r="B92" s="47" t="s">
        <v>313</v>
      </c>
      <c r="C92" s="46" t="s">
        <v>314</v>
      </c>
      <c r="D92" s="44">
        <v>45264150</v>
      </c>
      <c r="E92" s="36">
        <f>SUMIF($R$11:$FK$11,"T",R92:FK92)</f>
        <v>25</v>
      </c>
      <c r="F92" s="36">
        <f>COUNTIF(R92:FK92,"F")+(COUNT(R92,W92,AB92,AG92,AL92,AQ92,AV92,BA92,BF92,BK92,BP92,BU92,BZ92,CE92,CJ92,CO92,CT92,CY92,DD92,DI92,DN92,DS92,DX92,EC92,EH92,EM92,ER92,EW92,FB92,FG92)-E92)</f>
        <v>0</v>
      </c>
      <c r="G92" s="36">
        <f>+COUNTIF(R92:FK92,"F")*0.166666666666667</f>
        <v>0</v>
      </c>
      <c r="H92" s="23">
        <f>COUNTIF(R92:FK92,"DM")</f>
        <v>0</v>
      </c>
      <c r="I92" s="23">
        <f>COUNTIF(R92:FK92,"LCG")</f>
        <v>0</v>
      </c>
      <c r="J92" s="23">
        <f>COUNTIF(R92:FK92,"LSG")</f>
        <v>0</v>
      </c>
      <c r="K92" s="23">
        <f>COUNTIF(R92:FK92,"V")</f>
        <v>0</v>
      </c>
      <c r="L92" s="37">
        <f>+E92+F92+H92+I92+J92+K92</f>
        <v>25</v>
      </c>
      <c r="M92" s="23">
        <f>SUMIF($R$11:$FK$11,$M$11,R92:FK92)</f>
        <v>14.75</v>
      </c>
      <c r="N92" s="23">
        <f>SUMIF($R$11:$FK$11,$N$11,R92:FK92)</f>
        <v>6</v>
      </c>
      <c r="O92" s="23">
        <f>SUMIF($R$11:$FK$11,$O$11,R92:FK92)</f>
        <v>8</v>
      </c>
      <c r="P92" s="23">
        <f>SUMIF($R$11:$FK$11,$P$11,R92:FK92)</f>
        <v>0</v>
      </c>
      <c r="Q92" s="34">
        <f>SUM(M92:P92)</f>
        <v>28.75</v>
      </c>
      <c r="R92" s="30">
        <v>1</v>
      </c>
      <c r="S92" s="31">
        <v>0.75</v>
      </c>
      <c r="T92" s="31"/>
      <c r="U92" s="32"/>
      <c r="V92" s="33"/>
      <c r="W92" s="30">
        <v>1</v>
      </c>
      <c r="X92" s="31">
        <v>0.25</v>
      </c>
      <c r="Y92" s="31"/>
      <c r="Z92" s="32"/>
      <c r="AA92" s="33"/>
      <c r="AB92" s="56">
        <v>1</v>
      </c>
      <c r="AC92" s="57"/>
      <c r="AD92" s="57"/>
      <c r="AE92" s="58"/>
      <c r="AF92" s="59"/>
      <c r="AG92" s="30">
        <v>1</v>
      </c>
      <c r="AH92" s="31">
        <v>1</v>
      </c>
      <c r="AI92" s="31"/>
      <c r="AJ92" s="32"/>
      <c r="AK92" s="33"/>
      <c r="AL92" s="30">
        <v>1</v>
      </c>
      <c r="AM92" s="31"/>
      <c r="AN92" s="31"/>
      <c r="AO92" s="32"/>
      <c r="AP92" s="33"/>
      <c r="AQ92" s="56">
        <v>1</v>
      </c>
      <c r="AR92" s="57"/>
      <c r="AS92" s="57"/>
      <c r="AT92" s="58">
        <v>8</v>
      </c>
      <c r="AU92" s="59"/>
      <c r="AV92" s="30">
        <v>1</v>
      </c>
      <c r="AW92" s="31"/>
      <c r="AX92" s="31"/>
      <c r="AY92" s="32"/>
      <c r="AZ92" s="33"/>
      <c r="BA92" s="30">
        <v>1</v>
      </c>
      <c r="BB92" s="31"/>
      <c r="BC92" s="31"/>
      <c r="BD92" s="32"/>
      <c r="BE92" s="33"/>
      <c r="BF92" s="30">
        <v>1</v>
      </c>
      <c r="BG92" s="31"/>
      <c r="BH92" s="31"/>
      <c r="BI92" s="32"/>
      <c r="BJ92" s="33"/>
      <c r="BK92" s="56">
        <v>1</v>
      </c>
      <c r="BL92" s="57"/>
      <c r="BM92" s="57"/>
      <c r="BN92" s="58"/>
      <c r="BO92" s="59"/>
      <c r="BP92" s="30">
        <v>1</v>
      </c>
      <c r="BQ92" s="31">
        <v>0.5</v>
      </c>
      <c r="BR92" s="31"/>
      <c r="BS92" s="32"/>
      <c r="BT92" s="33"/>
      <c r="BU92" s="30">
        <v>1</v>
      </c>
      <c r="BV92" s="31">
        <v>2</v>
      </c>
      <c r="BW92" s="31">
        <v>1</v>
      </c>
      <c r="BX92" s="32"/>
      <c r="BY92" s="33"/>
      <c r="BZ92" s="30">
        <v>1</v>
      </c>
      <c r="CA92" s="31"/>
      <c r="CB92" s="31"/>
      <c r="CC92" s="32"/>
      <c r="CD92" s="33"/>
      <c r="CE92" s="30">
        <v>1</v>
      </c>
      <c r="CF92" s="31"/>
      <c r="CG92" s="31"/>
      <c r="CH92" s="32"/>
      <c r="CI92" s="33"/>
      <c r="CJ92" s="30">
        <v>1</v>
      </c>
      <c r="CK92" s="31">
        <v>2</v>
      </c>
      <c r="CL92" s="31">
        <v>1</v>
      </c>
      <c r="CM92" s="32"/>
      <c r="CN92" s="33"/>
      <c r="CO92" s="30">
        <v>1</v>
      </c>
      <c r="CP92" s="31">
        <v>2</v>
      </c>
      <c r="CQ92" s="31">
        <v>1</v>
      </c>
      <c r="CR92" s="32"/>
      <c r="CS92" s="33"/>
      <c r="CT92" s="56">
        <v>1</v>
      </c>
      <c r="CU92" s="57"/>
      <c r="CV92" s="57"/>
      <c r="CW92" s="58"/>
      <c r="CX92" s="59"/>
      <c r="CY92" s="30">
        <v>1</v>
      </c>
      <c r="CZ92" s="31">
        <v>2</v>
      </c>
      <c r="DA92" s="31">
        <v>1</v>
      </c>
      <c r="DB92" s="32"/>
      <c r="DC92" s="33"/>
      <c r="DD92" s="30">
        <v>1</v>
      </c>
      <c r="DE92" s="31">
        <v>2</v>
      </c>
      <c r="DF92" s="31">
        <v>1</v>
      </c>
      <c r="DG92" s="32"/>
      <c r="DH92" s="33"/>
      <c r="DI92" s="30">
        <v>1</v>
      </c>
      <c r="DJ92" s="31">
        <v>2</v>
      </c>
      <c r="DK92" s="31">
        <v>1</v>
      </c>
      <c r="DL92" s="32"/>
      <c r="DM92" s="33"/>
      <c r="DN92" s="30">
        <v>1</v>
      </c>
      <c r="DO92" s="31"/>
      <c r="DP92" s="31"/>
      <c r="DQ92" s="32"/>
      <c r="DR92" s="33"/>
      <c r="DS92" s="30">
        <v>1</v>
      </c>
      <c r="DT92" s="31">
        <v>0.25</v>
      </c>
      <c r="DU92" s="31"/>
      <c r="DV92" s="32"/>
      <c r="DW92" s="33"/>
      <c r="DX92" s="30">
        <v>1</v>
      </c>
      <c r="DY92" s="31"/>
      <c r="DZ92" s="31"/>
      <c r="EA92" s="32"/>
      <c r="EB92" s="33"/>
      <c r="EC92" s="56">
        <v>1</v>
      </c>
      <c r="ED92" s="57"/>
      <c r="EE92" s="57"/>
      <c r="EF92" s="58"/>
      <c r="EG92" s="59"/>
      <c r="EH92" s="30">
        <v>1</v>
      </c>
      <c r="EI92" s="31"/>
      <c r="EJ92" s="31"/>
      <c r="EK92" s="32"/>
      <c r="EL92" s="33"/>
      <c r="EM92" s="30" t="s">
        <v>515</v>
      </c>
      <c r="EN92" s="31"/>
      <c r="EO92" s="31"/>
      <c r="EP92" s="32"/>
      <c r="EQ92" s="33"/>
      <c r="ER92" s="30"/>
      <c r="ES92" s="31"/>
      <c r="ET92" s="31"/>
      <c r="EU92" s="32"/>
      <c r="EV92" s="33"/>
      <c r="EW92" s="30"/>
      <c r="EX92" s="31"/>
      <c r="EY92" s="31"/>
      <c r="EZ92" s="32"/>
      <c r="FA92" s="33"/>
      <c r="FB92" s="30"/>
      <c r="FC92" s="31"/>
      <c r="FD92" s="31"/>
      <c r="FE92" s="32"/>
      <c r="FF92" s="33"/>
      <c r="FG92" s="30"/>
      <c r="FH92" s="31"/>
      <c r="FI92" s="31"/>
      <c r="FJ92" s="32"/>
      <c r="FK92" s="33"/>
    </row>
    <row r="93" spans="1:167" s="4" customFormat="1" ht="26.25" customHeight="1" x14ac:dyDescent="0.25">
      <c r="A93" s="22" t="s">
        <v>100</v>
      </c>
      <c r="B93" s="47" t="s">
        <v>315</v>
      </c>
      <c r="C93" s="46" t="s">
        <v>316</v>
      </c>
      <c r="D93" s="44" t="s">
        <v>426</v>
      </c>
      <c r="E93" s="36">
        <f>SUMIF($R$11:$FK$11,"T",R93:FK93)</f>
        <v>24</v>
      </c>
      <c r="F93" s="36">
        <f>COUNTIF(R93:FK93,"F")+(COUNT(R93,W93,AB93,AG93,AL93,AQ93,AV93,BA93,BF93,BK93,BP93,BU93,BZ93,CE93,CJ93,CO93,CT93,CY93,DD93,DI93,DN93,DS93,DX93,EC93,EH93,EM93,ER93,EW93,FB93,FG93)-E93)</f>
        <v>0</v>
      </c>
      <c r="G93" s="36">
        <f>+COUNTIF(R93:FK93,"F")*0.166666666666667</f>
        <v>0</v>
      </c>
      <c r="H93" s="23">
        <f>COUNTIF(R93:FK93,"DM")</f>
        <v>0</v>
      </c>
      <c r="I93" s="23">
        <f>COUNTIF(R93:FK93,"LCG")</f>
        <v>0</v>
      </c>
      <c r="J93" s="23">
        <f>COUNTIF(R93:FK93,"LSG")</f>
        <v>1</v>
      </c>
      <c r="K93" s="23">
        <f>COUNTIF(R93:FK93,"V")</f>
        <v>0</v>
      </c>
      <c r="L93" s="37">
        <f>+E93+F93+H93+I93+J93+K93</f>
        <v>25</v>
      </c>
      <c r="M93" s="23">
        <f>SUMIF($R$11:$FK$11,$M$11,R93:FK93)</f>
        <v>8</v>
      </c>
      <c r="N93" s="23">
        <f>SUMIF($R$11:$FK$11,$N$11,R93:FK93)</f>
        <v>2.5</v>
      </c>
      <c r="O93" s="23">
        <f>SUMIF($R$11:$FK$11,$O$11,R93:FK93)</f>
        <v>8</v>
      </c>
      <c r="P93" s="23">
        <f>SUMIF($R$11:$FK$11,$P$11,R93:FK93)</f>
        <v>32</v>
      </c>
      <c r="Q93" s="34">
        <f>SUM(M93:P93)</f>
        <v>50.5</v>
      </c>
      <c r="R93" s="30">
        <v>1</v>
      </c>
      <c r="S93" s="31">
        <v>0.25</v>
      </c>
      <c r="T93" s="31"/>
      <c r="U93" s="32"/>
      <c r="V93" s="33"/>
      <c r="W93" s="30">
        <v>1</v>
      </c>
      <c r="X93" s="31">
        <v>2</v>
      </c>
      <c r="Y93" s="31">
        <v>1</v>
      </c>
      <c r="Z93" s="32"/>
      <c r="AA93" s="33"/>
      <c r="AB93" s="56">
        <v>1</v>
      </c>
      <c r="AC93" s="57"/>
      <c r="AD93" s="57"/>
      <c r="AE93" s="58"/>
      <c r="AF93" s="59"/>
      <c r="AG93" s="30">
        <v>1</v>
      </c>
      <c r="AH93" s="31">
        <v>1</v>
      </c>
      <c r="AI93" s="31"/>
      <c r="AJ93" s="32"/>
      <c r="AK93" s="33"/>
      <c r="AL93" s="30">
        <v>1</v>
      </c>
      <c r="AM93" s="31"/>
      <c r="AN93" s="31"/>
      <c r="AO93" s="32"/>
      <c r="AP93" s="33"/>
      <c r="AQ93" s="56">
        <v>1</v>
      </c>
      <c r="AR93" s="57"/>
      <c r="AS93" s="57"/>
      <c r="AT93" s="58">
        <v>8</v>
      </c>
      <c r="AU93" s="59"/>
      <c r="AV93" s="30">
        <v>1</v>
      </c>
      <c r="AW93" s="31"/>
      <c r="AX93" s="31"/>
      <c r="AY93" s="32"/>
      <c r="AZ93" s="33"/>
      <c r="BA93" s="30">
        <v>1</v>
      </c>
      <c r="BB93" s="31"/>
      <c r="BC93" s="31"/>
      <c r="BD93" s="32"/>
      <c r="BE93" s="33"/>
      <c r="BF93" s="30">
        <v>1</v>
      </c>
      <c r="BG93" s="31"/>
      <c r="BH93" s="31"/>
      <c r="BI93" s="32"/>
      <c r="BJ93" s="33"/>
      <c r="BK93" s="56">
        <v>1</v>
      </c>
      <c r="BL93" s="57"/>
      <c r="BM93" s="57"/>
      <c r="BN93" s="58"/>
      <c r="BO93" s="59"/>
      <c r="BP93" s="30">
        <v>1</v>
      </c>
      <c r="BQ93" s="31"/>
      <c r="BR93" s="31"/>
      <c r="BS93" s="32"/>
      <c r="BT93" s="33"/>
      <c r="BU93" s="30">
        <v>1</v>
      </c>
      <c r="BV93" s="31"/>
      <c r="BW93" s="31"/>
      <c r="BX93" s="32"/>
      <c r="BY93" s="33"/>
      <c r="BZ93" s="30">
        <v>1</v>
      </c>
      <c r="CA93" s="31"/>
      <c r="CB93" s="31"/>
      <c r="CC93" s="32"/>
      <c r="CD93" s="33"/>
      <c r="CE93" s="30">
        <v>1</v>
      </c>
      <c r="CF93" s="31"/>
      <c r="CG93" s="31"/>
      <c r="CH93" s="32"/>
      <c r="CI93" s="33"/>
      <c r="CJ93" s="30">
        <v>1</v>
      </c>
      <c r="CK93" s="31"/>
      <c r="CL93" s="31"/>
      <c r="CM93" s="32"/>
      <c r="CN93" s="33"/>
      <c r="CO93" s="30">
        <v>1</v>
      </c>
      <c r="CP93" s="31"/>
      <c r="CQ93" s="31"/>
      <c r="CR93" s="32"/>
      <c r="CS93" s="33"/>
      <c r="CT93" s="56">
        <v>1</v>
      </c>
      <c r="CU93" s="57"/>
      <c r="CV93" s="57"/>
      <c r="CW93" s="58"/>
      <c r="CX93" s="59">
        <v>8</v>
      </c>
      <c r="CY93" s="30">
        <v>1</v>
      </c>
      <c r="CZ93" s="31">
        <v>1.5</v>
      </c>
      <c r="DA93" s="31"/>
      <c r="DB93" s="32"/>
      <c r="DC93" s="33">
        <v>8</v>
      </c>
      <c r="DD93" s="30">
        <v>1</v>
      </c>
      <c r="DE93" s="31"/>
      <c r="DF93" s="31"/>
      <c r="DG93" s="32"/>
      <c r="DH93" s="33">
        <v>8</v>
      </c>
      <c r="DI93" s="30">
        <v>1</v>
      </c>
      <c r="DJ93" s="31">
        <v>1</v>
      </c>
      <c r="DK93" s="31"/>
      <c r="DL93" s="32"/>
      <c r="DM93" s="33">
        <v>8</v>
      </c>
      <c r="DN93" s="30">
        <v>1</v>
      </c>
      <c r="DO93" s="31">
        <v>2</v>
      </c>
      <c r="DP93" s="31">
        <v>1.5</v>
      </c>
      <c r="DQ93" s="32"/>
      <c r="DR93" s="33"/>
      <c r="DS93" s="30">
        <v>1</v>
      </c>
      <c r="DT93" s="31">
        <v>0.25</v>
      </c>
      <c r="DU93" s="31"/>
      <c r="DV93" s="32"/>
      <c r="DW93" s="33"/>
      <c r="DX93" s="30">
        <v>1</v>
      </c>
      <c r="DY93" s="31"/>
      <c r="DZ93" s="31"/>
      <c r="EA93" s="32"/>
      <c r="EB93" s="33"/>
      <c r="EC93" s="56">
        <v>1</v>
      </c>
      <c r="ED93" s="57"/>
      <c r="EE93" s="57"/>
      <c r="EF93" s="58"/>
      <c r="EG93" s="59"/>
      <c r="EH93" s="30" t="s">
        <v>457</v>
      </c>
      <c r="EI93" s="31"/>
      <c r="EJ93" s="31"/>
      <c r="EK93" s="32"/>
      <c r="EL93" s="33"/>
      <c r="EM93" s="30" t="s">
        <v>515</v>
      </c>
      <c r="EN93" s="31"/>
      <c r="EO93" s="31"/>
      <c r="EP93" s="32"/>
      <c r="EQ93" s="33"/>
      <c r="ER93" s="30"/>
      <c r="ES93" s="31"/>
      <c r="ET93" s="31"/>
      <c r="EU93" s="32"/>
      <c r="EV93" s="33"/>
      <c r="EW93" s="30"/>
      <c r="EX93" s="31"/>
      <c r="EY93" s="31"/>
      <c r="EZ93" s="32"/>
      <c r="FA93" s="33"/>
      <c r="FB93" s="30"/>
      <c r="FC93" s="31"/>
      <c r="FD93" s="31"/>
      <c r="FE93" s="32"/>
      <c r="FF93" s="33"/>
      <c r="FG93" s="30"/>
      <c r="FH93" s="31"/>
      <c r="FI93" s="31"/>
      <c r="FJ93" s="32"/>
      <c r="FK93" s="33"/>
    </row>
    <row r="94" spans="1:167" s="4" customFormat="1" ht="26.25" customHeight="1" x14ac:dyDescent="0.25">
      <c r="A94" s="22" t="s">
        <v>101</v>
      </c>
      <c r="B94" s="47" t="s">
        <v>317</v>
      </c>
      <c r="C94" s="46" t="s">
        <v>318</v>
      </c>
      <c r="D94" s="44" t="s">
        <v>427</v>
      </c>
      <c r="E94" s="36">
        <f>SUMIF($R$11:$FK$11,"T",R94:FK94)</f>
        <v>16.150000000000002</v>
      </c>
      <c r="F94" s="36">
        <f>COUNTIF(R94:FK94,"F")+(COUNT(R94,W94,AB94,AG94,AL94,AQ94,AV94,BA94,BF94,BK94,BP94,BU94,BZ94,CE94,CJ94,CO94,CT94,CY94,DD94,DI94,DN94,DS94,DX94,EC94,EH94,EM94,ER94,EW94,FB94,FG94)-E94)</f>
        <v>5.8499999999999979</v>
      </c>
      <c r="G94" s="36">
        <f>+COUNTIF(R94:FK94,"F")*0.166666666666667</f>
        <v>0.83333333333333492</v>
      </c>
      <c r="H94" s="23">
        <f>COUNTIF(R94:FK94,"DM")</f>
        <v>0</v>
      </c>
      <c r="I94" s="23">
        <f>COUNTIF(R94:FK94,"LCG")</f>
        <v>0</v>
      </c>
      <c r="J94" s="23">
        <f>COUNTIF(R94:FK94,"LSG")</f>
        <v>2</v>
      </c>
      <c r="K94" s="23">
        <f>COUNTIF(R94:FK94,"V")</f>
        <v>0</v>
      </c>
      <c r="L94" s="37">
        <f>+E94+F94+H94+I94+J94+K94</f>
        <v>24</v>
      </c>
      <c r="M94" s="23">
        <f>SUMIF($R$11:$FK$11,$M$11,R94:FK94)</f>
        <v>0</v>
      </c>
      <c r="N94" s="23">
        <f>SUMIF($R$11:$FK$11,$N$11,R94:FK94)</f>
        <v>0</v>
      </c>
      <c r="O94" s="23">
        <f>SUMIF($R$11:$FK$11,$O$11,R94:FK94)</f>
        <v>8</v>
      </c>
      <c r="P94" s="23">
        <f>SUMIF($R$11:$FK$11,$P$11,R94:FK94)</f>
        <v>0</v>
      </c>
      <c r="Q94" s="34">
        <f>SUM(M94:P94)</f>
        <v>8</v>
      </c>
      <c r="R94" s="30">
        <v>1</v>
      </c>
      <c r="S94" s="31"/>
      <c r="T94" s="31"/>
      <c r="U94" s="32"/>
      <c r="V94" s="33"/>
      <c r="W94" s="30" t="s">
        <v>456</v>
      </c>
      <c r="X94" s="31"/>
      <c r="Y94" s="31"/>
      <c r="Z94" s="32"/>
      <c r="AA94" s="33"/>
      <c r="AB94" s="56">
        <v>1</v>
      </c>
      <c r="AC94" s="57"/>
      <c r="AD94" s="57"/>
      <c r="AE94" s="58"/>
      <c r="AF94" s="59"/>
      <c r="AG94" s="30" t="s">
        <v>457</v>
      </c>
      <c r="AH94" s="31"/>
      <c r="AI94" s="31"/>
      <c r="AJ94" s="32"/>
      <c r="AK94" s="33"/>
      <c r="AL94" s="30">
        <v>1</v>
      </c>
      <c r="AM94" s="31"/>
      <c r="AN94" s="31"/>
      <c r="AO94" s="32"/>
      <c r="AP94" s="33"/>
      <c r="AQ94" s="56">
        <v>1</v>
      </c>
      <c r="AR94" s="57"/>
      <c r="AS94" s="57"/>
      <c r="AT94" s="58">
        <v>8</v>
      </c>
      <c r="AU94" s="59"/>
      <c r="AV94" s="30">
        <v>1</v>
      </c>
      <c r="AW94" s="31"/>
      <c r="AX94" s="31"/>
      <c r="AY94" s="32"/>
      <c r="AZ94" s="33"/>
      <c r="BA94" s="30" t="s">
        <v>456</v>
      </c>
      <c r="BB94" s="31"/>
      <c r="BC94" s="31"/>
      <c r="BD94" s="32"/>
      <c r="BE94" s="33"/>
      <c r="BF94" s="30" t="s">
        <v>456</v>
      </c>
      <c r="BG94" s="31"/>
      <c r="BH94" s="31"/>
      <c r="BI94" s="32"/>
      <c r="BJ94" s="33"/>
      <c r="BK94" s="56">
        <v>1</v>
      </c>
      <c r="BL94" s="57"/>
      <c r="BM94" s="57"/>
      <c r="BN94" s="58"/>
      <c r="BO94" s="59"/>
      <c r="BP94" s="30">
        <v>1</v>
      </c>
      <c r="BQ94" s="31"/>
      <c r="BR94" s="31"/>
      <c r="BS94" s="32"/>
      <c r="BT94" s="33"/>
      <c r="BU94" s="30">
        <v>1</v>
      </c>
      <c r="BV94" s="31"/>
      <c r="BW94" s="31"/>
      <c r="BX94" s="32"/>
      <c r="BY94" s="33"/>
      <c r="BZ94" s="30">
        <v>1</v>
      </c>
      <c r="CA94" s="31"/>
      <c r="CB94" s="31"/>
      <c r="CC94" s="32"/>
      <c r="CD94" s="33"/>
      <c r="CE94" s="30">
        <v>0.88</v>
      </c>
      <c r="CF94" s="31"/>
      <c r="CG94" s="31"/>
      <c r="CH94" s="32"/>
      <c r="CI94" s="33"/>
      <c r="CJ94" s="30">
        <v>0.3</v>
      </c>
      <c r="CK94" s="31"/>
      <c r="CL94" s="31"/>
      <c r="CM94" s="32"/>
      <c r="CN94" s="33"/>
      <c r="CO94" s="30" t="s">
        <v>457</v>
      </c>
      <c r="CP94" s="31"/>
      <c r="CQ94" s="31"/>
      <c r="CR94" s="32"/>
      <c r="CS94" s="33"/>
      <c r="CT94" s="56">
        <v>1</v>
      </c>
      <c r="CU94" s="57"/>
      <c r="CV94" s="57"/>
      <c r="CW94" s="58"/>
      <c r="CX94" s="59"/>
      <c r="CY94" s="30">
        <v>1</v>
      </c>
      <c r="CZ94" s="31"/>
      <c r="DA94" s="31"/>
      <c r="DB94" s="32"/>
      <c r="DC94" s="33"/>
      <c r="DD94" s="30">
        <v>1</v>
      </c>
      <c r="DE94" s="31"/>
      <c r="DF94" s="31"/>
      <c r="DG94" s="32"/>
      <c r="DH94" s="33"/>
      <c r="DI94" s="30" t="s">
        <v>456</v>
      </c>
      <c r="DJ94" s="31"/>
      <c r="DK94" s="31"/>
      <c r="DL94" s="32"/>
      <c r="DM94" s="33"/>
      <c r="DN94" s="30" t="s">
        <v>456</v>
      </c>
      <c r="DO94" s="31"/>
      <c r="DP94" s="31"/>
      <c r="DQ94" s="32"/>
      <c r="DR94" s="33"/>
      <c r="DS94" s="30">
        <v>1</v>
      </c>
      <c r="DT94" s="31"/>
      <c r="DU94" s="31"/>
      <c r="DV94" s="32"/>
      <c r="DW94" s="33"/>
      <c r="DX94" s="30">
        <v>0.97</v>
      </c>
      <c r="DY94" s="31"/>
      <c r="DZ94" s="31"/>
      <c r="EA94" s="32"/>
      <c r="EB94" s="33"/>
      <c r="EC94" s="56">
        <v>1</v>
      </c>
      <c r="ED94" s="57"/>
      <c r="EE94" s="57"/>
      <c r="EF94" s="58"/>
      <c r="EG94" s="59"/>
      <c r="EH94" s="30" t="s">
        <v>531</v>
      </c>
      <c r="EI94" s="31"/>
      <c r="EJ94" s="31"/>
      <c r="EK94" s="32"/>
      <c r="EL94" s="33"/>
      <c r="EM94" s="30" t="s">
        <v>531</v>
      </c>
      <c r="EN94" s="31"/>
      <c r="EO94" s="31"/>
      <c r="EP94" s="32"/>
      <c r="EQ94" s="33"/>
      <c r="ER94" s="30"/>
      <c r="ES94" s="31"/>
      <c r="ET94" s="31"/>
      <c r="EU94" s="32"/>
      <c r="EV94" s="33"/>
      <c r="EW94" s="30"/>
      <c r="EX94" s="31"/>
      <c r="EY94" s="31"/>
      <c r="EZ94" s="32"/>
      <c r="FA94" s="33"/>
      <c r="FB94" s="30"/>
      <c r="FC94" s="31"/>
      <c r="FD94" s="31"/>
      <c r="FE94" s="32"/>
      <c r="FF94" s="33"/>
      <c r="FG94" s="30"/>
      <c r="FH94" s="31"/>
      <c r="FI94" s="31"/>
      <c r="FJ94" s="32"/>
      <c r="FK94" s="33"/>
    </row>
    <row r="95" spans="1:167" s="4" customFormat="1" ht="26.25" customHeight="1" x14ac:dyDescent="0.25">
      <c r="A95" s="22" t="s">
        <v>102</v>
      </c>
      <c r="B95" s="84" t="s">
        <v>319</v>
      </c>
      <c r="C95" s="85" t="s">
        <v>320</v>
      </c>
      <c r="D95" s="62" t="s">
        <v>428</v>
      </c>
      <c r="E95" s="36">
        <f>SUMIF($R$11:$FK$11,"T",R95:FK95)</f>
        <v>6</v>
      </c>
      <c r="F95" s="36">
        <f>COUNTIF(R95:FK95,"F")+(COUNT(R95,W95,AB95,AG95,AL95,AQ95,AV95,BA95,BF95,BK95,BP95,BU95,BZ95,CE95,CJ95,CO95,CT95,CY95,DD95,DI95,DN95,DS95,DX95,EC95,EH95,EM95,ER95,EW95,FB95,FG95)-E95)</f>
        <v>3</v>
      </c>
      <c r="G95" s="36">
        <f>+COUNTIF(R95:FK95,"F")*0.166666666666667</f>
        <v>0.500000000000001</v>
      </c>
      <c r="H95" s="23">
        <f>COUNTIF(R95:FK95,"DM")</f>
        <v>0</v>
      </c>
      <c r="I95" s="23">
        <f>COUNTIF(R95:FK95,"LCG")</f>
        <v>0</v>
      </c>
      <c r="J95" s="23">
        <f>COUNTIF(R95:FK95,"LSG")</f>
        <v>2</v>
      </c>
      <c r="K95" s="23">
        <f>COUNTIF(R95:FK95,"V")</f>
        <v>0</v>
      </c>
      <c r="L95" s="37">
        <f>+E95+F95+H95+I95+J95+K95</f>
        <v>11</v>
      </c>
      <c r="M95" s="23">
        <f>SUMIF($R$11:$FK$11,$M$11,R95:FK95)</f>
        <v>3</v>
      </c>
      <c r="N95" s="23">
        <f>SUMIF($R$11:$FK$11,$N$11,R95:FK95)</f>
        <v>0</v>
      </c>
      <c r="O95" s="23">
        <f>SUMIF($R$11:$FK$11,$O$11,R95:FK95)</f>
        <v>8</v>
      </c>
      <c r="P95" s="23">
        <f>SUMIF($R$11:$FK$11,$P$11,R95:FK95)</f>
        <v>0</v>
      </c>
      <c r="Q95" s="34">
        <f>SUM(M95:P95)</f>
        <v>11</v>
      </c>
      <c r="R95" s="30">
        <v>1</v>
      </c>
      <c r="S95" s="31">
        <v>1</v>
      </c>
      <c r="T95" s="31"/>
      <c r="U95" s="32"/>
      <c r="V95" s="33"/>
      <c r="W95" s="30" t="s">
        <v>457</v>
      </c>
      <c r="X95" s="31"/>
      <c r="Y95" s="31"/>
      <c r="Z95" s="32"/>
      <c r="AA95" s="33"/>
      <c r="AB95" s="56">
        <v>1</v>
      </c>
      <c r="AC95" s="57"/>
      <c r="AD95" s="57"/>
      <c r="AE95" s="58"/>
      <c r="AF95" s="59"/>
      <c r="AG95" s="30" t="s">
        <v>457</v>
      </c>
      <c r="AH95" s="31"/>
      <c r="AI95" s="31"/>
      <c r="AJ95" s="32"/>
      <c r="AK95" s="33"/>
      <c r="AL95" s="30">
        <v>1</v>
      </c>
      <c r="AM95" s="31"/>
      <c r="AN95" s="31"/>
      <c r="AO95" s="32"/>
      <c r="AP95" s="33"/>
      <c r="AQ95" s="56">
        <v>1</v>
      </c>
      <c r="AR95" s="57"/>
      <c r="AS95" s="57"/>
      <c r="AT95" s="58">
        <v>8</v>
      </c>
      <c r="AU95" s="59"/>
      <c r="AV95" s="30">
        <v>1</v>
      </c>
      <c r="AW95" s="31">
        <v>2</v>
      </c>
      <c r="AX95" s="31"/>
      <c r="AY95" s="32"/>
      <c r="AZ95" s="33"/>
      <c r="BA95" s="30" t="s">
        <v>456</v>
      </c>
      <c r="BB95" s="31"/>
      <c r="BC95" s="31"/>
      <c r="BD95" s="32"/>
      <c r="BE95" s="33"/>
      <c r="BF95" s="30" t="s">
        <v>456</v>
      </c>
      <c r="BG95" s="31"/>
      <c r="BH95" s="31"/>
      <c r="BI95" s="32"/>
      <c r="BJ95" s="33"/>
      <c r="BK95" s="56">
        <v>1</v>
      </c>
      <c r="BL95" s="57"/>
      <c r="BM95" s="57"/>
      <c r="BN95" s="58"/>
      <c r="BO95" s="59"/>
      <c r="BP95" s="30" t="s">
        <v>456</v>
      </c>
      <c r="BQ95" s="31"/>
      <c r="BR95" s="31"/>
      <c r="BS95" s="32"/>
      <c r="BT95" s="33"/>
      <c r="BU95" s="30"/>
      <c r="BV95" s="31"/>
      <c r="BW95" s="31"/>
      <c r="BX95" s="32"/>
      <c r="BY95" s="33"/>
      <c r="BZ95" s="30"/>
      <c r="CA95" s="31"/>
      <c r="CB95" s="31"/>
      <c r="CC95" s="32"/>
      <c r="CD95" s="33"/>
      <c r="CE95" s="30"/>
      <c r="CF95" s="31"/>
      <c r="CG95" s="31"/>
      <c r="CH95" s="32"/>
      <c r="CI95" s="33"/>
      <c r="CJ95" s="30"/>
      <c r="CK95" s="31"/>
      <c r="CL95" s="31"/>
      <c r="CM95" s="32"/>
      <c r="CN95" s="33"/>
      <c r="CO95" s="30"/>
      <c r="CP95" s="31"/>
      <c r="CQ95" s="31"/>
      <c r="CR95" s="32"/>
      <c r="CS95" s="33"/>
      <c r="CT95" s="56"/>
      <c r="CU95" s="57"/>
      <c r="CV95" s="57"/>
      <c r="CW95" s="58"/>
      <c r="CX95" s="59"/>
      <c r="CY95" s="30"/>
      <c r="CZ95" s="31"/>
      <c r="DA95" s="31"/>
      <c r="DB95" s="32"/>
      <c r="DC95" s="33"/>
      <c r="DD95" s="30"/>
      <c r="DE95" s="31"/>
      <c r="DF95" s="31"/>
      <c r="DG95" s="32"/>
      <c r="DH95" s="33"/>
      <c r="DI95" s="30"/>
      <c r="DJ95" s="31"/>
      <c r="DK95" s="31"/>
      <c r="DL95" s="32"/>
      <c r="DM95" s="33"/>
      <c r="DN95" s="30"/>
      <c r="DO95" s="31"/>
      <c r="DP95" s="31"/>
      <c r="DQ95" s="32"/>
      <c r="DR95" s="33"/>
      <c r="DS95" s="30"/>
      <c r="DT95" s="31"/>
      <c r="DU95" s="31"/>
      <c r="DV95" s="32"/>
      <c r="DW95" s="33"/>
      <c r="DX95" s="30"/>
      <c r="DY95" s="31"/>
      <c r="DZ95" s="31"/>
      <c r="EA95" s="32"/>
      <c r="EB95" s="33"/>
      <c r="EC95" s="56"/>
      <c r="ED95" s="57"/>
      <c r="EE95" s="57"/>
      <c r="EF95" s="58"/>
      <c r="EG95" s="59"/>
      <c r="EH95" s="30"/>
      <c r="EI95" s="31"/>
      <c r="EJ95" s="31"/>
      <c r="EK95" s="32"/>
      <c r="EL95" s="33"/>
      <c r="EM95" s="30"/>
      <c r="EN95" s="31"/>
      <c r="EO95" s="31"/>
      <c r="EP95" s="32"/>
      <c r="EQ95" s="33"/>
      <c r="ER95" s="30"/>
      <c r="ES95" s="31"/>
      <c r="ET95" s="31"/>
      <c r="EU95" s="32"/>
      <c r="EV95" s="33"/>
      <c r="EW95" s="30"/>
      <c r="EX95" s="31"/>
      <c r="EY95" s="31"/>
      <c r="EZ95" s="32"/>
      <c r="FA95" s="33"/>
      <c r="FB95" s="30"/>
      <c r="FC95" s="31"/>
      <c r="FD95" s="31"/>
      <c r="FE95" s="32"/>
      <c r="FF95" s="33"/>
      <c r="FG95" s="30"/>
      <c r="FH95" s="31"/>
      <c r="FI95" s="31"/>
      <c r="FJ95" s="32"/>
      <c r="FK95" s="33"/>
    </row>
    <row r="96" spans="1:167" s="4" customFormat="1" ht="26.25" customHeight="1" x14ac:dyDescent="0.25">
      <c r="A96" s="22" t="s">
        <v>103</v>
      </c>
      <c r="B96" s="60" t="s">
        <v>321</v>
      </c>
      <c r="C96" s="61" t="s">
        <v>322</v>
      </c>
      <c r="D96" s="62">
        <v>74581122</v>
      </c>
      <c r="E96" s="36">
        <f>SUMIF($R$11:$FK$11,"T",R96:FK96)</f>
        <v>6</v>
      </c>
      <c r="F96" s="36">
        <f>COUNTIF(R96:FK96,"F")+(COUNT(R96,W96,AB96,AG96,AL96,AQ96,AV96,BA96,BF96,BK96,BP96,BU96,BZ96,CE96,CJ96,CO96,CT96,CY96,DD96,DI96,DN96,DS96,DX96,EC96,EH96,EM96,ER96,EW96,FB96,FG96)-E96)</f>
        <v>4</v>
      </c>
      <c r="G96" s="36">
        <f>+COUNTIF(R96:FK96,"F")*0.166666666666667</f>
        <v>0.66666666666666796</v>
      </c>
      <c r="H96" s="23">
        <f>COUNTIF(R96:FK96,"DM")</f>
        <v>0</v>
      </c>
      <c r="I96" s="23">
        <f>COUNTIF(R96:FK96,"LCG")</f>
        <v>0</v>
      </c>
      <c r="J96" s="23">
        <f>COUNTIF(R96:FK96,"LSG")</f>
        <v>0</v>
      </c>
      <c r="K96" s="23">
        <f>COUNTIF(R96:FK96,"V")</f>
        <v>0</v>
      </c>
      <c r="L96" s="37">
        <f>+E96+F96+H96+I96+J96+K96</f>
        <v>10</v>
      </c>
      <c r="M96" s="23">
        <f>SUMIF($R$11:$FK$11,$M$11,R96:FK96)</f>
        <v>0</v>
      </c>
      <c r="N96" s="23">
        <f>SUMIF($R$11:$FK$11,$N$11,R96:FK96)</f>
        <v>0</v>
      </c>
      <c r="O96" s="23">
        <f>SUMIF($R$11:$FK$11,$O$11,R96:FK96)</f>
        <v>0</v>
      </c>
      <c r="P96" s="23">
        <f>SUMIF($R$11:$FK$11,$P$11,R96:FK96)</f>
        <v>8</v>
      </c>
      <c r="Q96" s="34">
        <f>SUM(M96:P96)</f>
        <v>8</v>
      </c>
      <c r="R96" s="30">
        <v>1</v>
      </c>
      <c r="S96" s="31"/>
      <c r="T96" s="31"/>
      <c r="U96" s="32"/>
      <c r="V96" s="33">
        <v>8</v>
      </c>
      <c r="W96" s="30">
        <v>1</v>
      </c>
      <c r="X96" s="31"/>
      <c r="Y96" s="31"/>
      <c r="Z96" s="32"/>
      <c r="AA96" s="33"/>
      <c r="AB96" s="56">
        <v>1</v>
      </c>
      <c r="AC96" s="57"/>
      <c r="AD96" s="57"/>
      <c r="AE96" s="58"/>
      <c r="AF96" s="59"/>
      <c r="AG96" s="30" t="s">
        <v>456</v>
      </c>
      <c r="AH96" s="31"/>
      <c r="AI96" s="31"/>
      <c r="AJ96" s="32"/>
      <c r="AK96" s="33"/>
      <c r="AL96" s="30" t="s">
        <v>456</v>
      </c>
      <c r="AM96" s="31"/>
      <c r="AN96" s="31"/>
      <c r="AO96" s="32"/>
      <c r="AP96" s="33"/>
      <c r="AQ96" s="56">
        <v>1</v>
      </c>
      <c r="AR96" s="57"/>
      <c r="AS96" s="57"/>
      <c r="AT96" s="58"/>
      <c r="AU96" s="59"/>
      <c r="AV96" s="30">
        <v>1</v>
      </c>
      <c r="AW96" s="31"/>
      <c r="AX96" s="31"/>
      <c r="AY96" s="32"/>
      <c r="AZ96" s="33"/>
      <c r="BA96" s="30" t="s">
        <v>456</v>
      </c>
      <c r="BB96" s="31"/>
      <c r="BC96" s="31"/>
      <c r="BD96" s="32"/>
      <c r="BE96" s="33"/>
      <c r="BF96" s="30" t="s">
        <v>456</v>
      </c>
      <c r="BG96" s="31"/>
      <c r="BH96" s="31"/>
      <c r="BI96" s="32"/>
      <c r="BJ96" s="33"/>
      <c r="BK96" s="56">
        <v>1</v>
      </c>
      <c r="BL96" s="57"/>
      <c r="BM96" s="57"/>
      <c r="BN96" s="58"/>
      <c r="BO96" s="59"/>
      <c r="BP96" s="30"/>
      <c r="BQ96" s="31"/>
      <c r="BR96" s="31"/>
      <c r="BS96" s="32"/>
      <c r="BT96" s="33"/>
      <c r="BU96" s="30"/>
      <c r="BV96" s="31"/>
      <c r="BW96" s="31"/>
      <c r="BX96" s="32"/>
      <c r="BY96" s="33"/>
      <c r="BZ96" s="30"/>
      <c r="CA96" s="31"/>
      <c r="CB96" s="31"/>
      <c r="CC96" s="32"/>
      <c r="CD96" s="33"/>
      <c r="CE96" s="30"/>
      <c r="CF96" s="31"/>
      <c r="CG96" s="31"/>
      <c r="CH96" s="32"/>
      <c r="CI96" s="33"/>
      <c r="CJ96" s="30"/>
      <c r="CK96" s="31"/>
      <c r="CL96" s="31"/>
      <c r="CM96" s="32"/>
      <c r="CN96" s="33"/>
      <c r="CO96" s="30"/>
      <c r="CP96" s="31"/>
      <c r="CQ96" s="31"/>
      <c r="CR96" s="32"/>
      <c r="CS96" s="33"/>
      <c r="CT96" s="56"/>
      <c r="CU96" s="57"/>
      <c r="CV96" s="57"/>
      <c r="CW96" s="58"/>
      <c r="CX96" s="59"/>
      <c r="CY96" s="30"/>
      <c r="CZ96" s="31"/>
      <c r="DA96" s="31"/>
      <c r="DB96" s="32"/>
      <c r="DC96" s="33"/>
      <c r="DD96" s="30"/>
      <c r="DE96" s="31"/>
      <c r="DF96" s="31"/>
      <c r="DG96" s="32"/>
      <c r="DH96" s="33"/>
      <c r="DI96" s="30"/>
      <c r="DJ96" s="31"/>
      <c r="DK96" s="31"/>
      <c r="DL96" s="32"/>
      <c r="DM96" s="33"/>
      <c r="DN96" s="30"/>
      <c r="DO96" s="31"/>
      <c r="DP96" s="31"/>
      <c r="DQ96" s="32"/>
      <c r="DR96" s="33"/>
      <c r="DS96" s="30"/>
      <c r="DT96" s="31"/>
      <c r="DU96" s="31"/>
      <c r="DV96" s="32"/>
      <c r="DW96" s="33"/>
      <c r="DX96" s="30"/>
      <c r="DY96" s="31"/>
      <c r="DZ96" s="31"/>
      <c r="EA96" s="32"/>
      <c r="EB96" s="33"/>
      <c r="EC96" s="56"/>
      <c r="ED96" s="57"/>
      <c r="EE96" s="57"/>
      <c r="EF96" s="58"/>
      <c r="EG96" s="59"/>
      <c r="EH96" s="30"/>
      <c r="EI96" s="31"/>
      <c r="EJ96" s="31"/>
      <c r="EK96" s="32"/>
      <c r="EL96" s="33"/>
      <c r="EM96" s="30"/>
      <c r="EN96" s="31"/>
      <c r="EO96" s="31"/>
      <c r="EP96" s="32"/>
      <c r="EQ96" s="33"/>
      <c r="ER96" s="30"/>
      <c r="ES96" s="31"/>
      <c r="ET96" s="31"/>
      <c r="EU96" s="32"/>
      <c r="EV96" s="33"/>
      <c r="EW96" s="30"/>
      <c r="EX96" s="31"/>
      <c r="EY96" s="31"/>
      <c r="EZ96" s="32"/>
      <c r="FA96" s="33"/>
      <c r="FB96" s="30"/>
      <c r="FC96" s="31"/>
      <c r="FD96" s="31"/>
      <c r="FE96" s="32"/>
      <c r="FF96" s="33"/>
      <c r="FG96" s="30"/>
      <c r="FH96" s="31"/>
      <c r="FI96" s="31"/>
      <c r="FJ96" s="32"/>
      <c r="FK96" s="33"/>
    </row>
    <row r="97" spans="1:167" s="4" customFormat="1" ht="26.25" customHeight="1" x14ac:dyDescent="0.25">
      <c r="A97" s="22" t="s">
        <v>104</v>
      </c>
      <c r="B97" s="47" t="s">
        <v>323</v>
      </c>
      <c r="C97" s="46" t="s">
        <v>324</v>
      </c>
      <c r="D97" s="44">
        <v>77426095</v>
      </c>
      <c r="E97" s="36">
        <f>SUMIF($R$11:$FK$11,"T",R97:FK97)</f>
        <v>25</v>
      </c>
      <c r="F97" s="36">
        <f>COUNTIF(R97:FK97,"F")+(COUNT(R97,W97,AB97,AG97,AL97,AQ97,AV97,BA97,BF97,BK97,BP97,BU97,BZ97,CE97,CJ97,CO97,CT97,CY97,DD97,DI97,DN97,DS97,DX97,EC97,EH97,EM97,ER97,EW97,FB97,FG97)-E97)</f>
        <v>0</v>
      </c>
      <c r="G97" s="36">
        <f>+COUNTIF(R97:FK97,"F")*0.166666666666667</f>
        <v>0</v>
      </c>
      <c r="H97" s="23">
        <f>COUNTIF(R97:FK97,"DM")</f>
        <v>0</v>
      </c>
      <c r="I97" s="23">
        <f>COUNTIF(R97:FK97,"LCG")</f>
        <v>0</v>
      </c>
      <c r="J97" s="23">
        <f>COUNTIF(R97:FK97,"LSG")</f>
        <v>0</v>
      </c>
      <c r="K97" s="23">
        <f>COUNTIF(R97:FK97,"V")</f>
        <v>0</v>
      </c>
      <c r="L97" s="37">
        <f>+E97+F97+H97+I97+J97+K97</f>
        <v>25</v>
      </c>
      <c r="M97" s="23">
        <f>SUMIF($R$11:$FK$11,$M$11,R97:FK97)</f>
        <v>0.5</v>
      </c>
      <c r="N97" s="23">
        <f>SUMIF($R$11:$FK$11,$N$11,R97:FK97)</f>
        <v>0</v>
      </c>
      <c r="O97" s="23">
        <f>SUMIF($R$11:$FK$11,$O$11,R97:FK97)</f>
        <v>8</v>
      </c>
      <c r="P97" s="23">
        <f>SUMIF($R$11:$FK$11,$P$11,R97:FK97)</f>
        <v>0</v>
      </c>
      <c r="Q97" s="34">
        <f>SUM(M97:P97)</f>
        <v>8.5</v>
      </c>
      <c r="R97" s="30">
        <v>1</v>
      </c>
      <c r="S97" s="31"/>
      <c r="T97" s="31"/>
      <c r="U97" s="32"/>
      <c r="V97" s="33"/>
      <c r="W97" s="30">
        <v>1</v>
      </c>
      <c r="X97" s="31"/>
      <c r="Y97" s="31"/>
      <c r="Z97" s="32"/>
      <c r="AA97" s="33"/>
      <c r="AB97" s="56">
        <v>1</v>
      </c>
      <c r="AC97" s="57"/>
      <c r="AD97" s="57"/>
      <c r="AE97" s="58"/>
      <c r="AF97" s="59"/>
      <c r="AG97" s="30">
        <v>1</v>
      </c>
      <c r="AH97" s="31"/>
      <c r="AI97" s="31"/>
      <c r="AJ97" s="32"/>
      <c r="AK97" s="33"/>
      <c r="AL97" s="30">
        <v>1</v>
      </c>
      <c r="AM97" s="31"/>
      <c r="AN97" s="31"/>
      <c r="AO97" s="32"/>
      <c r="AP97" s="33"/>
      <c r="AQ97" s="56">
        <v>1</v>
      </c>
      <c r="AR97" s="57"/>
      <c r="AS97" s="57"/>
      <c r="AT97" s="58">
        <v>8</v>
      </c>
      <c r="AU97" s="59"/>
      <c r="AV97" s="30">
        <v>1</v>
      </c>
      <c r="AW97" s="31"/>
      <c r="AX97" s="31"/>
      <c r="AY97" s="32"/>
      <c r="AZ97" s="33"/>
      <c r="BA97" s="30">
        <v>1</v>
      </c>
      <c r="BB97" s="31"/>
      <c r="BC97" s="31"/>
      <c r="BD97" s="32"/>
      <c r="BE97" s="33"/>
      <c r="BF97" s="30">
        <v>1</v>
      </c>
      <c r="BG97" s="31"/>
      <c r="BH97" s="31"/>
      <c r="BI97" s="32"/>
      <c r="BJ97" s="33"/>
      <c r="BK97" s="56">
        <v>1</v>
      </c>
      <c r="BL97" s="57"/>
      <c r="BM97" s="57"/>
      <c r="BN97" s="58"/>
      <c r="BO97" s="59"/>
      <c r="BP97" s="30">
        <v>1</v>
      </c>
      <c r="BQ97" s="31"/>
      <c r="BR97" s="31"/>
      <c r="BS97" s="32"/>
      <c r="BT97" s="33"/>
      <c r="BU97" s="30">
        <v>1</v>
      </c>
      <c r="BV97" s="31"/>
      <c r="BW97" s="31"/>
      <c r="BX97" s="32"/>
      <c r="BY97" s="33"/>
      <c r="BZ97" s="30">
        <v>1</v>
      </c>
      <c r="CA97" s="31"/>
      <c r="CB97" s="31"/>
      <c r="CC97" s="32"/>
      <c r="CD97" s="33"/>
      <c r="CE97" s="30">
        <v>1</v>
      </c>
      <c r="CF97" s="31"/>
      <c r="CG97" s="31"/>
      <c r="CH97" s="32"/>
      <c r="CI97" s="33"/>
      <c r="CJ97" s="30">
        <v>1</v>
      </c>
      <c r="CK97" s="31"/>
      <c r="CL97" s="31"/>
      <c r="CM97" s="32"/>
      <c r="CN97" s="33"/>
      <c r="CO97" s="30">
        <v>1</v>
      </c>
      <c r="CP97" s="31"/>
      <c r="CQ97" s="31"/>
      <c r="CR97" s="32"/>
      <c r="CS97" s="33"/>
      <c r="CT97" s="56">
        <v>1</v>
      </c>
      <c r="CU97" s="57"/>
      <c r="CV97" s="57"/>
      <c r="CW97" s="58"/>
      <c r="CX97" s="59"/>
      <c r="CY97" s="30">
        <v>1</v>
      </c>
      <c r="CZ97" s="31">
        <v>0.5</v>
      </c>
      <c r="DA97" s="31"/>
      <c r="DB97" s="32"/>
      <c r="DC97" s="33"/>
      <c r="DD97" s="30">
        <v>1</v>
      </c>
      <c r="DE97" s="31"/>
      <c r="DF97" s="31"/>
      <c r="DG97" s="32"/>
      <c r="DH97" s="33"/>
      <c r="DI97" s="30">
        <v>1</v>
      </c>
      <c r="DJ97" s="31"/>
      <c r="DK97" s="31"/>
      <c r="DL97" s="32"/>
      <c r="DM97" s="33"/>
      <c r="DN97" s="30">
        <v>1</v>
      </c>
      <c r="DO97" s="31"/>
      <c r="DP97" s="31"/>
      <c r="DQ97" s="32"/>
      <c r="DR97" s="33"/>
      <c r="DS97" s="30">
        <v>1</v>
      </c>
      <c r="DT97" s="31"/>
      <c r="DU97" s="31"/>
      <c r="DV97" s="32"/>
      <c r="DW97" s="33"/>
      <c r="DX97" s="30">
        <v>1</v>
      </c>
      <c r="DY97" s="31"/>
      <c r="DZ97" s="31"/>
      <c r="EA97" s="32"/>
      <c r="EB97" s="33"/>
      <c r="EC97" s="56">
        <v>1</v>
      </c>
      <c r="ED97" s="57"/>
      <c r="EE97" s="57"/>
      <c r="EF97" s="58"/>
      <c r="EG97" s="59"/>
      <c r="EH97" s="30">
        <v>1</v>
      </c>
      <c r="EI97" s="31"/>
      <c r="EJ97" s="31"/>
      <c r="EK97" s="32"/>
      <c r="EL97" s="33"/>
      <c r="EM97" s="30" t="s">
        <v>515</v>
      </c>
      <c r="EN97" s="31"/>
      <c r="EO97" s="31"/>
      <c r="EP97" s="32"/>
      <c r="EQ97" s="33"/>
      <c r="ER97" s="30"/>
      <c r="ES97" s="31"/>
      <c r="ET97" s="31"/>
      <c r="EU97" s="32"/>
      <c r="EV97" s="33"/>
      <c r="EW97" s="30"/>
      <c r="EX97" s="31"/>
      <c r="EY97" s="31"/>
      <c r="EZ97" s="32"/>
      <c r="FA97" s="33"/>
      <c r="FB97" s="30"/>
      <c r="FC97" s="31"/>
      <c r="FD97" s="31"/>
      <c r="FE97" s="32"/>
      <c r="FF97" s="33"/>
      <c r="FG97" s="30"/>
      <c r="FH97" s="31"/>
      <c r="FI97" s="31"/>
      <c r="FJ97" s="32"/>
      <c r="FK97" s="33"/>
    </row>
    <row r="98" spans="1:167" s="4" customFormat="1" ht="26.25" customHeight="1" x14ac:dyDescent="0.25">
      <c r="A98" s="22" t="s">
        <v>105</v>
      </c>
      <c r="B98" s="47" t="s">
        <v>497</v>
      </c>
      <c r="C98" s="70" t="s">
        <v>498</v>
      </c>
      <c r="D98" s="71" t="s">
        <v>510</v>
      </c>
      <c r="E98" s="36">
        <f>SUMIF($R$11:$FK$11,"T",R98:FK98)</f>
        <v>7.97</v>
      </c>
      <c r="F98" s="36">
        <f>COUNTIF(R98:FK98,"F")+(COUNT(R98,W98,AB98,AG98,AL98,AQ98,AV98,BA98,BF98,BK98,BP98,BU98,BZ98,CE98,CJ98,CO98,CT98,CY98,DD98,DI98,DN98,DS98,DX98,EC98,EH98,EM98,ER98,EW98,FB98,FG98)-E98)</f>
        <v>3.0000000000000249E-2</v>
      </c>
      <c r="G98" s="36">
        <f>+COUNTIF(R98:FK98,"F")*0.166666666666667</f>
        <v>0</v>
      </c>
      <c r="H98" s="23">
        <f>COUNTIF(R98:FK98,"DM")</f>
        <v>0</v>
      </c>
      <c r="I98" s="23">
        <f>COUNTIF(R98:FK98,"LCG")</f>
        <v>0</v>
      </c>
      <c r="J98" s="23">
        <f>COUNTIF(R98:FK98,"LSG")</f>
        <v>0</v>
      </c>
      <c r="K98" s="23">
        <f>COUNTIF(R98:FK98,"V")</f>
        <v>0</v>
      </c>
      <c r="L98" s="37">
        <f>+E98+F98+H98+I98+J98+K98</f>
        <v>8</v>
      </c>
      <c r="M98" s="23">
        <f>SUMIF($R$11:$FK$11,$M$11,R98:FK98)</f>
        <v>0</v>
      </c>
      <c r="N98" s="23">
        <f>SUMIF($R$11:$FK$11,$N$11,R98:FK98)</f>
        <v>0</v>
      </c>
      <c r="O98" s="23">
        <f>SUMIF($R$11:$FK$11,$O$11,R98:FK98)</f>
        <v>0</v>
      </c>
      <c r="P98" s="23">
        <f>SUMIF($R$11:$FK$11,$P$11,R98:FK98)</f>
        <v>0</v>
      </c>
      <c r="Q98" s="34">
        <f>SUM(M98:P98)</f>
        <v>0</v>
      </c>
      <c r="R98" s="30"/>
      <c r="S98" s="31"/>
      <c r="T98" s="31"/>
      <c r="U98" s="32"/>
      <c r="V98" s="33"/>
      <c r="W98" s="30"/>
      <c r="X98" s="31"/>
      <c r="Y98" s="31"/>
      <c r="Z98" s="32"/>
      <c r="AA98" s="33"/>
      <c r="AB98" s="56"/>
      <c r="AC98" s="57"/>
      <c r="AD98" s="57"/>
      <c r="AE98" s="58"/>
      <c r="AF98" s="59"/>
      <c r="AG98" s="30"/>
      <c r="AH98" s="31"/>
      <c r="AI98" s="31"/>
      <c r="AJ98" s="32"/>
      <c r="AK98" s="33"/>
      <c r="AL98" s="30"/>
      <c r="AM98" s="31"/>
      <c r="AN98" s="31"/>
      <c r="AO98" s="32"/>
      <c r="AP98" s="33"/>
      <c r="AQ98" s="56"/>
      <c r="AR98" s="57"/>
      <c r="AS98" s="57"/>
      <c r="AT98" s="58"/>
      <c r="AU98" s="59"/>
      <c r="AV98" s="30"/>
      <c r="AW98" s="31"/>
      <c r="AX98" s="31"/>
      <c r="AY98" s="32"/>
      <c r="AZ98" s="33"/>
      <c r="BA98" s="30"/>
      <c r="BB98" s="31"/>
      <c r="BC98" s="31"/>
      <c r="BD98" s="32"/>
      <c r="BE98" s="33"/>
      <c r="BF98" s="30"/>
      <c r="BG98" s="31"/>
      <c r="BH98" s="31"/>
      <c r="BI98" s="32"/>
      <c r="BJ98" s="33"/>
      <c r="BK98" s="56"/>
      <c r="BL98" s="57"/>
      <c r="BM98" s="57"/>
      <c r="BN98" s="58"/>
      <c r="BO98" s="59"/>
      <c r="BP98" s="30"/>
      <c r="BQ98" s="31"/>
      <c r="BR98" s="31"/>
      <c r="BS98" s="32"/>
      <c r="BT98" s="33"/>
      <c r="BU98" s="30"/>
      <c r="BV98" s="31"/>
      <c r="BW98" s="31"/>
      <c r="BX98" s="32"/>
      <c r="BY98" s="33"/>
      <c r="BZ98" s="30"/>
      <c r="CA98" s="31"/>
      <c r="CB98" s="31"/>
      <c r="CC98" s="32"/>
      <c r="CD98" s="33"/>
      <c r="CE98" s="30"/>
      <c r="CF98" s="31"/>
      <c r="CG98" s="31"/>
      <c r="CH98" s="32"/>
      <c r="CI98" s="33"/>
      <c r="CJ98" s="30"/>
      <c r="CK98" s="31"/>
      <c r="CL98" s="31"/>
      <c r="CM98" s="32"/>
      <c r="CN98" s="33"/>
      <c r="CO98" s="30"/>
      <c r="CP98" s="31"/>
      <c r="CQ98" s="31"/>
      <c r="CR98" s="32"/>
      <c r="CS98" s="33"/>
      <c r="CT98" s="56"/>
      <c r="CU98" s="57"/>
      <c r="CV98" s="57"/>
      <c r="CW98" s="58"/>
      <c r="CX98" s="59"/>
      <c r="CY98" s="30">
        <v>1</v>
      </c>
      <c r="CZ98" s="31"/>
      <c r="DA98" s="31"/>
      <c r="DB98" s="32"/>
      <c r="DC98" s="33"/>
      <c r="DD98" s="30">
        <v>1</v>
      </c>
      <c r="DE98" s="31"/>
      <c r="DF98" s="31"/>
      <c r="DG98" s="32"/>
      <c r="DH98" s="33"/>
      <c r="DI98" s="30">
        <v>1</v>
      </c>
      <c r="DJ98" s="31"/>
      <c r="DK98" s="31"/>
      <c r="DL98" s="32"/>
      <c r="DM98" s="33"/>
      <c r="DN98" s="30">
        <v>1</v>
      </c>
      <c r="DO98" s="31"/>
      <c r="DP98" s="31"/>
      <c r="DQ98" s="32"/>
      <c r="DR98" s="33"/>
      <c r="DS98" s="30">
        <v>1</v>
      </c>
      <c r="DT98" s="31"/>
      <c r="DU98" s="31"/>
      <c r="DV98" s="32"/>
      <c r="DW98" s="33"/>
      <c r="DX98" s="30">
        <v>0.97</v>
      </c>
      <c r="DY98" s="31"/>
      <c r="DZ98" s="31"/>
      <c r="EA98" s="32"/>
      <c r="EB98" s="33"/>
      <c r="EC98" s="56">
        <v>1</v>
      </c>
      <c r="ED98" s="57"/>
      <c r="EE98" s="57"/>
      <c r="EF98" s="58"/>
      <c r="EG98" s="59"/>
      <c r="EH98" s="30">
        <v>1</v>
      </c>
      <c r="EI98" s="31"/>
      <c r="EJ98" s="31"/>
      <c r="EK98" s="32"/>
      <c r="EL98" s="33"/>
      <c r="EM98" s="30" t="s">
        <v>11</v>
      </c>
      <c r="EN98" s="31"/>
      <c r="EO98" s="31"/>
      <c r="EP98" s="32"/>
      <c r="EQ98" s="33"/>
      <c r="ER98" s="30"/>
      <c r="ES98" s="31"/>
      <c r="ET98" s="31"/>
      <c r="EU98" s="32"/>
      <c r="EV98" s="33"/>
      <c r="EW98" s="30"/>
      <c r="EX98" s="31"/>
      <c r="EY98" s="31"/>
      <c r="EZ98" s="32"/>
      <c r="FA98" s="33"/>
      <c r="FB98" s="30"/>
      <c r="FC98" s="31"/>
      <c r="FD98" s="31"/>
      <c r="FE98" s="32"/>
      <c r="FF98" s="33"/>
      <c r="FG98" s="30"/>
      <c r="FH98" s="31"/>
      <c r="FI98" s="31"/>
      <c r="FJ98" s="32"/>
      <c r="FK98" s="33"/>
    </row>
    <row r="99" spans="1:167" s="4" customFormat="1" ht="26.25" customHeight="1" x14ac:dyDescent="0.25">
      <c r="A99" s="22" t="s">
        <v>106</v>
      </c>
      <c r="B99" s="47" t="s">
        <v>325</v>
      </c>
      <c r="C99" s="46" t="s">
        <v>326</v>
      </c>
      <c r="D99" s="44" t="s">
        <v>429</v>
      </c>
      <c r="E99" s="36">
        <f>SUMIF($R$11:$FK$11,"T",R99:FK99)</f>
        <v>20</v>
      </c>
      <c r="F99" s="36">
        <f>COUNTIF(R99:FK99,"F")+(COUNT(R99,W99,AB99,AG99,AL99,AQ99,AV99,BA99,BF99,BK99,BP99,BU99,BZ99,CE99,CJ99,CO99,CT99,CY99,DD99,DI99,DN99,DS99,DX99,EC99,EH99,EM99,ER99,EW99,FB99,FG99)-E99)</f>
        <v>1</v>
      </c>
      <c r="G99" s="36">
        <f>+COUNTIF(R99:FK99,"F")*0.166666666666667</f>
        <v>0.16666666666666699</v>
      </c>
      <c r="H99" s="23">
        <f>COUNTIF(R99:FK99,"DM")</f>
        <v>3</v>
      </c>
      <c r="I99" s="23">
        <f>COUNTIF(R99:FK99,"LCG")</f>
        <v>0</v>
      </c>
      <c r="J99" s="23">
        <f>COUNTIF(R99:FK99,"LSG")</f>
        <v>1</v>
      </c>
      <c r="K99" s="23">
        <f>COUNTIF(R99:FK99,"V")</f>
        <v>0</v>
      </c>
      <c r="L99" s="37">
        <f>+E99+F99+H99+I99+J99+K99</f>
        <v>25</v>
      </c>
      <c r="M99" s="23">
        <f>SUMIF($R$11:$FK$11,$M$11,R99:FK99)</f>
        <v>5.5</v>
      </c>
      <c r="N99" s="23">
        <f>SUMIF($R$11:$FK$11,$N$11,R99:FK99)</f>
        <v>1</v>
      </c>
      <c r="O99" s="23">
        <f>SUMIF($R$11:$FK$11,$O$11,R99:FK99)</f>
        <v>8</v>
      </c>
      <c r="P99" s="23">
        <f>SUMIF($R$11:$FK$11,$P$11,R99:FK99)</f>
        <v>0</v>
      </c>
      <c r="Q99" s="34">
        <f>SUM(M99:P99)</f>
        <v>14.5</v>
      </c>
      <c r="R99" s="30">
        <v>1</v>
      </c>
      <c r="S99" s="31"/>
      <c r="T99" s="31"/>
      <c r="U99" s="32"/>
      <c r="V99" s="33"/>
      <c r="W99" s="30">
        <v>1</v>
      </c>
      <c r="X99" s="31">
        <v>2</v>
      </c>
      <c r="Y99" s="31">
        <v>1</v>
      </c>
      <c r="Z99" s="32"/>
      <c r="AA99" s="33"/>
      <c r="AB99" s="56">
        <v>1</v>
      </c>
      <c r="AC99" s="57"/>
      <c r="AD99" s="57"/>
      <c r="AE99" s="58"/>
      <c r="AF99" s="59"/>
      <c r="AG99" s="30" t="s">
        <v>457</v>
      </c>
      <c r="AH99" s="31"/>
      <c r="AI99" s="31"/>
      <c r="AJ99" s="32"/>
      <c r="AK99" s="33"/>
      <c r="AL99" s="30">
        <v>1</v>
      </c>
      <c r="AM99" s="31"/>
      <c r="AN99" s="31"/>
      <c r="AO99" s="32"/>
      <c r="AP99" s="33"/>
      <c r="AQ99" s="56">
        <v>1</v>
      </c>
      <c r="AR99" s="57"/>
      <c r="AS99" s="57"/>
      <c r="AT99" s="58">
        <v>8</v>
      </c>
      <c r="AU99" s="59"/>
      <c r="AV99" s="30" t="s">
        <v>490</v>
      </c>
      <c r="AW99" s="31"/>
      <c r="AX99" s="31"/>
      <c r="AY99" s="32"/>
      <c r="AZ99" s="33"/>
      <c r="BA99" s="30" t="s">
        <v>490</v>
      </c>
      <c r="BB99" s="31"/>
      <c r="BC99" s="31"/>
      <c r="BD99" s="32"/>
      <c r="BE99" s="33"/>
      <c r="BF99" s="30" t="s">
        <v>490</v>
      </c>
      <c r="BG99" s="31"/>
      <c r="BH99" s="31"/>
      <c r="BI99" s="32"/>
      <c r="BJ99" s="33"/>
      <c r="BK99" s="56">
        <v>1</v>
      </c>
      <c r="BL99" s="57"/>
      <c r="BM99" s="57"/>
      <c r="BN99" s="58"/>
      <c r="BO99" s="59"/>
      <c r="BP99" s="30" t="s">
        <v>456</v>
      </c>
      <c r="BQ99" s="31"/>
      <c r="BR99" s="31"/>
      <c r="BS99" s="32"/>
      <c r="BT99" s="33"/>
      <c r="BU99" s="30">
        <v>1</v>
      </c>
      <c r="BV99" s="31">
        <v>1</v>
      </c>
      <c r="BW99" s="31"/>
      <c r="BX99" s="32"/>
      <c r="BY99" s="33"/>
      <c r="BZ99" s="30">
        <v>1</v>
      </c>
      <c r="CA99" s="31"/>
      <c r="CB99" s="31"/>
      <c r="CC99" s="32"/>
      <c r="CD99" s="33"/>
      <c r="CE99" s="30">
        <v>1</v>
      </c>
      <c r="CF99" s="31"/>
      <c r="CG99" s="31"/>
      <c r="CH99" s="32"/>
      <c r="CI99" s="33"/>
      <c r="CJ99" s="30">
        <v>1</v>
      </c>
      <c r="CK99" s="31">
        <v>0.5</v>
      </c>
      <c r="CL99" s="31"/>
      <c r="CM99" s="32"/>
      <c r="CN99" s="33"/>
      <c r="CO99" s="30">
        <v>1</v>
      </c>
      <c r="CP99" s="31"/>
      <c r="CQ99" s="31"/>
      <c r="CR99" s="32"/>
      <c r="CS99" s="33"/>
      <c r="CT99" s="56">
        <v>1</v>
      </c>
      <c r="CU99" s="57"/>
      <c r="CV99" s="57"/>
      <c r="CW99" s="58"/>
      <c r="CX99" s="59"/>
      <c r="CY99" s="30">
        <v>1</v>
      </c>
      <c r="CZ99" s="31"/>
      <c r="DA99" s="31"/>
      <c r="DB99" s="32"/>
      <c r="DC99" s="33"/>
      <c r="DD99" s="30">
        <v>1</v>
      </c>
      <c r="DE99" s="31">
        <v>1</v>
      </c>
      <c r="DF99" s="31"/>
      <c r="DG99" s="32"/>
      <c r="DH99" s="33"/>
      <c r="DI99" s="30">
        <v>1</v>
      </c>
      <c r="DJ99" s="31">
        <v>1</v>
      </c>
      <c r="DK99" s="31"/>
      <c r="DL99" s="32"/>
      <c r="DM99" s="33"/>
      <c r="DN99" s="30">
        <v>1</v>
      </c>
      <c r="DO99" s="31"/>
      <c r="DP99" s="31"/>
      <c r="DQ99" s="32"/>
      <c r="DR99" s="33"/>
      <c r="DS99" s="30">
        <v>1</v>
      </c>
      <c r="DT99" s="31"/>
      <c r="DU99" s="31"/>
      <c r="DV99" s="32"/>
      <c r="DW99" s="33"/>
      <c r="DX99" s="30">
        <v>1</v>
      </c>
      <c r="DY99" s="31"/>
      <c r="DZ99" s="31"/>
      <c r="EA99" s="32"/>
      <c r="EB99" s="33"/>
      <c r="EC99" s="56">
        <v>1</v>
      </c>
      <c r="ED99" s="57"/>
      <c r="EE99" s="57"/>
      <c r="EF99" s="58"/>
      <c r="EG99" s="59"/>
      <c r="EH99" s="30">
        <v>1</v>
      </c>
      <c r="EI99" s="31"/>
      <c r="EJ99" s="31"/>
      <c r="EK99" s="32"/>
      <c r="EL99" s="33"/>
      <c r="EM99" s="30" t="s">
        <v>515</v>
      </c>
      <c r="EN99" s="31"/>
      <c r="EO99" s="31"/>
      <c r="EP99" s="32"/>
      <c r="EQ99" s="33"/>
      <c r="ER99" s="30"/>
      <c r="ES99" s="31"/>
      <c r="ET99" s="31"/>
      <c r="EU99" s="32"/>
      <c r="EV99" s="33"/>
      <c r="EW99" s="30"/>
      <c r="EX99" s="31"/>
      <c r="EY99" s="31"/>
      <c r="EZ99" s="32"/>
      <c r="FA99" s="33"/>
      <c r="FB99" s="30"/>
      <c r="FC99" s="31"/>
      <c r="FD99" s="31"/>
      <c r="FE99" s="32"/>
      <c r="FF99" s="33"/>
      <c r="FG99" s="30"/>
      <c r="FH99" s="31"/>
      <c r="FI99" s="31"/>
      <c r="FJ99" s="32"/>
      <c r="FK99" s="33"/>
    </row>
    <row r="100" spans="1:167" s="4" customFormat="1" ht="26.25" customHeight="1" x14ac:dyDescent="0.25">
      <c r="A100" s="22" t="s">
        <v>107</v>
      </c>
      <c r="B100" s="49" t="s">
        <v>505</v>
      </c>
      <c r="C100" s="69" t="s">
        <v>506</v>
      </c>
      <c r="D100" s="71" t="s">
        <v>514</v>
      </c>
      <c r="E100" s="36">
        <f>SUMIF($R$11:$FK$11,"T",R100:FK100)</f>
        <v>6</v>
      </c>
      <c r="F100" s="36">
        <f>COUNTIF(R100:FK100,"F")+(COUNT(R100,W100,AB100,AG100,AL100,AQ100,AV100,BA100,BF100,BK100,BP100,BU100,BZ100,CE100,CJ100,CO100,CT100,CY100,DD100,DI100,DN100,DS100,DX100,EC100,EH100,EM100,ER100,EW100,FB100,FG100)-E100)</f>
        <v>0</v>
      </c>
      <c r="G100" s="36">
        <f>+COUNTIF(R100:FK100,"F")*0.166666666666667</f>
        <v>0</v>
      </c>
      <c r="H100" s="23">
        <f>COUNTIF(R100:FK100,"DM")</f>
        <v>0</v>
      </c>
      <c r="I100" s="23">
        <f>COUNTIF(R100:FK100,"LCG")</f>
        <v>0</v>
      </c>
      <c r="J100" s="23">
        <f>COUNTIF(R100:FK100,"LSG")</f>
        <v>0</v>
      </c>
      <c r="K100" s="23">
        <f>COUNTIF(R100:FK100,"V")</f>
        <v>0</v>
      </c>
      <c r="L100" s="37">
        <f>+E100+F100+H100+I100+J100+K100</f>
        <v>6</v>
      </c>
      <c r="M100" s="23">
        <f>SUMIF($R$11:$FK$11,$M$11,R100:FK100)</f>
        <v>0</v>
      </c>
      <c r="N100" s="23">
        <f>SUMIF($R$11:$FK$11,$N$11,R100:FK100)</f>
        <v>0</v>
      </c>
      <c r="O100" s="23">
        <f>SUMIF($R$11:$FK$11,$O$11,R100:FK100)</f>
        <v>0</v>
      </c>
      <c r="P100" s="23">
        <f>SUMIF($R$11:$FK$11,$P$11,R100:FK100)</f>
        <v>0</v>
      </c>
      <c r="Q100" s="34">
        <f>SUM(M100:P100)</f>
        <v>0</v>
      </c>
      <c r="R100" s="30"/>
      <c r="S100" s="31"/>
      <c r="T100" s="31"/>
      <c r="U100" s="32"/>
      <c r="V100" s="33"/>
      <c r="W100" s="30"/>
      <c r="X100" s="31"/>
      <c r="Y100" s="31"/>
      <c r="Z100" s="32"/>
      <c r="AA100" s="33"/>
      <c r="AB100" s="56"/>
      <c r="AC100" s="57"/>
      <c r="AD100" s="57"/>
      <c r="AE100" s="58"/>
      <c r="AF100" s="59"/>
      <c r="AG100" s="30"/>
      <c r="AH100" s="31"/>
      <c r="AI100" s="31"/>
      <c r="AJ100" s="32"/>
      <c r="AK100" s="33"/>
      <c r="AL100" s="30"/>
      <c r="AM100" s="31"/>
      <c r="AN100" s="31"/>
      <c r="AO100" s="32"/>
      <c r="AP100" s="33"/>
      <c r="AQ100" s="56"/>
      <c r="AR100" s="57"/>
      <c r="AS100" s="57"/>
      <c r="AT100" s="58"/>
      <c r="AU100" s="59"/>
      <c r="AV100" s="30"/>
      <c r="AW100" s="31"/>
      <c r="AX100" s="31"/>
      <c r="AY100" s="32"/>
      <c r="AZ100" s="33"/>
      <c r="BA100" s="30"/>
      <c r="BB100" s="31"/>
      <c r="BC100" s="31"/>
      <c r="BD100" s="32"/>
      <c r="BE100" s="33"/>
      <c r="BF100" s="30"/>
      <c r="BG100" s="31"/>
      <c r="BH100" s="31"/>
      <c r="BI100" s="32"/>
      <c r="BJ100" s="33"/>
      <c r="BK100" s="56"/>
      <c r="BL100" s="57"/>
      <c r="BM100" s="57"/>
      <c r="BN100" s="58"/>
      <c r="BO100" s="59"/>
      <c r="BP100" s="30"/>
      <c r="BQ100" s="31"/>
      <c r="BR100" s="31"/>
      <c r="BS100" s="32"/>
      <c r="BT100" s="33"/>
      <c r="BU100" s="30"/>
      <c r="BV100" s="31"/>
      <c r="BW100" s="31"/>
      <c r="BX100" s="32"/>
      <c r="BY100" s="33"/>
      <c r="BZ100" s="30"/>
      <c r="CA100" s="31"/>
      <c r="CB100" s="31"/>
      <c r="CC100" s="32"/>
      <c r="CD100" s="33"/>
      <c r="CE100" s="30"/>
      <c r="CF100" s="31"/>
      <c r="CG100" s="31"/>
      <c r="CH100" s="32"/>
      <c r="CI100" s="33"/>
      <c r="CJ100" s="30"/>
      <c r="CK100" s="31"/>
      <c r="CL100" s="31"/>
      <c r="CM100" s="32"/>
      <c r="CN100" s="33"/>
      <c r="CO100" s="30"/>
      <c r="CP100" s="31"/>
      <c r="CQ100" s="31"/>
      <c r="CR100" s="32"/>
      <c r="CS100" s="33"/>
      <c r="CT100" s="56"/>
      <c r="CU100" s="57"/>
      <c r="CV100" s="57"/>
      <c r="CW100" s="58"/>
      <c r="CX100" s="59"/>
      <c r="CY100" s="30"/>
      <c r="CZ100" s="31"/>
      <c r="DA100" s="31"/>
      <c r="DB100" s="32"/>
      <c r="DC100" s="33"/>
      <c r="DD100" s="30"/>
      <c r="DE100" s="31"/>
      <c r="DF100" s="31"/>
      <c r="DG100" s="32"/>
      <c r="DH100" s="33"/>
      <c r="DI100" s="30">
        <v>1</v>
      </c>
      <c r="DJ100" s="31"/>
      <c r="DK100" s="31"/>
      <c r="DL100" s="32"/>
      <c r="DM100" s="33"/>
      <c r="DN100" s="30">
        <v>1</v>
      </c>
      <c r="DO100" s="31"/>
      <c r="DP100" s="31"/>
      <c r="DQ100" s="32"/>
      <c r="DR100" s="33"/>
      <c r="DS100" s="30">
        <v>1</v>
      </c>
      <c r="DT100" s="31"/>
      <c r="DU100" s="31"/>
      <c r="DV100" s="32"/>
      <c r="DW100" s="33"/>
      <c r="DX100" s="30">
        <v>1</v>
      </c>
      <c r="DY100" s="31"/>
      <c r="DZ100" s="31"/>
      <c r="EA100" s="32"/>
      <c r="EB100" s="33"/>
      <c r="EC100" s="56">
        <v>1</v>
      </c>
      <c r="ED100" s="57"/>
      <c r="EE100" s="57"/>
      <c r="EF100" s="58"/>
      <c r="EG100" s="59"/>
      <c r="EH100" s="30">
        <v>1</v>
      </c>
      <c r="EI100" s="31"/>
      <c r="EJ100" s="31"/>
      <c r="EK100" s="32"/>
      <c r="EL100" s="33"/>
      <c r="EM100" s="30" t="s">
        <v>515</v>
      </c>
      <c r="EN100" s="31"/>
      <c r="EO100" s="31"/>
      <c r="EP100" s="32"/>
      <c r="EQ100" s="33"/>
      <c r="ER100" s="30"/>
      <c r="ES100" s="31"/>
      <c r="ET100" s="31"/>
      <c r="EU100" s="32"/>
      <c r="EV100" s="33"/>
      <c r="EW100" s="30"/>
      <c r="EX100" s="31"/>
      <c r="EY100" s="31"/>
      <c r="EZ100" s="32"/>
      <c r="FA100" s="33"/>
      <c r="FB100" s="30"/>
      <c r="FC100" s="31"/>
      <c r="FD100" s="31"/>
      <c r="FE100" s="32"/>
      <c r="FF100" s="33"/>
      <c r="FG100" s="30"/>
      <c r="FH100" s="31"/>
      <c r="FI100" s="31"/>
      <c r="FJ100" s="32"/>
      <c r="FK100" s="33"/>
    </row>
    <row r="101" spans="1:167" s="4" customFormat="1" ht="26.25" customHeight="1" x14ac:dyDescent="0.25">
      <c r="A101" s="22" t="s">
        <v>108</v>
      </c>
      <c r="B101" s="47" t="s">
        <v>327</v>
      </c>
      <c r="C101" s="46" t="s">
        <v>328</v>
      </c>
      <c r="D101" s="44" t="s">
        <v>430</v>
      </c>
      <c r="E101" s="36">
        <f>SUMIF($R$11:$FK$11,"T",R101:FK101)</f>
        <v>25</v>
      </c>
      <c r="F101" s="36">
        <f>COUNTIF(R101:FK101,"F")+(COUNT(R101,W101,AB101,AG101,AL101,AQ101,AV101,BA101,BF101,BK101,BP101,BU101,BZ101,CE101,CJ101,CO101,CT101,CY101,DD101,DI101,DN101,DS101,DX101,EC101,EH101,EM101,ER101,EW101,FB101,FG101)-E101)</f>
        <v>0</v>
      </c>
      <c r="G101" s="36">
        <f>+COUNTIF(R101:FK101,"F")*0.166666666666667</f>
        <v>0</v>
      </c>
      <c r="H101" s="23">
        <f>COUNTIF(R101:FK101,"DM")</f>
        <v>0</v>
      </c>
      <c r="I101" s="23">
        <f>COUNTIF(R101:FK101,"LCG")</f>
        <v>0</v>
      </c>
      <c r="J101" s="23">
        <f>COUNTIF(R101:FK101,"LSG")</f>
        <v>0</v>
      </c>
      <c r="K101" s="23">
        <f>COUNTIF(R101:FK101,"V")</f>
        <v>0</v>
      </c>
      <c r="L101" s="37">
        <f>+E101+F101+H101+I101+J101+K101</f>
        <v>25</v>
      </c>
      <c r="M101" s="23">
        <f>SUMIF($R$11:$FK$11,$M$11,R101:FK101)</f>
        <v>3.25</v>
      </c>
      <c r="N101" s="23">
        <f>SUMIF($R$11:$FK$11,$N$11,R101:FK101)</f>
        <v>1</v>
      </c>
      <c r="O101" s="23">
        <f>SUMIF($R$11:$FK$11,$O$11,R101:FK101)</f>
        <v>8</v>
      </c>
      <c r="P101" s="23">
        <f>SUMIF($R$11:$FK$11,$P$11,R101:FK101)</f>
        <v>0</v>
      </c>
      <c r="Q101" s="34">
        <f>SUM(M101:P101)</f>
        <v>12.25</v>
      </c>
      <c r="R101" s="30">
        <v>1</v>
      </c>
      <c r="S101" s="31">
        <v>0.25</v>
      </c>
      <c r="T101" s="31"/>
      <c r="U101" s="32"/>
      <c r="V101" s="33"/>
      <c r="W101" s="30">
        <v>1</v>
      </c>
      <c r="X101" s="31">
        <v>2</v>
      </c>
      <c r="Y101" s="31">
        <v>1</v>
      </c>
      <c r="Z101" s="32"/>
      <c r="AA101" s="33"/>
      <c r="AB101" s="56">
        <v>1</v>
      </c>
      <c r="AC101" s="57"/>
      <c r="AD101" s="57"/>
      <c r="AE101" s="58"/>
      <c r="AF101" s="59"/>
      <c r="AG101" s="30">
        <v>1</v>
      </c>
      <c r="AH101" s="31">
        <v>1</v>
      </c>
      <c r="AI101" s="31"/>
      <c r="AJ101" s="32"/>
      <c r="AK101" s="33"/>
      <c r="AL101" s="30">
        <v>1</v>
      </c>
      <c r="AM101" s="31"/>
      <c r="AN101" s="31"/>
      <c r="AO101" s="32"/>
      <c r="AP101" s="33"/>
      <c r="AQ101" s="56">
        <v>1</v>
      </c>
      <c r="AR101" s="57"/>
      <c r="AS101" s="57"/>
      <c r="AT101" s="58">
        <v>8</v>
      </c>
      <c r="AU101" s="59"/>
      <c r="AV101" s="30">
        <v>1</v>
      </c>
      <c r="AW101" s="31"/>
      <c r="AX101" s="31"/>
      <c r="AY101" s="32"/>
      <c r="AZ101" s="33"/>
      <c r="BA101" s="30">
        <v>1</v>
      </c>
      <c r="BB101" s="31"/>
      <c r="BC101" s="31"/>
      <c r="BD101" s="32"/>
      <c r="BE101" s="33"/>
      <c r="BF101" s="30">
        <v>1</v>
      </c>
      <c r="BG101" s="31"/>
      <c r="BH101" s="31"/>
      <c r="BI101" s="32"/>
      <c r="BJ101" s="33"/>
      <c r="BK101" s="56">
        <v>1</v>
      </c>
      <c r="BL101" s="57"/>
      <c r="BM101" s="57"/>
      <c r="BN101" s="58"/>
      <c r="BO101" s="59"/>
      <c r="BP101" s="30">
        <v>1</v>
      </c>
      <c r="BQ101" s="31"/>
      <c r="BR101" s="31"/>
      <c r="BS101" s="32"/>
      <c r="BT101" s="33"/>
      <c r="BU101" s="30">
        <v>1</v>
      </c>
      <c r="BV101" s="31"/>
      <c r="BW101" s="31"/>
      <c r="BX101" s="32"/>
      <c r="BY101" s="33"/>
      <c r="BZ101" s="30">
        <v>1</v>
      </c>
      <c r="CA101" s="31"/>
      <c r="CB101" s="31"/>
      <c r="CC101" s="32"/>
      <c r="CD101" s="33"/>
      <c r="CE101" s="30">
        <v>1</v>
      </c>
      <c r="CF101" s="31"/>
      <c r="CG101" s="31"/>
      <c r="CH101" s="32"/>
      <c r="CI101" s="33"/>
      <c r="CJ101" s="30">
        <v>1</v>
      </c>
      <c r="CK101" s="31"/>
      <c r="CL101" s="31"/>
      <c r="CM101" s="32"/>
      <c r="CN101" s="33"/>
      <c r="CO101" s="30">
        <v>1</v>
      </c>
      <c r="CP101" s="31"/>
      <c r="CQ101" s="31"/>
      <c r="CR101" s="32"/>
      <c r="CS101" s="33"/>
      <c r="CT101" s="56">
        <v>1</v>
      </c>
      <c r="CU101" s="57"/>
      <c r="CV101" s="57"/>
      <c r="CW101" s="58"/>
      <c r="CX101" s="59"/>
      <c r="CY101" s="30">
        <v>1</v>
      </c>
      <c r="CZ101" s="31"/>
      <c r="DA101" s="31"/>
      <c r="DB101" s="32"/>
      <c r="DC101" s="33"/>
      <c r="DD101" s="30">
        <v>1</v>
      </c>
      <c r="DE101" s="31"/>
      <c r="DF101" s="31"/>
      <c r="DG101" s="32"/>
      <c r="DH101" s="33"/>
      <c r="DI101" s="30">
        <v>1</v>
      </c>
      <c r="DJ101" s="31"/>
      <c r="DK101" s="31"/>
      <c r="DL101" s="32"/>
      <c r="DM101" s="33"/>
      <c r="DN101" s="30">
        <v>1</v>
      </c>
      <c r="DO101" s="31"/>
      <c r="DP101" s="31"/>
      <c r="DQ101" s="32"/>
      <c r="DR101" s="33"/>
      <c r="DS101" s="30">
        <v>1</v>
      </c>
      <c r="DT101" s="31"/>
      <c r="DU101" s="31"/>
      <c r="DV101" s="32"/>
      <c r="DW101" s="33"/>
      <c r="DX101" s="30">
        <v>1</v>
      </c>
      <c r="DY101" s="31"/>
      <c r="DZ101" s="31"/>
      <c r="EA101" s="32"/>
      <c r="EB101" s="33"/>
      <c r="EC101" s="56">
        <v>1</v>
      </c>
      <c r="ED101" s="57"/>
      <c r="EE101" s="57"/>
      <c r="EF101" s="58"/>
      <c r="EG101" s="59"/>
      <c r="EH101" s="30">
        <v>1</v>
      </c>
      <c r="EI101" s="31"/>
      <c r="EJ101" s="31"/>
      <c r="EK101" s="32"/>
      <c r="EL101" s="33"/>
      <c r="EM101" s="30" t="s">
        <v>515</v>
      </c>
      <c r="EN101" s="31"/>
      <c r="EO101" s="31"/>
      <c r="EP101" s="32"/>
      <c r="EQ101" s="33"/>
      <c r="ER101" s="30"/>
      <c r="ES101" s="31"/>
      <c r="ET101" s="31"/>
      <c r="EU101" s="32"/>
      <c r="EV101" s="33"/>
      <c r="EW101" s="30"/>
      <c r="EX101" s="31"/>
      <c r="EY101" s="31"/>
      <c r="EZ101" s="32"/>
      <c r="FA101" s="33"/>
      <c r="FB101" s="30"/>
      <c r="FC101" s="31"/>
      <c r="FD101" s="31"/>
      <c r="FE101" s="32"/>
      <c r="FF101" s="33"/>
      <c r="FG101" s="30"/>
      <c r="FH101" s="31"/>
      <c r="FI101" s="31"/>
      <c r="FJ101" s="32"/>
      <c r="FK101" s="33"/>
    </row>
    <row r="102" spans="1:167" s="4" customFormat="1" ht="26.25" customHeight="1" x14ac:dyDescent="0.25">
      <c r="A102" s="22" t="s">
        <v>109</v>
      </c>
      <c r="B102" s="47" t="s">
        <v>329</v>
      </c>
      <c r="C102" s="46" t="s">
        <v>470</v>
      </c>
      <c r="D102" s="44" t="s">
        <v>483</v>
      </c>
      <c r="E102" s="36">
        <f>SUMIF($R$11:$FK$11,"T",R102:FK102)</f>
        <v>21</v>
      </c>
      <c r="F102" s="36">
        <f>COUNTIF(R102:FK102,"F")+(COUNT(R102,W102,AB102,AG102,AL102,AQ102,AV102,BA102,BF102,BK102,BP102,BU102,BZ102,CE102,CJ102,CO102,CT102,CY102,DD102,DI102,DN102,DS102,DX102,EC102,EH102,EM102,ER102,EW102,FB102,FG102)-E102)</f>
        <v>0</v>
      </c>
      <c r="G102" s="36">
        <f>+COUNTIF(R102:FK102,"F")*0.166666666666667</f>
        <v>0</v>
      </c>
      <c r="H102" s="23">
        <f>COUNTIF(R102:FK102,"DM")</f>
        <v>0</v>
      </c>
      <c r="I102" s="23">
        <f>COUNTIF(R102:FK102,"LCG")</f>
        <v>0</v>
      </c>
      <c r="J102" s="23">
        <f>COUNTIF(R102:FK102,"LSG")</f>
        <v>1</v>
      </c>
      <c r="K102" s="23">
        <f>COUNTIF(R102:FK102,"V")</f>
        <v>0</v>
      </c>
      <c r="L102" s="37">
        <f>+E102+F102+H102+I102+J102+K102</f>
        <v>22</v>
      </c>
      <c r="M102" s="23">
        <f>SUMIF($R$11:$FK$11,$M$11,R102:FK102)</f>
        <v>0.5</v>
      </c>
      <c r="N102" s="23">
        <f>SUMIF($R$11:$FK$11,$N$11,R102:FK102)</f>
        <v>0</v>
      </c>
      <c r="O102" s="23">
        <f>SUMIF($R$11:$FK$11,$O$11,R102:FK102)</f>
        <v>8</v>
      </c>
      <c r="P102" s="23">
        <f>SUMIF($R$11:$FK$11,$P$11,R102:FK102)</f>
        <v>0</v>
      </c>
      <c r="Q102" s="34">
        <f>SUM(M102:P102)</f>
        <v>8.5</v>
      </c>
      <c r="R102" s="30"/>
      <c r="S102" s="31"/>
      <c r="T102" s="31"/>
      <c r="U102" s="32"/>
      <c r="V102" s="33"/>
      <c r="W102" s="30"/>
      <c r="X102" s="31"/>
      <c r="Y102" s="31"/>
      <c r="Z102" s="32"/>
      <c r="AA102" s="33"/>
      <c r="AB102" s="56"/>
      <c r="AC102" s="57"/>
      <c r="AD102" s="57"/>
      <c r="AE102" s="58"/>
      <c r="AF102" s="59"/>
      <c r="AG102" s="30">
        <v>1</v>
      </c>
      <c r="AH102" s="31">
        <v>0.5</v>
      </c>
      <c r="AI102" s="31"/>
      <c r="AJ102" s="32"/>
      <c r="AK102" s="33"/>
      <c r="AL102" s="30">
        <v>1</v>
      </c>
      <c r="AM102" s="31"/>
      <c r="AN102" s="31"/>
      <c r="AO102" s="32"/>
      <c r="AP102" s="33"/>
      <c r="AQ102" s="56">
        <v>1</v>
      </c>
      <c r="AR102" s="57"/>
      <c r="AS102" s="57"/>
      <c r="AT102" s="58">
        <v>8</v>
      </c>
      <c r="AU102" s="59"/>
      <c r="AV102" s="30">
        <v>1</v>
      </c>
      <c r="AW102" s="31"/>
      <c r="AX102" s="31"/>
      <c r="AY102" s="32"/>
      <c r="AZ102" s="33"/>
      <c r="BA102" s="30">
        <v>1</v>
      </c>
      <c r="BB102" s="31"/>
      <c r="BC102" s="31"/>
      <c r="BD102" s="32"/>
      <c r="BE102" s="33"/>
      <c r="BF102" s="30">
        <v>1</v>
      </c>
      <c r="BG102" s="31"/>
      <c r="BH102" s="31"/>
      <c r="BI102" s="32"/>
      <c r="BJ102" s="33"/>
      <c r="BK102" s="56">
        <v>1</v>
      </c>
      <c r="BL102" s="57"/>
      <c r="BM102" s="57"/>
      <c r="BN102" s="58"/>
      <c r="BO102" s="59"/>
      <c r="BP102" s="30">
        <v>1</v>
      </c>
      <c r="BQ102" s="31"/>
      <c r="BR102" s="31"/>
      <c r="BS102" s="32"/>
      <c r="BT102" s="33"/>
      <c r="BU102" s="30">
        <v>1</v>
      </c>
      <c r="BV102" s="31"/>
      <c r="BW102" s="31"/>
      <c r="BX102" s="32"/>
      <c r="BY102" s="33"/>
      <c r="BZ102" s="30">
        <v>1</v>
      </c>
      <c r="CA102" s="31"/>
      <c r="CB102" s="31"/>
      <c r="CC102" s="32"/>
      <c r="CD102" s="33"/>
      <c r="CE102" s="30">
        <v>1</v>
      </c>
      <c r="CF102" s="31"/>
      <c r="CG102" s="31"/>
      <c r="CH102" s="32"/>
      <c r="CI102" s="33"/>
      <c r="CJ102" s="30">
        <v>1</v>
      </c>
      <c r="CK102" s="31"/>
      <c r="CL102" s="31"/>
      <c r="CM102" s="32"/>
      <c r="CN102" s="33"/>
      <c r="CO102" s="30">
        <v>1</v>
      </c>
      <c r="CP102" s="31"/>
      <c r="CQ102" s="31"/>
      <c r="CR102" s="32"/>
      <c r="CS102" s="33"/>
      <c r="CT102" s="56">
        <v>1</v>
      </c>
      <c r="CU102" s="57"/>
      <c r="CV102" s="57"/>
      <c r="CW102" s="58"/>
      <c r="CX102" s="59"/>
      <c r="CY102" s="30">
        <v>1</v>
      </c>
      <c r="CZ102" s="31"/>
      <c r="DA102" s="31"/>
      <c r="DB102" s="32"/>
      <c r="DC102" s="33"/>
      <c r="DD102" s="30">
        <v>1</v>
      </c>
      <c r="DE102" s="31"/>
      <c r="DF102" s="31"/>
      <c r="DG102" s="32"/>
      <c r="DH102" s="33"/>
      <c r="DI102" s="30">
        <v>1</v>
      </c>
      <c r="DJ102" s="31"/>
      <c r="DK102" s="31"/>
      <c r="DL102" s="32"/>
      <c r="DM102" s="33"/>
      <c r="DN102" s="30">
        <v>1</v>
      </c>
      <c r="DO102" s="31"/>
      <c r="DP102" s="31"/>
      <c r="DQ102" s="32"/>
      <c r="DR102" s="33"/>
      <c r="DS102" s="30">
        <v>1</v>
      </c>
      <c r="DT102" s="31"/>
      <c r="DU102" s="31"/>
      <c r="DV102" s="32"/>
      <c r="DW102" s="33"/>
      <c r="DX102" s="30">
        <v>1</v>
      </c>
      <c r="DY102" s="31"/>
      <c r="DZ102" s="31"/>
      <c r="EA102" s="32"/>
      <c r="EB102" s="33"/>
      <c r="EC102" s="56">
        <v>1</v>
      </c>
      <c r="ED102" s="57"/>
      <c r="EE102" s="57"/>
      <c r="EF102" s="58"/>
      <c r="EG102" s="59"/>
      <c r="EH102" s="30" t="s">
        <v>457</v>
      </c>
      <c r="EI102" s="31"/>
      <c r="EJ102" s="31"/>
      <c r="EK102" s="32"/>
      <c r="EL102" s="33"/>
      <c r="EM102" s="30" t="s">
        <v>515</v>
      </c>
      <c r="EN102" s="31"/>
      <c r="EO102" s="31"/>
      <c r="EP102" s="32"/>
      <c r="EQ102" s="33"/>
      <c r="ER102" s="30"/>
      <c r="ES102" s="31"/>
      <c r="ET102" s="31"/>
      <c r="EU102" s="32"/>
      <c r="EV102" s="33"/>
      <c r="EW102" s="30"/>
      <c r="EX102" s="31"/>
      <c r="EY102" s="31"/>
      <c r="EZ102" s="32"/>
      <c r="FA102" s="33"/>
      <c r="FB102" s="30"/>
      <c r="FC102" s="31"/>
      <c r="FD102" s="31"/>
      <c r="FE102" s="32"/>
      <c r="FF102" s="33"/>
      <c r="FG102" s="30"/>
      <c r="FH102" s="31"/>
      <c r="FI102" s="31"/>
      <c r="FJ102" s="32"/>
      <c r="FK102" s="33"/>
    </row>
    <row r="103" spans="1:167" s="4" customFormat="1" ht="26.25" customHeight="1" x14ac:dyDescent="0.25">
      <c r="A103" s="22" t="s">
        <v>110</v>
      </c>
      <c r="B103" s="47" t="s">
        <v>329</v>
      </c>
      <c r="C103" s="46" t="s">
        <v>330</v>
      </c>
      <c r="D103" s="44" t="s">
        <v>431</v>
      </c>
      <c r="E103" s="36">
        <f>SUMIF($R$11:$FK$11,"T",R103:FK103)</f>
        <v>23.25</v>
      </c>
      <c r="F103" s="36">
        <f>COUNTIF(R103:FK103,"F")+(COUNT(R103,W103,AB103,AG103,AL103,AQ103,AV103,BA103,BF103,BK103,BP103,BU103,BZ103,CE103,CJ103,CO103,CT103,CY103,DD103,DI103,DN103,DS103,DX103,EC103,EH103,EM103,ER103,EW103,FB103,FG103)-E103)</f>
        <v>1.75</v>
      </c>
      <c r="G103" s="36">
        <f>+COUNTIF(R103:FK103,"F")*0.166666666666667</f>
        <v>0</v>
      </c>
      <c r="H103" s="23">
        <f>COUNTIF(R103:FK103,"DM")</f>
        <v>0</v>
      </c>
      <c r="I103" s="23">
        <f>COUNTIF(R103:FK103,"LCG")</f>
        <v>0</v>
      </c>
      <c r="J103" s="23">
        <f>COUNTIF(R103:FK103,"LSG")</f>
        <v>0</v>
      </c>
      <c r="K103" s="23">
        <f>COUNTIF(R103:FK103,"V")</f>
        <v>0</v>
      </c>
      <c r="L103" s="37">
        <f>+E103+F103+H103+I103+J103+K103</f>
        <v>25</v>
      </c>
      <c r="M103" s="23">
        <f>SUMIF($R$11:$FK$11,$M$11,R103:FK103)</f>
        <v>5.25</v>
      </c>
      <c r="N103" s="23">
        <f>SUMIF($R$11:$FK$11,$N$11,R103:FK103)</f>
        <v>1.5</v>
      </c>
      <c r="O103" s="23">
        <f>SUMIF($R$11:$FK$11,$O$11,R103:FK103)</f>
        <v>8</v>
      </c>
      <c r="P103" s="23">
        <f>SUMIF($R$11:$FK$11,$P$11,R103:FK103)</f>
        <v>0</v>
      </c>
      <c r="Q103" s="34">
        <f>SUM(M103:P103)</f>
        <v>14.75</v>
      </c>
      <c r="R103" s="30">
        <v>1</v>
      </c>
      <c r="S103" s="31">
        <v>0.25</v>
      </c>
      <c r="T103" s="31"/>
      <c r="U103" s="32"/>
      <c r="V103" s="33"/>
      <c r="W103" s="30">
        <v>1</v>
      </c>
      <c r="X103" s="31">
        <v>2</v>
      </c>
      <c r="Y103" s="31">
        <v>1</v>
      </c>
      <c r="Z103" s="32"/>
      <c r="AA103" s="33"/>
      <c r="AB103" s="56">
        <v>1</v>
      </c>
      <c r="AC103" s="57"/>
      <c r="AD103" s="57"/>
      <c r="AE103" s="58"/>
      <c r="AF103" s="59"/>
      <c r="AG103" s="30">
        <v>1</v>
      </c>
      <c r="AH103" s="31">
        <v>1</v>
      </c>
      <c r="AI103" s="31"/>
      <c r="AJ103" s="32"/>
      <c r="AK103" s="33"/>
      <c r="AL103" s="30">
        <v>1</v>
      </c>
      <c r="AM103" s="31"/>
      <c r="AN103" s="31"/>
      <c r="AO103" s="32"/>
      <c r="AP103" s="33"/>
      <c r="AQ103" s="56">
        <v>1</v>
      </c>
      <c r="AR103" s="57"/>
      <c r="AS103" s="57"/>
      <c r="AT103" s="58">
        <v>8</v>
      </c>
      <c r="AU103" s="59"/>
      <c r="AV103" s="30">
        <v>1</v>
      </c>
      <c r="AW103" s="31"/>
      <c r="AX103" s="31"/>
      <c r="AY103" s="32"/>
      <c r="AZ103" s="33"/>
      <c r="BA103" s="30">
        <v>0.75</v>
      </c>
      <c r="BB103" s="31"/>
      <c r="BC103" s="31"/>
      <c r="BD103" s="32"/>
      <c r="BE103" s="33"/>
      <c r="BF103" s="30">
        <v>1</v>
      </c>
      <c r="BG103" s="31"/>
      <c r="BH103" s="31"/>
      <c r="BI103" s="32"/>
      <c r="BJ103" s="33"/>
      <c r="BK103" s="56">
        <v>1</v>
      </c>
      <c r="BL103" s="57"/>
      <c r="BM103" s="57"/>
      <c r="BN103" s="58"/>
      <c r="BO103" s="59"/>
      <c r="BP103" s="30">
        <v>1</v>
      </c>
      <c r="BQ103" s="31"/>
      <c r="BR103" s="31"/>
      <c r="BS103" s="32"/>
      <c r="BT103" s="33"/>
      <c r="BU103" s="30">
        <v>1</v>
      </c>
      <c r="BV103" s="31"/>
      <c r="BW103" s="31"/>
      <c r="BX103" s="32"/>
      <c r="BY103" s="33"/>
      <c r="BZ103" s="30">
        <v>1</v>
      </c>
      <c r="CA103" s="31"/>
      <c r="CB103" s="31"/>
      <c r="CC103" s="32"/>
      <c r="CD103" s="33"/>
      <c r="CE103" s="30">
        <v>1</v>
      </c>
      <c r="CF103" s="31">
        <v>2</v>
      </c>
      <c r="CG103" s="31">
        <v>0.5</v>
      </c>
      <c r="CH103" s="32"/>
      <c r="CI103" s="33"/>
      <c r="CJ103" s="30">
        <v>1</v>
      </c>
      <c r="CK103" s="31"/>
      <c r="CL103" s="31"/>
      <c r="CM103" s="32"/>
      <c r="CN103" s="33"/>
      <c r="CO103" s="30">
        <v>1</v>
      </c>
      <c r="CP103" s="31"/>
      <c r="CQ103" s="31"/>
      <c r="CR103" s="32"/>
      <c r="CS103" s="33"/>
      <c r="CT103" s="56">
        <v>1</v>
      </c>
      <c r="CU103" s="57"/>
      <c r="CV103" s="57"/>
      <c r="CW103" s="58"/>
      <c r="CX103" s="59"/>
      <c r="CY103" s="30">
        <v>1</v>
      </c>
      <c r="CZ103" s="31"/>
      <c r="DA103" s="31"/>
      <c r="DB103" s="32"/>
      <c r="DC103" s="33"/>
      <c r="DD103" s="30">
        <v>1</v>
      </c>
      <c r="DE103" s="31"/>
      <c r="DF103" s="31"/>
      <c r="DG103" s="32"/>
      <c r="DH103" s="33"/>
      <c r="DI103" s="30">
        <v>0.25</v>
      </c>
      <c r="DJ103" s="31"/>
      <c r="DK103" s="31"/>
      <c r="DL103" s="32"/>
      <c r="DM103" s="33"/>
      <c r="DN103" s="30">
        <v>1</v>
      </c>
      <c r="DO103" s="31"/>
      <c r="DP103" s="31"/>
      <c r="DQ103" s="32"/>
      <c r="DR103" s="33"/>
      <c r="DS103" s="30">
        <v>1</v>
      </c>
      <c r="DT103" s="31"/>
      <c r="DU103" s="31"/>
      <c r="DV103" s="32"/>
      <c r="DW103" s="33"/>
      <c r="DX103" s="30">
        <v>0.25</v>
      </c>
      <c r="DY103" s="31"/>
      <c r="DZ103" s="31"/>
      <c r="EA103" s="32"/>
      <c r="EB103" s="33"/>
      <c r="EC103" s="56">
        <v>1</v>
      </c>
      <c r="ED103" s="57"/>
      <c r="EE103" s="57"/>
      <c r="EF103" s="58"/>
      <c r="EG103" s="59"/>
      <c r="EH103" s="30">
        <v>1</v>
      </c>
      <c r="EI103" s="31"/>
      <c r="EJ103" s="31"/>
      <c r="EK103" s="32"/>
      <c r="EL103" s="33"/>
      <c r="EM103" s="30" t="s">
        <v>515</v>
      </c>
      <c r="EN103" s="31"/>
      <c r="EO103" s="31"/>
      <c r="EP103" s="32"/>
      <c r="EQ103" s="33"/>
      <c r="ER103" s="30"/>
      <c r="ES103" s="31"/>
      <c r="ET103" s="31"/>
      <c r="EU103" s="32"/>
      <c r="EV103" s="33"/>
      <c r="EW103" s="30"/>
      <c r="EX103" s="31"/>
      <c r="EY103" s="31"/>
      <c r="EZ103" s="32"/>
      <c r="FA103" s="33"/>
      <c r="FB103" s="30"/>
      <c r="FC103" s="31"/>
      <c r="FD103" s="31"/>
      <c r="FE103" s="32"/>
      <c r="FF103" s="33"/>
      <c r="FG103" s="30"/>
      <c r="FH103" s="31"/>
      <c r="FI103" s="31"/>
      <c r="FJ103" s="32"/>
      <c r="FK103" s="33"/>
    </row>
    <row r="104" spans="1:167" s="4" customFormat="1" ht="26.25" customHeight="1" x14ac:dyDescent="0.25">
      <c r="A104" s="22" t="s">
        <v>111</v>
      </c>
      <c r="B104" s="47" t="s">
        <v>487</v>
      </c>
      <c r="C104" s="46" t="s">
        <v>488</v>
      </c>
      <c r="D104" s="44" t="s">
        <v>489</v>
      </c>
      <c r="E104" s="36">
        <f>SUMIF($R$11:$FK$11,"T",R104:FK104)</f>
        <v>20</v>
      </c>
      <c r="F104" s="36">
        <f>COUNTIF(R104:FK104,"F")+(COUNT(R104,W104,AB104,AG104,AL104,AQ104,AV104,BA104,BF104,BK104,BP104,BU104,BZ104,CE104,CJ104,CO104,CT104,CY104,DD104,DI104,DN104,DS104,DX104,EC104,EH104,EM104,ER104,EW104,FB104,FG104)-E104)</f>
        <v>1</v>
      </c>
      <c r="G104" s="36">
        <f>+COUNTIF(R104:FK104,"F")*0.166666666666667</f>
        <v>0.16666666666666699</v>
      </c>
      <c r="H104" s="23">
        <f>COUNTIF(R104:FK104,"DM")</f>
        <v>0</v>
      </c>
      <c r="I104" s="23">
        <f>COUNTIF(R104:FK104,"LCG")</f>
        <v>0</v>
      </c>
      <c r="J104" s="23">
        <f>COUNTIF(R104:FK104,"LSG")</f>
        <v>0</v>
      </c>
      <c r="K104" s="23">
        <f>COUNTIF(R104:FK104,"V")</f>
        <v>0</v>
      </c>
      <c r="L104" s="37">
        <f>+E104+F104+H104+I104+J104+K104</f>
        <v>21</v>
      </c>
      <c r="M104" s="23">
        <f>SUMIF($R$11:$FK$11,$M$11,R104:FK104)</f>
        <v>2.5</v>
      </c>
      <c r="N104" s="23">
        <f>SUMIF($R$11:$FK$11,$N$11,R104:FK104)</f>
        <v>2</v>
      </c>
      <c r="O104" s="23">
        <f>SUMIF($R$11:$FK$11,$O$11,R104:FK104)</f>
        <v>8</v>
      </c>
      <c r="P104" s="23">
        <f>SUMIF($R$11:$FK$11,$P$11,R104:FK104)</f>
        <v>0</v>
      </c>
      <c r="Q104" s="34">
        <f>SUM(M104:P104)</f>
        <v>12.5</v>
      </c>
      <c r="R104" s="30"/>
      <c r="S104" s="31"/>
      <c r="T104" s="31"/>
      <c r="U104" s="32"/>
      <c r="V104" s="33"/>
      <c r="W104" s="30"/>
      <c r="X104" s="31"/>
      <c r="Y104" s="31"/>
      <c r="Z104" s="32"/>
      <c r="AA104" s="33"/>
      <c r="AB104" s="56"/>
      <c r="AC104" s="57"/>
      <c r="AD104" s="57"/>
      <c r="AE104" s="58"/>
      <c r="AF104" s="59"/>
      <c r="AG104" s="30"/>
      <c r="AH104" s="31"/>
      <c r="AI104" s="31"/>
      <c r="AJ104" s="32"/>
      <c r="AK104" s="33"/>
      <c r="AL104" s="30">
        <v>1</v>
      </c>
      <c r="AM104" s="31"/>
      <c r="AN104" s="31"/>
      <c r="AO104" s="32"/>
      <c r="AP104" s="33"/>
      <c r="AQ104" s="56">
        <v>1</v>
      </c>
      <c r="AR104" s="57"/>
      <c r="AS104" s="57"/>
      <c r="AT104" s="58">
        <v>8</v>
      </c>
      <c r="AU104" s="59"/>
      <c r="AV104" s="30">
        <v>1</v>
      </c>
      <c r="AW104" s="31"/>
      <c r="AX104" s="31"/>
      <c r="AY104" s="32"/>
      <c r="AZ104" s="33"/>
      <c r="BA104" s="30">
        <v>1</v>
      </c>
      <c r="BB104" s="31"/>
      <c r="BC104" s="31"/>
      <c r="BD104" s="32"/>
      <c r="BE104" s="33"/>
      <c r="BF104" s="30">
        <v>1</v>
      </c>
      <c r="BG104" s="31"/>
      <c r="BH104" s="31"/>
      <c r="BI104" s="32"/>
      <c r="BJ104" s="33"/>
      <c r="BK104" s="56">
        <v>1</v>
      </c>
      <c r="BL104" s="57"/>
      <c r="BM104" s="57"/>
      <c r="BN104" s="58"/>
      <c r="BO104" s="59"/>
      <c r="BP104" s="30">
        <v>1</v>
      </c>
      <c r="BQ104" s="31"/>
      <c r="BR104" s="31"/>
      <c r="BS104" s="32"/>
      <c r="BT104" s="33"/>
      <c r="BU104" s="30">
        <v>1</v>
      </c>
      <c r="BV104" s="31"/>
      <c r="BW104" s="31"/>
      <c r="BX104" s="32"/>
      <c r="BY104" s="33"/>
      <c r="BZ104" s="30">
        <v>1</v>
      </c>
      <c r="CA104" s="31"/>
      <c r="CB104" s="31"/>
      <c r="CC104" s="32"/>
      <c r="CD104" s="33"/>
      <c r="CE104" s="30">
        <v>1</v>
      </c>
      <c r="CF104" s="31"/>
      <c r="CG104" s="31"/>
      <c r="CH104" s="32"/>
      <c r="CI104" s="33"/>
      <c r="CJ104" s="30">
        <v>1</v>
      </c>
      <c r="CK104" s="31"/>
      <c r="CL104" s="31"/>
      <c r="CM104" s="32"/>
      <c r="CN104" s="33"/>
      <c r="CO104" s="30">
        <v>1</v>
      </c>
      <c r="CP104" s="31"/>
      <c r="CQ104" s="31"/>
      <c r="CR104" s="32"/>
      <c r="CS104" s="33"/>
      <c r="CT104" s="56">
        <v>1</v>
      </c>
      <c r="CU104" s="57"/>
      <c r="CV104" s="57"/>
      <c r="CW104" s="58"/>
      <c r="CX104" s="59"/>
      <c r="CY104" s="30">
        <v>1</v>
      </c>
      <c r="CZ104" s="31"/>
      <c r="DA104" s="31"/>
      <c r="DB104" s="32"/>
      <c r="DC104" s="33"/>
      <c r="DD104" s="30" t="s">
        <v>456</v>
      </c>
      <c r="DE104" s="31"/>
      <c r="DF104" s="31"/>
      <c r="DG104" s="32"/>
      <c r="DH104" s="33"/>
      <c r="DI104" s="30">
        <v>1</v>
      </c>
      <c r="DJ104" s="31">
        <v>2</v>
      </c>
      <c r="DK104" s="31">
        <v>2</v>
      </c>
      <c r="DL104" s="32"/>
      <c r="DM104" s="33"/>
      <c r="DN104" s="30">
        <v>1</v>
      </c>
      <c r="DO104" s="31"/>
      <c r="DP104" s="31"/>
      <c r="DQ104" s="32"/>
      <c r="DR104" s="33"/>
      <c r="DS104" s="30">
        <v>1</v>
      </c>
      <c r="DT104" s="31">
        <v>0.5</v>
      </c>
      <c r="DU104" s="31"/>
      <c r="DV104" s="32"/>
      <c r="DW104" s="33"/>
      <c r="DX104" s="30">
        <v>1</v>
      </c>
      <c r="DY104" s="31"/>
      <c r="DZ104" s="31"/>
      <c r="EA104" s="32"/>
      <c r="EB104" s="33"/>
      <c r="EC104" s="56">
        <v>1</v>
      </c>
      <c r="ED104" s="57"/>
      <c r="EE104" s="57"/>
      <c r="EF104" s="58"/>
      <c r="EG104" s="59"/>
      <c r="EH104" s="30">
        <v>1</v>
      </c>
      <c r="EI104" s="31"/>
      <c r="EJ104" s="31"/>
      <c r="EK104" s="32"/>
      <c r="EL104" s="33"/>
      <c r="EM104" s="30" t="s">
        <v>515</v>
      </c>
      <c r="EN104" s="31"/>
      <c r="EO104" s="31"/>
      <c r="EP104" s="32"/>
      <c r="EQ104" s="33"/>
      <c r="ER104" s="30"/>
      <c r="ES104" s="31"/>
      <c r="ET104" s="31"/>
      <c r="EU104" s="32"/>
      <c r="EV104" s="33"/>
      <c r="EW104" s="30"/>
      <c r="EX104" s="31"/>
      <c r="EY104" s="31"/>
      <c r="EZ104" s="32"/>
      <c r="FA104" s="33"/>
      <c r="FB104" s="30"/>
      <c r="FC104" s="31"/>
      <c r="FD104" s="31"/>
      <c r="FE104" s="32"/>
      <c r="FF104" s="33"/>
      <c r="FG104" s="30"/>
      <c r="FH104" s="31"/>
      <c r="FI104" s="31"/>
      <c r="FJ104" s="32"/>
      <c r="FK104" s="33"/>
    </row>
    <row r="105" spans="1:167" s="4" customFormat="1" ht="26.25" customHeight="1" x14ac:dyDescent="0.25">
      <c r="A105" s="22" t="s">
        <v>112</v>
      </c>
      <c r="B105" s="47" t="s">
        <v>499</v>
      </c>
      <c r="C105" s="70" t="s">
        <v>500</v>
      </c>
      <c r="D105" s="71" t="s">
        <v>511</v>
      </c>
      <c r="E105" s="36">
        <f>SUMIF($R$11:$FK$11,"T",R105:FK105)</f>
        <v>7.75</v>
      </c>
      <c r="F105" s="36">
        <f>COUNTIF(R105:FK105,"F")+(COUNT(R105,W105,AB105,AG105,AL105,AQ105,AV105,BA105,BF105,BK105,BP105,BU105,BZ105,CE105,CJ105,CO105,CT105,CY105,DD105,DI105,DN105,DS105,DX105,EC105,EH105,EM105,ER105,EW105,FB105,FG105)-E105)</f>
        <v>0.25</v>
      </c>
      <c r="G105" s="36">
        <f>+COUNTIF(R105:FK105,"F")*0.166666666666667</f>
        <v>0</v>
      </c>
      <c r="H105" s="23">
        <f>COUNTIF(R105:FK105,"DM")</f>
        <v>0</v>
      </c>
      <c r="I105" s="23">
        <f>COUNTIF(R105:FK105,"LCG")</f>
        <v>0</v>
      </c>
      <c r="J105" s="23">
        <f>COUNTIF(R105:FK105,"LSG")</f>
        <v>0</v>
      </c>
      <c r="K105" s="23">
        <f>COUNTIF(R105:FK105,"V")</f>
        <v>0</v>
      </c>
      <c r="L105" s="37">
        <f>+E105+F105+H105+I105+J105+K105</f>
        <v>8</v>
      </c>
      <c r="M105" s="23">
        <f>SUMIF($R$11:$FK$11,$M$11,R105:FK105)</f>
        <v>0</v>
      </c>
      <c r="N105" s="23">
        <f>SUMIF($R$11:$FK$11,$N$11,R105:FK105)</f>
        <v>0</v>
      </c>
      <c r="O105" s="23">
        <f>SUMIF($R$11:$FK$11,$O$11,R105:FK105)</f>
        <v>0</v>
      </c>
      <c r="P105" s="23">
        <f>SUMIF($R$11:$FK$11,$P$11,R105:FK105)</f>
        <v>0</v>
      </c>
      <c r="Q105" s="34">
        <f>SUM(M105:P105)</f>
        <v>0</v>
      </c>
      <c r="R105" s="30"/>
      <c r="S105" s="31"/>
      <c r="T105" s="31"/>
      <c r="U105" s="32"/>
      <c r="V105" s="33"/>
      <c r="W105" s="30"/>
      <c r="X105" s="31"/>
      <c r="Y105" s="31"/>
      <c r="Z105" s="32"/>
      <c r="AA105" s="33"/>
      <c r="AB105" s="56"/>
      <c r="AC105" s="57"/>
      <c r="AD105" s="57"/>
      <c r="AE105" s="58"/>
      <c r="AF105" s="59"/>
      <c r="AG105" s="30"/>
      <c r="AH105" s="31"/>
      <c r="AI105" s="31"/>
      <c r="AJ105" s="32"/>
      <c r="AK105" s="33"/>
      <c r="AL105" s="30"/>
      <c r="AM105" s="31"/>
      <c r="AN105" s="31"/>
      <c r="AO105" s="32"/>
      <c r="AP105" s="33"/>
      <c r="AQ105" s="56"/>
      <c r="AR105" s="57"/>
      <c r="AS105" s="57"/>
      <c r="AT105" s="58"/>
      <c r="AU105" s="59"/>
      <c r="AV105" s="30"/>
      <c r="AW105" s="31"/>
      <c r="AX105" s="31"/>
      <c r="AY105" s="32"/>
      <c r="AZ105" s="33"/>
      <c r="BA105" s="30"/>
      <c r="BB105" s="31"/>
      <c r="BC105" s="31"/>
      <c r="BD105" s="32"/>
      <c r="BE105" s="33"/>
      <c r="BF105" s="30"/>
      <c r="BG105" s="31"/>
      <c r="BH105" s="31"/>
      <c r="BI105" s="32"/>
      <c r="BJ105" s="33"/>
      <c r="BK105" s="56"/>
      <c r="BL105" s="57"/>
      <c r="BM105" s="57"/>
      <c r="BN105" s="58"/>
      <c r="BO105" s="59"/>
      <c r="BP105" s="30"/>
      <c r="BQ105" s="31"/>
      <c r="BR105" s="31"/>
      <c r="BS105" s="32"/>
      <c r="BT105" s="33"/>
      <c r="BU105" s="30"/>
      <c r="BV105" s="31"/>
      <c r="BW105" s="31"/>
      <c r="BX105" s="32"/>
      <c r="BY105" s="33"/>
      <c r="BZ105" s="30"/>
      <c r="CA105" s="31"/>
      <c r="CB105" s="31"/>
      <c r="CC105" s="32"/>
      <c r="CD105" s="33"/>
      <c r="CE105" s="30"/>
      <c r="CF105" s="31"/>
      <c r="CG105" s="31"/>
      <c r="CH105" s="32"/>
      <c r="CI105" s="33"/>
      <c r="CJ105" s="30"/>
      <c r="CK105" s="31"/>
      <c r="CL105" s="31"/>
      <c r="CM105" s="32"/>
      <c r="CN105" s="33"/>
      <c r="CO105" s="30"/>
      <c r="CP105" s="31"/>
      <c r="CQ105" s="31"/>
      <c r="CR105" s="32"/>
      <c r="CS105" s="33"/>
      <c r="CT105" s="56"/>
      <c r="CU105" s="57"/>
      <c r="CV105" s="57"/>
      <c r="CW105" s="58"/>
      <c r="CX105" s="59"/>
      <c r="CY105" s="30">
        <v>0.75</v>
      </c>
      <c r="CZ105" s="31"/>
      <c r="DA105" s="31"/>
      <c r="DB105" s="32"/>
      <c r="DC105" s="33"/>
      <c r="DD105" s="30">
        <v>1</v>
      </c>
      <c r="DE105" s="31"/>
      <c r="DF105" s="31"/>
      <c r="DG105" s="32"/>
      <c r="DH105" s="33"/>
      <c r="DI105" s="30">
        <v>1</v>
      </c>
      <c r="DJ105" s="31"/>
      <c r="DK105" s="31"/>
      <c r="DL105" s="32"/>
      <c r="DM105" s="33"/>
      <c r="DN105" s="30">
        <v>1</v>
      </c>
      <c r="DO105" s="31"/>
      <c r="DP105" s="31"/>
      <c r="DQ105" s="32"/>
      <c r="DR105" s="33"/>
      <c r="DS105" s="30">
        <v>1</v>
      </c>
      <c r="DT105" s="31"/>
      <c r="DU105" s="31"/>
      <c r="DV105" s="32"/>
      <c r="DW105" s="33"/>
      <c r="DX105" s="30">
        <v>1</v>
      </c>
      <c r="DY105" s="31"/>
      <c r="DZ105" s="31"/>
      <c r="EA105" s="32"/>
      <c r="EB105" s="33"/>
      <c r="EC105" s="56">
        <v>1</v>
      </c>
      <c r="ED105" s="57"/>
      <c r="EE105" s="57"/>
      <c r="EF105" s="58"/>
      <c r="EG105" s="59"/>
      <c r="EH105" s="30">
        <v>1</v>
      </c>
      <c r="EI105" s="31"/>
      <c r="EJ105" s="31"/>
      <c r="EK105" s="32"/>
      <c r="EL105" s="33"/>
      <c r="EM105" s="30" t="s">
        <v>11</v>
      </c>
      <c r="EN105" s="31"/>
      <c r="EO105" s="31"/>
      <c r="EP105" s="32"/>
      <c r="EQ105" s="33"/>
      <c r="ER105" s="30"/>
      <c r="ES105" s="31"/>
      <c r="ET105" s="31"/>
      <c r="EU105" s="32"/>
      <c r="EV105" s="33"/>
      <c r="EW105" s="30"/>
      <c r="EX105" s="31"/>
      <c r="EY105" s="31"/>
      <c r="EZ105" s="32"/>
      <c r="FA105" s="33"/>
      <c r="FB105" s="30"/>
      <c r="FC105" s="31"/>
      <c r="FD105" s="31"/>
      <c r="FE105" s="32"/>
      <c r="FF105" s="33"/>
      <c r="FG105" s="30"/>
      <c r="FH105" s="31"/>
      <c r="FI105" s="31"/>
      <c r="FJ105" s="32"/>
      <c r="FK105" s="33"/>
    </row>
    <row r="106" spans="1:167" s="4" customFormat="1" ht="26.25" customHeight="1" x14ac:dyDescent="0.25">
      <c r="A106" s="22" t="s">
        <v>113</v>
      </c>
      <c r="B106" s="64" t="s">
        <v>331</v>
      </c>
      <c r="C106" s="65" t="s">
        <v>332</v>
      </c>
      <c r="D106" s="66">
        <v>43030843</v>
      </c>
      <c r="E106" s="36">
        <f>SUMIF($R$11:$FK$11,"T",R106:FK106)</f>
        <v>8</v>
      </c>
      <c r="F106" s="36">
        <f>COUNTIF(R106:FK106,"F")+(COUNT(R106,W106,AB106,AG106,AL106,AQ106,AV106,BA106,BF106,BK106,BP106,BU106,BZ106,CE106,CJ106,CO106,CT106,CY106,DD106,DI106,DN106,DS106,DX106,EC106,EH106,EM106,ER106,EW106,FB106,FG106)-E106)</f>
        <v>2</v>
      </c>
      <c r="G106" s="36">
        <f>+COUNTIF(R106:FK106,"F")*0.166666666666667</f>
        <v>0.33333333333333398</v>
      </c>
      <c r="H106" s="23">
        <f>COUNTIF(R106:FK106,"DM")</f>
        <v>0</v>
      </c>
      <c r="I106" s="23">
        <f>COUNTIF(R106:FK106,"LCG")</f>
        <v>0</v>
      </c>
      <c r="J106" s="23">
        <f>COUNTIF(R106:FK106,"LSG")</f>
        <v>1</v>
      </c>
      <c r="K106" s="23">
        <f>COUNTIF(R106:FK106,"V")</f>
        <v>0</v>
      </c>
      <c r="L106" s="37">
        <f>+E106+F106+H106+I106+J106+K106</f>
        <v>11</v>
      </c>
      <c r="M106" s="23">
        <f>SUMIF($R$11:$FK$11,$M$11,R106:FK106)</f>
        <v>2.5</v>
      </c>
      <c r="N106" s="23">
        <f>SUMIF($R$11:$FK$11,$N$11,R106:FK106)</f>
        <v>0</v>
      </c>
      <c r="O106" s="23">
        <f>SUMIF($R$11:$FK$11,$O$11,R106:FK106)</f>
        <v>8</v>
      </c>
      <c r="P106" s="23">
        <f>SUMIF($R$11:$FK$11,$P$11,R106:FK106)</f>
        <v>0</v>
      </c>
      <c r="Q106" s="34">
        <f>SUM(M106:P106)</f>
        <v>10.5</v>
      </c>
      <c r="R106" s="30">
        <v>1</v>
      </c>
      <c r="S106" s="31">
        <v>0.25</v>
      </c>
      <c r="T106" s="31"/>
      <c r="U106" s="32"/>
      <c r="V106" s="33"/>
      <c r="W106" s="30" t="s">
        <v>457</v>
      </c>
      <c r="X106" s="31"/>
      <c r="Y106" s="31"/>
      <c r="Z106" s="32"/>
      <c r="AA106" s="33"/>
      <c r="AB106" s="56">
        <v>1</v>
      </c>
      <c r="AC106" s="57"/>
      <c r="AD106" s="57"/>
      <c r="AE106" s="58"/>
      <c r="AF106" s="59"/>
      <c r="AG106" s="30">
        <v>1</v>
      </c>
      <c r="AH106" s="31">
        <v>1</v>
      </c>
      <c r="AI106" s="31"/>
      <c r="AJ106" s="32"/>
      <c r="AK106" s="33"/>
      <c r="AL106" s="30" t="s">
        <v>456</v>
      </c>
      <c r="AM106" s="31"/>
      <c r="AN106" s="31"/>
      <c r="AO106" s="32"/>
      <c r="AP106" s="33"/>
      <c r="AQ106" s="56">
        <v>1</v>
      </c>
      <c r="AR106" s="57"/>
      <c r="AS106" s="57"/>
      <c r="AT106" s="58">
        <v>8</v>
      </c>
      <c r="AU106" s="59"/>
      <c r="AV106" s="30">
        <v>1</v>
      </c>
      <c r="AW106" s="31">
        <v>1</v>
      </c>
      <c r="AX106" s="31"/>
      <c r="AY106" s="32"/>
      <c r="AZ106" s="33"/>
      <c r="BA106" s="30">
        <v>1</v>
      </c>
      <c r="BB106" s="31">
        <v>0.25</v>
      </c>
      <c r="BC106" s="31"/>
      <c r="BD106" s="32"/>
      <c r="BE106" s="33"/>
      <c r="BF106" s="30">
        <v>1</v>
      </c>
      <c r="BG106" s="31"/>
      <c r="BH106" s="31"/>
      <c r="BI106" s="32"/>
      <c r="BJ106" s="33"/>
      <c r="BK106" s="56">
        <v>1</v>
      </c>
      <c r="BL106" s="57"/>
      <c r="BM106" s="57"/>
      <c r="BN106" s="58"/>
      <c r="BO106" s="59"/>
      <c r="BP106" s="30" t="s">
        <v>456</v>
      </c>
      <c r="BQ106" s="31"/>
      <c r="BR106" s="31"/>
      <c r="BS106" s="32"/>
      <c r="BT106" s="33"/>
      <c r="BU106" s="30"/>
      <c r="BV106" s="31"/>
      <c r="BW106" s="31"/>
      <c r="BX106" s="32"/>
      <c r="BY106" s="33"/>
      <c r="BZ106" s="30"/>
      <c r="CA106" s="31"/>
      <c r="CB106" s="31"/>
      <c r="CC106" s="32"/>
      <c r="CD106" s="33"/>
      <c r="CE106" s="30"/>
      <c r="CF106" s="31"/>
      <c r="CG106" s="31"/>
      <c r="CH106" s="32"/>
      <c r="CI106" s="33"/>
      <c r="CJ106" s="30"/>
      <c r="CK106" s="31"/>
      <c r="CL106" s="31"/>
      <c r="CM106" s="32"/>
      <c r="CN106" s="33"/>
      <c r="CO106" s="30"/>
      <c r="CP106" s="31"/>
      <c r="CQ106" s="31"/>
      <c r="CR106" s="32"/>
      <c r="CS106" s="33"/>
      <c r="CT106" s="56"/>
      <c r="CU106" s="57"/>
      <c r="CV106" s="57"/>
      <c r="CW106" s="58"/>
      <c r="CX106" s="59"/>
      <c r="CY106" s="30"/>
      <c r="CZ106" s="31"/>
      <c r="DA106" s="31"/>
      <c r="DB106" s="32"/>
      <c r="DC106" s="33"/>
      <c r="DD106" s="30"/>
      <c r="DE106" s="31"/>
      <c r="DF106" s="31"/>
      <c r="DG106" s="32"/>
      <c r="DH106" s="33"/>
      <c r="DI106" s="30"/>
      <c r="DJ106" s="31"/>
      <c r="DK106" s="31"/>
      <c r="DL106" s="32"/>
      <c r="DM106" s="33"/>
      <c r="DN106" s="30"/>
      <c r="DO106" s="31"/>
      <c r="DP106" s="31"/>
      <c r="DQ106" s="32"/>
      <c r="DR106" s="33"/>
      <c r="DS106" s="30"/>
      <c r="DT106" s="31"/>
      <c r="DU106" s="31"/>
      <c r="DV106" s="32"/>
      <c r="DW106" s="33"/>
      <c r="DX106" s="30"/>
      <c r="DY106" s="31"/>
      <c r="DZ106" s="31"/>
      <c r="EA106" s="32"/>
      <c r="EB106" s="33"/>
      <c r="EC106" s="56"/>
      <c r="ED106" s="57"/>
      <c r="EE106" s="57"/>
      <c r="EF106" s="58"/>
      <c r="EG106" s="59"/>
      <c r="EH106" s="30"/>
      <c r="EI106" s="31"/>
      <c r="EJ106" s="31"/>
      <c r="EK106" s="32"/>
      <c r="EL106" s="33"/>
      <c r="EM106" s="30"/>
      <c r="EN106" s="31"/>
      <c r="EO106" s="31"/>
      <c r="EP106" s="32"/>
      <c r="EQ106" s="33"/>
      <c r="ER106" s="30"/>
      <c r="ES106" s="31"/>
      <c r="ET106" s="31"/>
      <c r="EU106" s="32"/>
      <c r="EV106" s="33"/>
      <c r="EW106" s="30"/>
      <c r="EX106" s="31"/>
      <c r="EY106" s="31"/>
      <c r="EZ106" s="32"/>
      <c r="FA106" s="33"/>
      <c r="FB106" s="30"/>
      <c r="FC106" s="31"/>
      <c r="FD106" s="31"/>
      <c r="FE106" s="32"/>
      <c r="FF106" s="33"/>
      <c r="FG106" s="30"/>
      <c r="FH106" s="31"/>
      <c r="FI106" s="31"/>
      <c r="FJ106" s="32"/>
      <c r="FK106" s="33"/>
    </row>
    <row r="107" spans="1:167" s="4" customFormat="1" ht="26.25" customHeight="1" x14ac:dyDescent="0.25">
      <c r="A107" s="22" t="s">
        <v>114</v>
      </c>
      <c r="B107" s="47" t="s">
        <v>333</v>
      </c>
      <c r="C107" s="46" t="s">
        <v>334</v>
      </c>
      <c r="D107" s="44" t="s">
        <v>432</v>
      </c>
      <c r="E107" s="36">
        <f>SUMIF($R$11:$FK$11,"T",R107:FK107)</f>
        <v>21</v>
      </c>
      <c r="F107" s="36">
        <f>COUNTIF(R107:FK107,"F")+(COUNT(R107,W107,AB107,AG107,AL107,AQ107,AV107,BA107,BF107,BK107,BP107,BU107,BZ107,CE107,CJ107,CO107,CT107,CY107,DD107,DI107,DN107,DS107,DX107,EC107,EH107,EM107,ER107,EW107,FB107,FG107)-E107)</f>
        <v>3</v>
      </c>
      <c r="G107" s="36">
        <f>+COUNTIF(R107:FK107,"F")*0.166666666666667</f>
        <v>0.500000000000001</v>
      </c>
      <c r="H107" s="23">
        <f>COUNTIF(R107:FK107,"DM")</f>
        <v>0</v>
      </c>
      <c r="I107" s="23">
        <f>COUNTIF(R107:FK107,"LCG")</f>
        <v>0</v>
      </c>
      <c r="J107" s="23">
        <f>COUNTIF(R107:FK107,"LSG")</f>
        <v>1</v>
      </c>
      <c r="K107" s="23">
        <f>COUNTIF(R107:FK107,"V")</f>
        <v>0</v>
      </c>
      <c r="L107" s="37">
        <f>+E107+F107+H107+I107+J107+K107</f>
        <v>25</v>
      </c>
      <c r="M107" s="23">
        <f>SUMIF($R$11:$FK$11,$M$11,R107:FK107)</f>
        <v>13</v>
      </c>
      <c r="N107" s="23">
        <f>SUMIF($R$11:$FK$11,$N$11,R107:FK107)</f>
        <v>1</v>
      </c>
      <c r="O107" s="23">
        <f>SUMIF($R$11:$FK$11,$O$11,R107:FK107)</f>
        <v>0</v>
      </c>
      <c r="P107" s="23">
        <f>SUMIF($R$11:$FK$11,$P$11,R107:FK107)</f>
        <v>136</v>
      </c>
      <c r="Q107" s="34">
        <f>SUM(M107:P107)</f>
        <v>150</v>
      </c>
      <c r="R107" s="30">
        <v>1</v>
      </c>
      <c r="S107" s="31">
        <v>1</v>
      </c>
      <c r="T107" s="31"/>
      <c r="U107" s="32"/>
      <c r="V107" s="33">
        <v>8</v>
      </c>
      <c r="W107" s="30">
        <v>1</v>
      </c>
      <c r="X107" s="31"/>
      <c r="Y107" s="31"/>
      <c r="Z107" s="32"/>
      <c r="AA107" s="33"/>
      <c r="AB107" s="56">
        <v>1</v>
      </c>
      <c r="AC107" s="57">
        <v>1</v>
      </c>
      <c r="AD107" s="57"/>
      <c r="AE107" s="58"/>
      <c r="AF107" s="59">
        <v>8</v>
      </c>
      <c r="AG107" s="30">
        <v>1</v>
      </c>
      <c r="AH107" s="31">
        <v>2</v>
      </c>
      <c r="AI107" s="31">
        <v>0.5</v>
      </c>
      <c r="AJ107" s="32"/>
      <c r="AK107" s="33">
        <v>8</v>
      </c>
      <c r="AL107" s="30">
        <v>1</v>
      </c>
      <c r="AM107" s="31">
        <v>1</v>
      </c>
      <c r="AN107" s="31"/>
      <c r="AO107" s="32"/>
      <c r="AP107" s="33">
        <v>8</v>
      </c>
      <c r="AQ107" s="56" t="s">
        <v>456</v>
      </c>
      <c r="AR107" s="57"/>
      <c r="AS107" s="57"/>
      <c r="AT107" s="58"/>
      <c r="AU107" s="59"/>
      <c r="AV107" s="30">
        <v>1</v>
      </c>
      <c r="AW107" s="31">
        <v>1</v>
      </c>
      <c r="AX107" s="31"/>
      <c r="AY107" s="32"/>
      <c r="AZ107" s="33">
        <v>8</v>
      </c>
      <c r="BA107" s="30">
        <v>1</v>
      </c>
      <c r="BB107" s="31">
        <v>1</v>
      </c>
      <c r="BC107" s="31"/>
      <c r="BD107" s="32"/>
      <c r="BE107" s="33">
        <v>8</v>
      </c>
      <c r="BF107" s="30">
        <v>1</v>
      </c>
      <c r="BG107" s="31"/>
      <c r="BH107" s="31"/>
      <c r="BI107" s="32"/>
      <c r="BJ107" s="33"/>
      <c r="BK107" s="56">
        <v>1</v>
      </c>
      <c r="BL107" s="57"/>
      <c r="BM107" s="57"/>
      <c r="BN107" s="58"/>
      <c r="BO107" s="59">
        <v>8</v>
      </c>
      <c r="BP107" s="30">
        <v>1</v>
      </c>
      <c r="BQ107" s="31"/>
      <c r="BR107" s="31"/>
      <c r="BS107" s="32"/>
      <c r="BT107" s="33">
        <v>8</v>
      </c>
      <c r="BU107" s="30">
        <v>1</v>
      </c>
      <c r="BV107" s="31"/>
      <c r="BW107" s="31"/>
      <c r="BX107" s="32"/>
      <c r="BY107" s="33">
        <v>8</v>
      </c>
      <c r="BZ107" s="30">
        <v>1</v>
      </c>
      <c r="CA107" s="31"/>
      <c r="CB107" s="31"/>
      <c r="CC107" s="32"/>
      <c r="CD107" s="33">
        <v>8</v>
      </c>
      <c r="CE107" s="30" t="s">
        <v>457</v>
      </c>
      <c r="CF107" s="31"/>
      <c r="CG107" s="31"/>
      <c r="CH107" s="32"/>
      <c r="CI107" s="33"/>
      <c r="CJ107" s="30">
        <v>1</v>
      </c>
      <c r="CK107" s="31"/>
      <c r="CL107" s="31"/>
      <c r="CM107" s="32"/>
      <c r="CN107" s="33">
        <v>8</v>
      </c>
      <c r="CO107" s="30">
        <v>1</v>
      </c>
      <c r="CP107" s="31"/>
      <c r="CQ107" s="31"/>
      <c r="CR107" s="32"/>
      <c r="CS107" s="33"/>
      <c r="CT107" s="56">
        <v>1</v>
      </c>
      <c r="CU107" s="57"/>
      <c r="CV107" s="57"/>
      <c r="CW107" s="58"/>
      <c r="CX107" s="59">
        <v>8</v>
      </c>
      <c r="CY107" s="30">
        <v>1</v>
      </c>
      <c r="CZ107" s="31">
        <v>1</v>
      </c>
      <c r="DA107" s="31"/>
      <c r="DB107" s="32"/>
      <c r="DC107" s="33">
        <v>8</v>
      </c>
      <c r="DD107" s="30">
        <v>1</v>
      </c>
      <c r="DE107" s="31">
        <v>1</v>
      </c>
      <c r="DF107" s="31"/>
      <c r="DG107" s="32"/>
      <c r="DH107" s="33">
        <v>8</v>
      </c>
      <c r="DI107" s="30">
        <v>1</v>
      </c>
      <c r="DJ107" s="31"/>
      <c r="DK107" s="31"/>
      <c r="DL107" s="32"/>
      <c r="DM107" s="33">
        <v>8</v>
      </c>
      <c r="DN107" s="30">
        <v>1</v>
      </c>
      <c r="DO107" s="31">
        <v>2</v>
      </c>
      <c r="DP107" s="31">
        <v>0.5</v>
      </c>
      <c r="DQ107" s="32"/>
      <c r="DR107" s="33">
        <v>8</v>
      </c>
      <c r="DS107" s="30">
        <v>1</v>
      </c>
      <c r="DT107" s="31">
        <v>2</v>
      </c>
      <c r="DU107" s="31"/>
      <c r="DV107" s="32"/>
      <c r="DW107" s="33">
        <v>8</v>
      </c>
      <c r="DX107" s="30">
        <v>1</v>
      </c>
      <c r="DY107" s="31"/>
      <c r="DZ107" s="31"/>
      <c r="EA107" s="32"/>
      <c r="EB107" s="33"/>
      <c r="EC107" s="56" t="s">
        <v>456</v>
      </c>
      <c r="ED107" s="57"/>
      <c r="EE107" s="57"/>
      <c r="EF107" s="58"/>
      <c r="EG107" s="59"/>
      <c r="EH107" s="30" t="s">
        <v>456</v>
      </c>
      <c r="EI107" s="31"/>
      <c r="EJ107" s="31"/>
      <c r="EK107" s="32"/>
      <c r="EL107" s="33"/>
      <c r="EM107" s="30" t="s">
        <v>516</v>
      </c>
      <c r="EN107" s="31"/>
      <c r="EO107" s="31"/>
      <c r="EP107" s="32"/>
      <c r="EQ107" s="33"/>
      <c r="ER107" s="30"/>
      <c r="ES107" s="31"/>
      <c r="ET107" s="31"/>
      <c r="EU107" s="32"/>
      <c r="EV107" s="33"/>
      <c r="EW107" s="30"/>
      <c r="EX107" s="31"/>
      <c r="EY107" s="31"/>
      <c r="EZ107" s="32"/>
      <c r="FA107" s="33"/>
      <c r="FB107" s="30"/>
      <c r="FC107" s="31"/>
      <c r="FD107" s="31"/>
      <c r="FE107" s="32"/>
      <c r="FF107" s="33"/>
      <c r="FG107" s="30"/>
      <c r="FH107" s="31"/>
      <c r="FI107" s="31"/>
      <c r="FJ107" s="32"/>
      <c r="FK107" s="33"/>
    </row>
    <row r="108" spans="1:167" s="4" customFormat="1" ht="26.25" customHeight="1" x14ac:dyDescent="0.25">
      <c r="A108" s="22" t="s">
        <v>115</v>
      </c>
      <c r="B108" s="47" t="s">
        <v>335</v>
      </c>
      <c r="C108" s="46" t="s">
        <v>336</v>
      </c>
      <c r="D108" s="44">
        <v>41996696</v>
      </c>
      <c r="E108" s="36">
        <f>SUMIF($R$11:$FK$11,"T",R108:FK108)</f>
        <v>24.75</v>
      </c>
      <c r="F108" s="36">
        <f>COUNTIF(R108:FK108,"F")+(COUNT(R108,W108,AB108,AG108,AL108,AQ108,AV108,BA108,BF108,BK108,BP108,BU108,BZ108,CE108,CJ108,CO108,CT108,CY108,DD108,DI108,DN108,DS108,DX108,EC108,EH108,EM108,ER108,EW108,FB108,FG108)-E108)</f>
        <v>0.25</v>
      </c>
      <c r="G108" s="36">
        <f>+COUNTIF(R108:FK108,"F")*0.166666666666667</f>
        <v>0</v>
      </c>
      <c r="H108" s="23">
        <f>COUNTIF(R108:FK108,"DM")</f>
        <v>0</v>
      </c>
      <c r="I108" s="23">
        <f>COUNTIF(R108:FK108,"LCG")</f>
        <v>0</v>
      </c>
      <c r="J108" s="23">
        <f>COUNTIF(R108:FK108,"LSG")</f>
        <v>0</v>
      </c>
      <c r="K108" s="23">
        <f>COUNTIF(R108:FK108,"V")</f>
        <v>0</v>
      </c>
      <c r="L108" s="37">
        <f>+E108+F108+H108+I108+J108+K108</f>
        <v>25</v>
      </c>
      <c r="M108" s="23">
        <f>SUMIF($R$11:$FK$11,$M$11,R108:FK108)</f>
        <v>8.75</v>
      </c>
      <c r="N108" s="23">
        <f>SUMIF($R$11:$FK$11,$N$11,R108:FK108)</f>
        <v>1</v>
      </c>
      <c r="O108" s="23">
        <f>SUMIF($R$11:$FK$11,$O$11,R108:FK108)</f>
        <v>8</v>
      </c>
      <c r="P108" s="23">
        <f>SUMIF($R$11:$FK$11,$P$11,R108:FK108)</f>
        <v>0</v>
      </c>
      <c r="Q108" s="34">
        <f>SUM(M108:P108)</f>
        <v>17.75</v>
      </c>
      <c r="R108" s="30">
        <v>1</v>
      </c>
      <c r="S108" s="31">
        <v>0.25</v>
      </c>
      <c r="T108" s="31"/>
      <c r="U108" s="32"/>
      <c r="V108" s="33"/>
      <c r="W108" s="30">
        <v>1</v>
      </c>
      <c r="X108" s="31">
        <v>1</v>
      </c>
      <c r="Y108" s="31"/>
      <c r="Z108" s="32"/>
      <c r="AA108" s="33"/>
      <c r="AB108" s="56">
        <v>1</v>
      </c>
      <c r="AC108" s="57"/>
      <c r="AD108" s="57"/>
      <c r="AE108" s="58"/>
      <c r="AF108" s="59"/>
      <c r="AG108" s="30">
        <v>1</v>
      </c>
      <c r="AH108" s="31">
        <v>1</v>
      </c>
      <c r="AI108" s="31"/>
      <c r="AJ108" s="32"/>
      <c r="AK108" s="33"/>
      <c r="AL108" s="30">
        <v>1</v>
      </c>
      <c r="AM108" s="31"/>
      <c r="AN108" s="31"/>
      <c r="AO108" s="32"/>
      <c r="AP108" s="33"/>
      <c r="AQ108" s="56">
        <v>1</v>
      </c>
      <c r="AR108" s="57"/>
      <c r="AS108" s="57"/>
      <c r="AT108" s="58">
        <v>8</v>
      </c>
      <c r="AU108" s="59"/>
      <c r="AV108" s="30">
        <v>1</v>
      </c>
      <c r="AW108" s="31">
        <v>1</v>
      </c>
      <c r="AX108" s="31"/>
      <c r="AY108" s="32"/>
      <c r="AZ108" s="33"/>
      <c r="BA108" s="30">
        <v>1</v>
      </c>
      <c r="BB108" s="31">
        <v>0.25</v>
      </c>
      <c r="BC108" s="31"/>
      <c r="BD108" s="32"/>
      <c r="BE108" s="33"/>
      <c r="BF108" s="30">
        <v>1</v>
      </c>
      <c r="BG108" s="31"/>
      <c r="BH108" s="31"/>
      <c r="BI108" s="32"/>
      <c r="BJ108" s="33"/>
      <c r="BK108" s="56">
        <v>1</v>
      </c>
      <c r="BL108" s="57"/>
      <c r="BM108" s="57"/>
      <c r="BN108" s="58"/>
      <c r="BO108" s="59"/>
      <c r="BP108" s="30">
        <v>1</v>
      </c>
      <c r="BQ108" s="31">
        <v>2</v>
      </c>
      <c r="BR108" s="31"/>
      <c r="BS108" s="32"/>
      <c r="BT108" s="33"/>
      <c r="BU108" s="30">
        <v>1</v>
      </c>
      <c r="BV108" s="31">
        <v>2</v>
      </c>
      <c r="BW108" s="31">
        <v>1</v>
      </c>
      <c r="BX108" s="32"/>
      <c r="BY108" s="33"/>
      <c r="BZ108" s="30">
        <v>1</v>
      </c>
      <c r="CA108" s="31"/>
      <c r="CB108" s="31"/>
      <c r="CC108" s="32"/>
      <c r="CD108" s="33"/>
      <c r="CE108" s="30">
        <v>1</v>
      </c>
      <c r="CF108" s="31"/>
      <c r="CG108" s="31"/>
      <c r="CH108" s="32"/>
      <c r="CI108" s="33"/>
      <c r="CJ108" s="30">
        <v>1</v>
      </c>
      <c r="CK108" s="31"/>
      <c r="CL108" s="31"/>
      <c r="CM108" s="32"/>
      <c r="CN108" s="33"/>
      <c r="CO108" s="30">
        <v>1</v>
      </c>
      <c r="CP108" s="31"/>
      <c r="CQ108" s="31"/>
      <c r="CR108" s="32"/>
      <c r="CS108" s="33"/>
      <c r="CT108" s="56">
        <v>1</v>
      </c>
      <c r="CU108" s="57"/>
      <c r="CV108" s="57"/>
      <c r="CW108" s="58"/>
      <c r="CX108" s="59"/>
      <c r="CY108" s="30">
        <v>1</v>
      </c>
      <c r="CZ108" s="31"/>
      <c r="DA108" s="31"/>
      <c r="DB108" s="32"/>
      <c r="DC108" s="33"/>
      <c r="DD108" s="30">
        <v>0.75</v>
      </c>
      <c r="DE108" s="31"/>
      <c r="DF108" s="31"/>
      <c r="DG108" s="32"/>
      <c r="DH108" s="33"/>
      <c r="DI108" s="30">
        <v>1</v>
      </c>
      <c r="DJ108" s="31">
        <v>1</v>
      </c>
      <c r="DK108" s="31"/>
      <c r="DL108" s="32"/>
      <c r="DM108" s="33"/>
      <c r="DN108" s="30">
        <v>1</v>
      </c>
      <c r="DO108" s="31"/>
      <c r="DP108" s="31"/>
      <c r="DQ108" s="32"/>
      <c r="DR108" s="33"/>
      <c r="DS108" s="30">
        <v>1</v>
      </c>
      <c r="DT108" s="31">
        <v>0.25</v>
      </c>
      <c r="DU108" s="31"/>
      <c r="DV108" s="32"/>
      <c r="DW108" s="33"/>
      <c r="DX108" s="30">
        <v>1</v>
      </c>
      <c r="DY108" s="31"/>
      <c r="DZ108" s="31"/>
      <c r="EA108" s="32"/>
      <c r="EB108" s="33"/>
      <c r="EC108" s="56">
        <v>1</v>
      </c>
      <c r="ED108" s="57"/>
      <c r="EE108" s="57"/>
      <c r="EF108" s="58"/>
      <c r="EG108" s="59"/>
      <c r="EH108" s="30">
        <v>1</v>
      </c>
      <c r="EI108" s="31"/>
      <c r="EJ108" s="31"/>
      <c r="EK108" s="32"/>
      <c r="EL108" s="33"/>
      <c r="EM108" s="30" t="s">
        <v>515</v>
      </c>
      <c r="EN108" s="31"/>
      <c r="EO108" s="31"/>
      <c r="EP108" s="32"/>
      <c r="EQ108" s="33"/>
      <c r="ER108" s="30"/>
      <c r="ES108" s="31"/>
      <c r="ET108" s="31"/>
      <c r="EU108" s="32"/>
      <c r="EV108" s="33"/>
      <c r="EW108" s="30"/>
      <c r="EX108" s="31"/>
      <c r="EY108" s="31"/>
      <c r="EZ108" s="32"/>
      <c r="FA108" s="33"/>
      <c r="FB108" s="30"/>
      <c r="FC108" s="31"/>
      <c r="FD108" s="31"/>
      <c r="FE108" s="32"/>
      <c r="FF108" s="33"/>
      <c r="FG108" s="30"/>
      <c r="FH108" s="31"/>
      <c r="FI108" s="31"/>
      <c r="FJ108" s="32"/>
      <c r="FK108" s="33"/>
    </row>
    <row r="109" spans="1:167" s="4" customFormat="1" ht="26.25" customHeight="1" x14ac:dyDescent="0.25">
      <c r="A109" s="22" t="s">
        <v>116</v>
      </c>
      <c r="B109" s="47" t="s">
        <v>337</v>
      </c>
      <c r="C109" s="46" t="s">
        <v>338</v>
      </c>
      <c r="D109" s="44">
        <v>48941880</v>
      </c>
      <c r="E109" s="36">
        <f>SUMIF($R$11:$FK$11,"T",R109:FK109)</f>
        <v>13</v>
      </c>
      <c r="F109" s="36">
        <f>COUNTIF(R109:FK109,"F")+(COUNT(R109,W109,AB109,AG109,AL109,AQ109,AV109,BA109,BF109,BK109,BP109,BU109,BZ109,CE109,CJ109,CO109,CT109,CY109,DD109,DI109,DN109,DS109,DX109,EC109,EH109,EM109,ER109,EW109,FB109,FG109)-E109)</f>
        <v>2</v>
      </c>
      <c r="G109" s="36">
        <f>+COUNTIF(R109:FK109,"F")*0.166666666666667</f>
        <v>0.33333333333333398</v>
      </c>
      <c r="H109" s="23">
        <f>COUNTIF(R109:FK109,"DM")</f>
        <v>2</v>
      </c>
      <c r="I109" s="23">
        <f>COUNTIF(R109:FK109,"LCG")</f>
        <v>0</v>
      </c>
      <c r="J109" s="23">
        <f>COUNTIF(R109:FK109,"LSG")</f>
        <v>8</v>
      </c>
      <c r="K109" s="23">
        <f>COUNTIF(R109:FK109,"V")</f>
        <v>0</v>
      </c>
      <c r="L109" s="37">
        <f>+E109+F109+H109+I109+J109+K109</f>
        <v>25</v>
      </c>
      <c r="M109" s="23">
        <f>SUMIF($R$11:$FK$11,$M$11,R109:FK109)</f>
        <v>7.75</v>
      </c>
      <c r="N109" s="23">
        <f>SUMIF($R$11:$FK$11,$N$11,R109:FK109)</f>
        <v>0</v>
      </c>
      <c r="O109" s="23">
        <f>SUMIF($R$11:$FK$11,$O$11,R109:FK109)</f>
        <v>16</v>
      </c>
      <c r="P109" s="23">
        <f>SUMIF($R$11:$FK$11,$P$11,R109:FK109)</f>
        <v>72</v>
      </c>
      <c r="Q109" s="34">
        <f>SUM(M109:P109)</f>
        <v>95.75</v>
      </c>
      <c r="R109" s="30" t="s">
        <v>457</v>
      </c>
      <c r="S109" s="31"/>
      <c r="T109" s="31"/>
      <c r="U109" s="32"/>
      <c r="V109" s="33"/>
      <c r="W109" s="30">
        <v>1</v>
      </c>
      <c r="X109" s="31"/>
      <c r="Y109" s="31"/>
      <c r="Z109" s="32">
        <v>8</v>
      </c>
      <c r="AA109" s="33"/>
      <c r="AB109" s="56">
        <v>1</v>
      </c>
      <c r="AC109" s="57">
        <v>1</v>
      </c>
      <c r="AD109" s="57"/>
      <c r="AE109" s="58"/>
      <c r="AF109" s="59">
        <v>8</v>
      </c>
      <c r="AG109" s="30" t="s">
        <v>457</v>
      </c>
      <c r="AH109" s="31"/>
      <c r="AI109" s="31"/>
      <c r="AJ109" s="32"/>
      <c r="AK109" s="33"/>
      <c r="AL109" s="30">
        <v>1</v>
      </c>
      <c r="AM109" s="31">
        <v>2</v>
      </c>
      <c r="AN109" s="31"/>
      <c r="AO109" s="32"/>
      <c r="AP109" s="33">
        <v>8</v>
      </c>
      <c r="AQ109" s="56">
        <v>1</v>
      </c>
      <c r="AR109" s="57"/>
      <c r="AS109" s="57"/>
      <c r="AT109" s="58">
        <v>8</v>
      </c>
      <c r="AU109" s="59">
        <v>8</v>
      </c>
      <c r="AV109" s="30">
        <v>1</v>
      </c>
      <c r="AW109" s="31">
        <v>1</v>
      </c>
      <c r="AX109" s="31"/>
      <c r="AY109" s="32"/>
      <c r="AZ109" s="33">
        <v>8</v>
      </c>
      <c r="BA109" s="30">
        <v>1</v>
      </c>
      <c r="BB109" s="31">
        <v>0.75</v>
      </c>
      <c r="BC109" s="31"/>
      <c r="BD109" s="32"/>
      <c r="BE109" s="33">
        <v>8</v>
      </c>
      <c r="BF109" s="30">
        <v>1</v>
      </c>
      <c r="BG109" s="31"/>
      <c r="BH109" s="31"/>
      <c r="BI109" s="32"/>
      <c r="BJ109" s="33"/>
      <c r="BK109" s="56" t="s">
        <v>457</v>
      </c>
      <c r="BL109" s="57"/>
      <c r="BM109" s="57"/>
      <c r="BN109" s="58"/>
      <c r="BO109" s="59"/>
      <c r="BP109" s="30" t="s">
        <v>490</v>
      </c>
      <c r="BQ109" s="31"/>
      <c r="BR109" s="31"/>
      <c r="BS109" s="32"/>
      <c r="BT109" s="33"/>
      <c r="BU109" s="30" t="s">
        <v>490</v>
      </c>
      <c r="BV109" s="31"/>
      <c r="BW109" s="31"/>
      <c r="BX109" s="32"/>
      <c r="BY109" s="33"/>
      <c r="BZ109" s="30" t="s">
        <v>457</v>
      </c>
      <c r="CA109" s="31"/>
      <c r="CB109" s="31"/>
      <c r="CC109" s="32"/>
      <c r="CD109" s="33"/>
      <c r="CE109" s="30" t="s">
        <v>457</v>
      </c>
      <c r="CF109" s="31"/>
      <c r="CG109" s="31"/>
      <c r="CH109" s="32"/>
      <c r="CI109" s="33"/>
      <c r="CJ109" s="30" t="s">
        <v>457</v>
      </c>
      <c r="CK109" s="31"/>
      <c r="CL109" s="31"/>
      <c r="CM109" s="32"/>
      <c r="CN109" s="33"/>
      <c r="CO109" s="30">
        <v>1</v>
      </c>
      <c r="CP109" s="31"/>
      <c r="CQ109" s="31"/>
      <c r="CR109" s="32"/>
      <c r="CS109" s="33"/>
      <c r="CT109" s="56">
        <v>1</v>
      </c>
      <c r="CU109" s="57"/>
      <c r="CV109" s="57"/>
      <c r="CW109" s="58"/>
      <c r="CX109" s="59">
        <v>8</v>
      </c>
      <c r="CY109" s="30" t="s">
        <v>456</v>
      </c>
      <c r="CZ109" s="31"/>
      <c r="DA109" s="31"/>
      <c r="DB109" s="32"/>
      <c r="DC109" s="33"/>
      <c r="DD109" s="30" t="s">
        <v>456</v>
      </c>
      <c r="DE109" s="31"/>
      <c r="DF109" s="31"/>
      <c r="DG109" s="32"/>
      <c r="DH109" s="33"/>
      <c r="DI109" s="30">
        <v>1</v>
      </c>
      <c r="DJ109" s="31">
        <v>1</v>
      </c>
      <c r="DK109" s="31"/>
      <c r="DL109" s="32"/>
      <c r="DM109" s="33">
        <v>8</v>
      </c>
      <c r="DN109" s="30" t="s">
        <v>457</v>
      </c>
      <c r="DO109" s="31"/>
      <c r="DP109" s="31"/>
      <c r="DQ109" s="32"/>
      <c r="DR109" s="33"/>
      <c r="DS109" s="30">
        <v>1</v>
      </c>
      <c r="DT109" s="31">
        <v>2</v>
      </c>
      <c r="DU109" s="31"/>
      <c r="DV109" s="32"/>
      <c r="DW109" s="33">
        <v>8</v>
      </c>
      <c r="DX109" s="30">
        <v>1</v>
      </c>
      <c r="DY109" s="31"/>
      <c r="DZ109" s="31"/>
      <c r="EA109" s="32"/>
      <c r="EB109" s="33"/>
      <c r="EC109" s="56" t="s">
        <v>457</v>
      </c>
      <c r="ED109" s="57"/>
      <c r="EE109" s="57"/>
      <c r="EF109" s="58"/>
      <c r="EG109" s="59"/>
      <c r="EH109" s="30">
        <v>1</v>
      </c>
      <c r="EI109" s="31"/>
      <c r="EJ109" s="31"/>
      <c r="EK109" s="32"/>
      <c r="EL109" s="33">
        <v>8</v>
      </c>
      <c r="EM109" s="30" t="s">
        <v>516</v>
      </c>
      <c r="EN109" s="31"/>
      <c r="EO109" s="31"/>
      <c r="EP109" s="32"/>
      <c r="EQ109" s="33"/>
      <c r="ER109" s="30"/>
      <c r="ES109" s="31"/>
      <c r="ET109" s="31"/>
      <c r="EU109" s="32"/>
      <c r="EV109" s="33"/>
      <c r="EW109" s="30"/>
      <c r="EX109" s="31"/>
      <c r="EY109" s="31"/>
      <c r="EZ109" s="32"/>
      <c r="FA109" s="33"/>
      <c r="FB109" s="30"/>
      <c r="FC109" s="31"/>
      <c r="FD109" s="31"/>
      <c r="FE109" s="32"/>
      <c r="FF109" s="33"/>
      <c r="FG109" s="30"/>
      <c r="FH109" s="31"/>
      <c r="FI109" s="31"/>
      <c r="FJ109" s="32"/>
      <c r="FK109" s="33"/>
    </row>
    <row r="110" spans="1:167" s="4" customFormat="1" ht="26.25" customHeight="1" x14ac:dyDescent="0.25">
      <c r="A110" s="22" t="s">
        <v>117</v>
      </c>
      <c r="B110" s="47" t="s">
        <v>339</v>
      </c>
      <c r="C110" s="46" t="s">
        <v>340</v>
      </c>
      <c r="D110" s="44" t="s">
        <v>433</v>
      </c>
      <c r="E110" s="36">
        <f>SUMIF($R$11:$FK$11,"T",R110:FK110)</f>
        <v>22</v>
      </c>
      <c r="F110" s="36">
        <f>COUNTIF(R110:FK110,"F")+(COUNT(R110,W110,AB110,AG110,AL110,AQ110,AV110,BA110,BF110,BK110,BP110,BU110,BZ110,CE110,CJ110,CO110,CT110,CY110,DD110,DI110,DN110,DS110,DX110,EC110,EH110,EM110,ER110,EW110,FB110,FG110)-E110)</f>
        <v>3</v>
      </c>
      <c r="G110" s="36">
        <f>+COUNTIF(R110:FK110,"F")*0.166666666666667</f>
        <v>0.500000000000001</v>
      </c>
      <c r="H110" s="23">
        <f>COUNTIF(R110:FK110,"DM")</f>
        <v>0</v>
      </c>
      <c r="I110" s="23">
        <f>COUNTIF(R110:FK110,"LCG")</f>
        <v>0</v>
      </c>
      <c r="J110" s="23">
        <f>COUNTIF(R110:FK110,"LSG")</f>
        <v>0</v>
      </c>
      <c r="K110" s="23">
        <f>COUNTIF(R110:FK110,"V")</f>
        <v>0</v>
      </c>
      <c r="L110" s="37">
        <f>+E110+F110+H110+I110+J110+K110</f>
        <v>25</v>
      </c>
      <c r="M110" s="23">
        <f>SUMIF($R$11:$FK$11,$M$11,R110:FK110)</f>
        <v>5</v>
      </c>
      <c r="N110" s="23">
        <f>SUMIF($R$11:$FK$11,$N$11,R110:FK110)</f>
        <v>0</v>
      </c>
      <c r="O110" s="23">
        <f>SUMIF($R$11:$FK$11,$O$11,R110:FK110)</f>
        <v>0</v>
      </c>
      <c r="P110" s="23">
        <f>SUMIF($R$11:$FK$11,$P$11,R110:FK110)</f>
        <v>96</v>
      </c>
      <c r="Q110" s="34">
        <f>SUM(M110:P110)</f>
        <v>101</v>
      </c>
      <c r="R110" s="30">
        <v>1</v>
      </c>
      <c r="S110" s="31"/>
      <c r="T110" s="31"/>
      <c r="U110" s="32"/>
      <c r="V110" s="33"/>
      <c r="W110" s="30">
        <v>1</v>
      </c>
      <c r="X110" s="31">
        <v>1</v>
      </c>
      <c r="Y110" s="31"/>
      <c r="Z110" s="32"/>
      <c r="AA110" s="33"/>
      <c r="AB110" s="56">
        <v>1</v>
      </c>
      <c r="AC110" s="57"/>
      <c r="AD110" s="57"/>
      <c r="AE110" s="58"/>
      <c r="AF110" s="59"/>
      <c r="AG110" s="30">
        <v>1</v>
      </c>
      <c r="AH110" s="31"/>
      <c r="AI110" s="31"/>
      <c r="AJ110" s="32"/>
      <c r="AK110" s="33"/>
      <c r="AL110" s="30">
        <v>1</v>
      </c>
      <c r="AM110" s="31"/>
      <c r="AN110" s="31"/>
      <c r="AO110" s="32"/>
      <c r="AP110" s="33"/>
      <c r="AQ110" s="56" t="s">
        <v>456</v>
      </c>
      <c r="AR110" s="57"/>
      <c r="AS110" s="57"/>
      <c r="AT110" s="58"/>
      <c r="AU110" s="59"/>
      <c r="AV110" s="30">
        <v>1</v>
      </c>
      <c r="AW110" s="31"/>
      <c r="AX110" s="31"/>
      <c r="AY110" s="32"/>
      <c r="AZ110" s="33"/>
      <c r="BA110" s="30">
        <v>1</v>
      </c>
      <c r="BB110" s="31"/>
      <c r="BC110" s="31"/>
      <c r="BD110" s="32"/>
      <c r="BE110" s="33"/>
      <c r="BF110" s="30">
        <v>1</v>
      </c>
      <c r="BG110" s="31"/>
      <c r="BH110" s="31"/>
      <c r="BI110" s="32"/>
      <c r="BJ110" s="33"/>
      <c r="BK110" s="56">
        <v>1</v>
      </c>
      <c r="BL110" s="57">
        <v>1</v>
      </c>
      <c r="BM110" s="57"/>
      <c r="BN110" s="58"/>
      <c r="BO110" s="59">
        <v>8</v>
      </c>
      <c r="BP110" s="30">
        <v>1</v>
      </c>
      <c r="BQ110" s="31">
        <v>1</v>
      </c>
      <c r="BR110" s="31"/>
      <c r="BS110" s="32"/>
      <c r="BT110" s="33">
        <v>8</v>
      </c>
      <c r="BU110" s="30">
        <v>1</v>
      </c>
      <c r="BV110" s="31">
        <v>1</v>
      </c>
      <c r="BW110" s="31"/>
      <c r="BX110" s="32"/>
      <c r="BY110" s="33">
        <v>8</v>
      </c>
      <c r="BZ110" s="30">
        <v>1</v>
      </c>
      <c r="CA110" s="31"/>
      <c r="CB110" s="31"/>
      <c r="CC110" s="32"/>
      <c r="CD110" s="33">
        <v>8</v>
      </c>
      <c r="CE110" s="30">
        <v>1</v>
      </c>
      <c r="CF110" s="31"/>
      <c r="CG110" s="31"/>
      <c r="CH110" s="32"/>
      <c r="CI110" s="33">
        <v>8</v>
      </c>
      <c r="CJ110" s="30">
        <v>1</v>
      </c>
      <c r="CK110" s="31"/>
      <c r="CL110" s="31"/>
      <c r="CM110" s="32"/>
      <c r="CN110" s="33">
        <v>8</v>
      </c>
      <c r="CO110" s="30">
        <v>1</v>
      </c>
      <c r="CP110" s="31"/>
      <c r="CQ110" s="31"/>
      <c r="CR110" s="32"/>
      <c r="CS110" s="33"/>
      <c r="CT110" s="56">
        <v>1</v>
      </c>
      <c r="CU110" s="57"/>
      <c r="CV110" s="57"/>
      <c r="CW110" s="58"/>
      <c r="CX110" s="59">
        <v>8</v>
      </c>
      <c r="CY110" s="30" t="s">
        <v>456</v>
      </c>
      <c r="CZ110" s="31"/>
      <c r="DA110" s="31"/>
      <c r="DB110" s="32"/>
      <c r="DC110" s="33"/>
      <c r="DD110" s="30" t="s">
        <v>456</v>
      </c>
      <c r="DE110" s="31"/>
      <c r="DF110" s="31"/>
      <c r="DG110" s="32"/>
      <c r="DH110" s="33"/>
      <c r="DI110" s="30">
        <v>1</v>
      </c>
      <c r="DJ110" s="31"/>
      <c r="DK110" s="31"/>
      <c r="DL110" s="32"/>
      <c r="DM110" s="33">
        <v>8</v>
      </c>
      <c r="DN110" s="30">
        <v>1</v>
      </c>
      <c r="DO110" s="31"/>
      <c r="DP110" s="31"/>
      <c r="DQ110" s="32"/>
      <c r="DR110" s="33">
        <v>8</v>
      </c>
      <c r="DS110" s="30">
        <v>1</v>
      </c>
      <c r="DT110" s="31">
        <v>1</v>
      </c>
      <c r="DU110" s="31"/>
      <c r="DV110" s="32"/>
      <c r="DW110" s="33">
        <v>8</v>
      </c>
      <c r="DX110" s="30">
        <v>1</v>
      </c>
      <c r="DY110" s="31"/>
      <c r="DZ110" s="31"/>
      <c r="EA110" s="32"/>
      <c r="EB110" s="33"/>
      <c r="EC110" s="56">
        <v>1</v>
      </c>
      <c r="ED110" s="57"/>
      <c r="EE110" s="57"/>
      <c r="EF110" s="58"/>
      <c r="EG110" s="59">
        <v>8</v>
      </c>
      <c r="EH110" s="30">
        <v>1</v>
      </c>
      <c r="EI110" s="31"/>
      <c r="EJ110" s="31"/>
      <c r="EK110" s="32"/>
      <c r="EL110" s="33">
        <v>8</v>
      </c>
      <c r="EM110" s="30" t="s">
        <v>516</v>
      </c>
      <c r="EN110" s="31"/>
      <c r="EO110" s="31"/>
      <c r="EP110" s="32"/>
      <c r="EQ110" s="33"/>
      <c r="ER110" s="30"/>
      <c r="ES110" s="31"/>
      <c r="ET110" s="31"/>
      <c r="EU110" s="32"/>
      <c r="EV110" s="33"/>
      <c r="EW110" s="30"/>
      <c r="EX110" s="31"/>
      <c r="EY110" s="31"/>
      <c r="EZ110" s="32"/>
      <c r="FA110" s="33"/>
      <c r="FB110" s="30"/>
      <c r="FC110" s="31"/>
      <c r="FD110" s="31"/>
      <c r="FE110" s="32"/>
      <c r="FF110" s="33"/>
      <c r="FG110" s="30"/>
      <c r="FH110" s="31"/>
      <c r="FI110" s="31"/>
      <c r="FJ110" s="32"/>
      <c r="FK110" s="33"/>
    </row>
    <row r="111" spans="1:167" s="4" customFormat="1" ht="26.25" customHeight="1" x14ac:dyDescent="0.25">
      <c r="A111" s="22" t="s">
        <v>118</v>
      </c>
      <c r="B111" s="64" t="s">
        <v>341</v>
      </c>
      <c r="C111" s="65" t="s">
        <v>342</v>
      </c>
      <c r="D111" s="66" t="s">
        <v>434</v>
      </c>
      <c r="E111" s="36">
        <f>SUMIF($R$11:$FK$11,"T",R111:FK111)</f>
        <v>9</v>
      </c>
      <c r="F111" s="36">
        <f>COUNTIF(R111:FK111,"F")+(COUNT(R111,W111,AB111,AG111,AL111,AQ111,AV111,BA111,BF111,BK111,BP111,BU111,BZ111,CE111,CJ111,CO111,CT111,CY111,DD111,DI111,DN111,DS111,DX111,EC111,EH111,EM111,ER111,EW111,FB111,FG111)-E111)</f>
        <v>1</v>
      </c>
      <c r="G111" s="36">
        <f>+COUNTIF(R111:FK111,"F")*0.166666666666667</f>
        <v>0.16666666666666699</v>
      </c>
      <c r="H111" s="23">
        <f>COUNTIF(R111:FK111,"DM")</f>
        <v>0</v>
      </c>
      <c r="I111" s="23">
        <f>COUNTIF(R111:FK111,"LCG")</f>
        <v>0</v>
      </c>
      <c r="J111" s="23">
        <f>COUNTIF(R111:FK111,"LSG")</f>
        <v>2</v>
      </c>
      <c r="K111" s="23">
        <f>COUNTIF(R111:FK111,"V")</f>
        <v>0</v>
      </c>
      <c r="L111" s="37">
        <f>+E111+F111+H111+I111+J111+K111</f>
        <v>12</v>
      </c>
      <c r="M111" s="23">
        <f>SUMIF($R$11:$FK$11,$M$11,R111:FK111)</f>
        <v>2</v>
      </c>
      <c r="N111" s="23">
        <f>SUMIF($R$11:$FK$11,$N$11,R111:FK111)</f>
        <v>0.5</v>
      </c>
      <c r="O111" s="23">
        <f>SUMIF($R$11:$FK$11,$O$11,R111:FK111)</f>
        <v>8</v>
      </c>
      <c r="P111" s="23">
        <f>SUMIF($R$11:$FK$11,$P$11,R111:FK111)</f>
        <v>0</v>
      </c>
      <c r="Q111" s="34">
        <f>SUM(M111:P111)</f>
        <v>10.5</v>
      </c>
      <c r="R111" s="30">
        <v>1</v>
      </c>
      <c r="S111" s="31"/>
      <c r="T111" s="31"/>
      <c r="U111" s="32"/>
      <c r="V111" s="33"/>
      <c r="W111" s="30">
        <v>1</v>
      </c>
      <c r="X111" s="31">
        <v>2</v>
      </c>
      <c r="Y111" s="31">
        <v>0.5</v>
      </c>
      <c r="Z111" s="32"/>
      <c r="AA111" s="33"/>
      <c r="AB111" s="56">
        <v>1</v>
      </c>
      <c r="AC111" s="57"/>
      <c r="AD111" s="57"/>
      <c r="AE111" s="58"/>
      <c r="AF111" s="59"/>
      <c r="AG111" s="30">
        <v>1</v>
      </c>
      <c r="AH111" s="31"/>
      <c r="AI111" s="31"/>
      <c r="AJ111" s="32"/>
      <c r="AK111" s="33"/>
      <c r="AL111" s="30">
        <v>1</v>
      </c>
      <c r="AM111" s="31"/>
      <c r="AN111" s="31"/>
      <c r="AO111" s="32"/>
      <c r="AP111" s="33"/>
      <c r="AQ111" s="56">
        <v>1</v>
      </c>
      <c r="AR111" s="57"/>
      <c r="AS111" s="57"/>
      <c r="AT111" s="58">
        <v>8</v>
      </c>
      <c r="AU111" s="59"/>
      <c r="AV111" s="30">
        <v>1</v>
      </c>
      <c r="AW111" s="31"/>
      <c r="AX111" s="31"/>
      <c r="AY111" s="32"/>
      <c r="AZ111" s="33"/>
      <c r="BA111" s="30">
        <v>1</v>
      </c>
      <c r="BB111" s="31"/>
      <c r="BC111" s="31"/>
      <c r="BD111" s="32"/>
      <c r="BE111" s="33"/>
      <c r="BF111" s="30" t="s">
        <v>457</v>
      </c>
      <c r="BG111" s="31"/>
      <c r="BH111" s="31"/>
      <c r="BI111" s="32"/>
      <c r="BJ111" s="33"/>
      <c r="BK111" s="56">
        <v>1</v>
      </c>
      <c r="BL111" s="57"/>
      <c r="BM111" s="57"/>
      <c r="BN111" s="58"/>
      <c r="BO111" s="59"/>
      <c r="BP111" s="30" t="s">
        <v>457</v>
      </c>
      <c r="BQ111" s="31"/>
      <c r="BR111" s="31"/>
      <c r="BS111" s="32"/>
      <c r="BT111" s="33"/>
      <c r="BU111" s="30" t="s">
        <v>456</v>
      </c>
      <c r="BV111" s="31"/>
      <c r="BW111" s="31"/>
      <c r="BX111" s="32"/>
      <c r="BY111" s="33"/>
      <c r="BZ111" s="30"/>
      <c r="CA111" s="31"/>
      <c r="CB111" s="31"/>
      <c r="CC111" s="32"/>
      <c r="CD111" s="33"/>
      <c r="CE111" s="30"/>
      <c r="CF111" s="31"/>
      <c r="CG111" s="31"/>
      <c r="CH111" s="32"/>
      <c r="CI111" s="33"/>
      <c r="CJ111" s="30"/>
      <c r="CK111" s="31"/>
      <c r="CL111" s="31"/>
      <c r="CM111" s="32"/>
      <c r="CN111" s="33"/>
      <c r="CO111" s="30"/>
      <c r="CP111" s="31"/>
      <c r="CQ111" s="31"/>
      <c r="CR111" s="32"/>
      <c r="CS111" s="33"/>
      <c r="CT111" s="56"/>
      <c r="CU111" s="57"/>
      <c r="CV111" s="57"/>
      <c r="CW111" s="58"/>
      <c r="CX111" s="59"/>
      <c r="CY111" s="30"/>
      <c r="CZ111" s="31"/>
      <c r="DA111" s="31"/>
      <c r="DB111" s="32"/>
      <c r="DC111" s="33"/>
      <c r="DD111" s="30"/>
      <c r="DE111" s="31"/>
      <c r="DF111" s="31"/>
      <c r="DG111" s="32"/>
      <c r="DH111" s="33"/>
      <c r="DI111" s="30"/>
      <c r="DJ111" s="31"/>
      <c r="DK111" s="31"/>
      <c r="DL111" s="32"/>
      <c r="DM111" s="33"/>
      <c r="DN111" s="30"/>
      <c r="DO111" s="31"/>
      <c r="DP111" s="31"/>
      <c r="DQ111" s="32"/>
      <c r="DR111" s="33"/>
      <c r="DS111" s="30"/>
      <c r="DT111" s="31"/>
      <c r="DU111" s="31"/>
      <c r="DV111" s="32"/>
      <c r="DW111" s="33"/>
      <c r="DX111" s="30"/>
      <c r="DY111" s="31"/>
      <c r="DZ111" s="31"/>
      <c r="EA111" s="32"/>
      <c r="EB111" s="33"/>
      <c r="EC111" s="56"/>
      <c r="ED111" s="57"/>
      <c r="EE111" s="57"/>
      <c r="EF111" s="58"/>
      <c r="EG111" s="59"/>
      <c r="EH111" s="30"/>
      <c r="EI111" s="31"/>
      <c r="EJ111" s="31"/>
      <c r="EK111" s="32"/>
      <c r="EL111" s="33"/>
      <c r="EM111" s="30"/>
      <c r="EN111" s="31"/>
      <c r="EO111" s="31"/>
      <c r="EP111" s="32"/>
      <c r="EQ111" s="33"/>
      <c r="ER111" s="30"/>
      <c r="ES111" s="31"/>
      <c r="ET111" s="31"/>
      <c r="EU111" s="32"/>
      <c r="EV111" s="33"/>
      <c r="EW111" s="30"/>
      <c r="EX111" s="31"/>
      <c r="EY111" s="31"/>
      <c r="EZ111" s="32"/>
      <c r="FA111" s="33"/>
      <c r="FB111" s="30"/>
      <c r="FC111" s="31"/>
      <c r="FD111" s="31"/>
      <c r="FE111" s="32"/>
      <c r="FF111" s="33"/>
      <c r="FG111" s="30"/>
      <c r="FH111" s="31"/>
      <c r="FI111" s="31"/>
      <c r="FJ111" s="32"/>
      <c r="FK111" s="33"/>
    </row>
    <row r="112" spans="1:167" s="4" customFormat="1" ht="26.25" customHeight="1" x14ac:dyDescent="0.25">
      <c r="A112" s="22" t="s">
        <v>119</v>
      </c>
      <c r="B112" s="47" t="s">
        <v>343</v>
      </c>
      <c r="C112" s="46" t="s">
        <v>344</v>
      </c>
      <c r="D112" s="44" t="s">
        <v>435</v>
      </c>
      <c r="E112" s="36">
        <f>SUMIF($R$11:$FK$11,"T",R112:FK112)</f>
        <v>16.309999999999999</v>
      </c>
      <c r="F112" s="36">
        <f>COUNTIF(R112:FK112,"F")+(COUNT(R112,W112,AB112,AG112,AL112,AQ112,AV112,BA112,BF112,BK112,BP112,BU112,BZ112,CE112,CJ112,CO112,CT112,CY112,DD112,DI112,DN112,DS112,DX112,EC112,EH112,EM112,ER112,EW112,FB112,FG112)-E112)</f>
        <v>7.6900000000000013</v>
      </c>
      <c r="G112" s="36">
        <f>+COUNTIF(R112:FK112,"F")*0.166666666666667</f>
        <v>1.166666666666669</v>
      </c>
      <c r="H112" s="23">
        <f>COUNTIF(R112:FK112,"DM")</f>
        <v>0</v>
      </c>
      <c r="I112" s="23">
        <f>COUNTIF(R112:FK112,"LCG")</f>
        <v>0</v>
      </c>
      <c r="J112" s="23">
        <f>COUNTIF(R112:FK112,"LSG")</f>
        <v>1</v>
      </c>
      <c r="K112" s="23">
        <f>COUNTIF(R112:FK112,"V")</f>
        <v>0</v>
      </c>
      <c r="L112" s="37">
        <f>+E112+F112+H112+I112+J112+K112</f>
        <v>25</v>
      </c>
      <c r="M112" s="23">
        <f>SUMIF($R$11:$FK$11,$M$11,R112:FK112)</f>
        <v>3.5</v>
      </c>
      <c r="N112" s="23">
        <f>SUMIF($R$11:$FK$11,$N$11,R112:FK112)</f>
        <v>0</v>
      </c>
      <c r="O112" s="23">
        <f>SUMIF($R$11:$FK$11,$O$11,R112:FK112)</f>
        <v>0</v>
      </c>
      <c r="P112" s="23">
        <f>SUMIF($R$11:$FK$11,$P$11,R112:FK112)</f>
        <v>0</v>
      </c>
      <c r="Q112" s="34">
        <f>SUM(M112:P112)</f>
        <v>3.5</v>
      </c>
      <c r="R112" s="30">
        <v>1</v>
      </c>
      <c r="S112" s="31"/>
      <c r="T112" s="31"/>
      <c r="U112" s="32"/>
      <c r="V112" s="33"/>
      <c r="W112" s="30" t="s">
        <v>456</v>
      </c>
      <c r="X112" s="31"/>
      <c r="Y112" s="31"/>
      <c r="Z112" s="32"/>
      <c r="AA112" s="33"/>
      <c r="AB112" s="56">
        <v>1</v>
      </c>
      <c r="AC112" s="57"/>
      <c r="AD112" s="57"/>
      <c r="AE112" s="58"/>
      <c r="AF112" s="59"/>
      <c r="AG112" s="30" t="s">
        <v>457</v>
      </c>
      <c r="AH112" s="31"/>
      <c r="AI112" s="31"/>
      <c r="AJ112" s="32"/>
      <c r="AK112" s="33"/>
      <c r="AL112" s="30">
        <v>1</v>
      </c>
      <c r="AM112" s="31">
        <v>0.25</v>
      </c>
      <c r="AN112" s="31"/>
      <c r="AO112" s="32"/>
      <c r="AP112" s="33"/>
      <c r="AQ112" s="56">
        <v>1</v>
      </c>
      <c r="AR112" s="57">
        <v>0.25</v>
      </c>
      <c r="AS112" s="57"/>
      <c r="AT112" s="58"/>
      <c r="AU112" s="59"/>
      <c r="AV112" s="30">
        <v>0.31</v>
      </c>
      <c r="AW112" s="31"/>
      <c r="AX112" s="31"/>
      <c r="AY112" s="32"/>
      <c r="AZ112" s="33"/>
      <c r="BA112" s="30" t="s">
        <v>456</v>
      </c>
      <c r="BB112" s="31"/>
      <c r="BC112" s="31"/>
      <c r="BD112" s="32"/>
      <c r="BE112" s="33"/>
      <c r="BF112" s="30" t="s">
        <v>456</v>
      </c>
      <c r="BG112" s="31"/>
      <c r="BH112" s="31"/>
      <c r="BI112" s="32"/>
      <c r="BJ112" s="33"/>
      <c r="BK112" s="56">
        <v>1</v>
      </c>
      <c r="BL112" s="57"/>
      <c r="BM112" s="57"/>
      <c r="BN112" s="58"/>
      <c r="BO112" s="59"/>
      <c r="BP112" s="30">
        <v>1</v>
      </c>
      <c r="BQ112" s="31"/>
      <c r="BR112" s="31"/>
      <c r="BS112" s="32"/>
      <c r="BT112" s="33"/>
      <c r="BU112" s="30">
        <v>1</v>
      </c>
      <c r="BV112" s="31"/>
      <c r="BW112" s="31"/>
      <c r="BX112" s="32"/>
      <c r="BY112" s="33"/>
      <c r="BZ112" s="30">
        <v>1</v>
      </c>
      <c r="CA112" s="31">
        <v>1</v>
      </c>
      <c r="CB112" s="31"/>
      <c r="CC112" s="32"/>
      <c r="CD112" s="33"/>
      <c r="CE112" s="30" t="s">
        <v>456</v>
      </c>
      <c r="CF112" s="31"/>
      <c r="CG112" s="31"/>
      <c r="CH112" s="32"/>
      <c r="CI112" s="33"/>
      <c r="CJ112" s="30">
        <v>1</v>
      </c>
      <c r="CK112" s="31"/>
      <c r="CL112" s="31"/>
      <c r="CM112" s="32"/>
      <c r="CN112" s="33"/>
      <c r="CO112" s="30">
        <v>1</v>
      </c>
      <c r="CP112" s="31">
        <v>1</v>
      </c>
      <c r="CQ112" s="31"/>
      <c r="CR112" s="32"/>
      <c r="CS112" s="33"/>
      <c r="CT112" s="56">
        <v>1</v>
      </c>
      <c r="CU112" s="57"/>
      <c r="CV112" s="57"/>
      <c r="CW112" s="58"/>
      <c r="CX112" s="59"/>
      <c r="CY112" s="30" t="s">
        <v>456</v>
      </c>
      <c r="CZ112" s="31"/>
      <c r="DA112" s="31"/>
      <c r="DB112" s="32"/>
      <c r="DC112" s="33"/>
      <c r="DD112" s="30">
        <v>1</v>
      </c>
      <c r="DE112" s="31">
        <v>1</v>
      </c>
      <c r="DF112" s="31"/>
      <c r="DG112" s="32"/>
      <c r="DH112" s="33"/>
      <c r="DI112" s="30">
        <v>1</v>
      </c>
      <c r="DJ112" s="31"/>
      <c r="DK112" s="31"/>
      <c r="DL112" s="32"/>
      <c r="DM112" s="33"/>
      <c r="DN112" s="30" t="s">
        <v>456</v>
      </c>
      <c r="DO112" s="31"/>
      <c r="DP112" s="31"/>
      <c r="DQ112" s="32"/>
      <c r="DR112" s="33"/>
      <c r="DS112" s="30">
        <v>1</v>
      </c>
      <c r="DT112" s="31"/>
      <c r="DU112" s="31"/>
      <c r="DV112" s="32"/>
      <c r="DW112" s="33"/>
      <c r="DX112" s="30" t="s">
        <v>456</v>
      </c>
      <c r="DY112" s="31"/>
      <c r="DZ112" s="31"/>
      <c r="EA112" s="32"/>
      <c r="EB112" s="33"/>
      <c r="EC112" s="56">
        <v>1</v>
      </c>
      <c r="ED112" s="57"/>
      <c r="EE112" s="57"/>
      <c r="EF112" s="58"/>
      <c r="EG112" s="59"/>
      <c r="EH112" s="30">
        <v>1</v>
      </c>
      <c r="EI112" s="31"/>
      <c r="EJ112" s="31"/>
      <c r="EK112" s="32"/>
      <c r="EL112" s="33"/>
      <c r="EM112" s="30" t="s">
        <v>11</v>
      </c>
      <c r="EN112" s="31"/>
      <c r="EO112" s="31"/>
      <c r="EP112" s="32"/>
      <c r="EQ112" s="33"/>
      <c r="ER112" s="30"/>
      <c r="ES112" s="31"/>
      <c r="ET112" s="31"/>
      <c r="EU112" s="32"/>
      <c r="EV112" s="33"/>
      <c r="EW112" s="30"/>
      <c r="EX112" s="31"/>
      <c r="EY112" s="31"/>
      <c r="EZ112" s="32"/>
      <c r="FA112" s="33"/>
      <c r="FB112" s="30"/>
      <c r="FC112" s="31"/>
      <c r="FD112" s="31"/>
      <c r="FE112" s="32"/>
      <c r="FF112" s="33"/>
      <c r="FG112" s="30"/>
      <c r="FH112" s="31"/>
      <c r="FI112" s="31"/>
      <c r="FJ112" s="32"/>
      <c r="FK112" s="33"/>
    </row>
    <row r="113" spans="1:167" s="4" customFormat="1" ht="26.25" customHeight="1" x14ac:dyDescent="0.25">
      <c r="A113" s="22" t="s">
        <v>120</v>
      </c>
      <c r="B113" s="47" t="s">
        <v>343</v>
      </c>
      <c r="C113" s="46" t="s">
        <v>345</v>
      </c>
      <c r="D113" s="44" t="s">
        <v>436</v>
      </c>
      <c r="E113" s="36">
        <f>SUMIF($R$11:$FK$11,"T",R113:FK113)</f>
        <v>22</v>
      </c>
      <c r="F113" s="36">
        <f>COUNTIF(R113:FK113,"F")+(COUNT(R113,W113,AB113,AG113,AL113,AQ113,AV113,BA113,BF113,BK113,BP113,BU113,BZ113,CE113,CJ113,CO113,CT113,CY113,DD113,DI113,DN113,DS113,DX113,EC113,EH113,EM113,ER113,EW113,FB113,FG113)-E113)</f>
        <v>4</v>
      </c>
      <c r="G113" s="36">
        <f>+COUNTIF(R113:FK113,"F")*0.166666666666667</f>
        <v>0.66666666666666796</v>
      </c>
      <c r="H113" s="23">
        <f>COUNTIF(R113:FK113,"DM")</f>
        <v>0</v>
      </c>
      <c r="I113" s="23">
        <f>COUNTIF(R113:FK113,"LCG")</f>
        <v>0</v>
      </c>
      <c r="J113" s="23">
        <f>COUNTIF(R113:FK113,"LSG")</f>
        <v>0</v>
      </c>
      <c r="K113" s="23">
        <f>COUNTIF(R113:FK113,"V")</f>
        <v>0</v>
      </c>
      <c r="L113" s="37">
        <f>+E113+F113+H113+I113+J113+K113</f>
        <v>26</v>
      </c>
      <c r="M113" s="23">
        <f>SUMIF($R$11:$FK$11,$M$11,R113:FK113)</f>
        <v>8.25</v>
      </c>
      <c r="N113" s="23">
        <f>SUMIF($R$11:$FK$11,$N$11,R113:FK113)</f>
        <v>1</v>
      </c>
      <c r="O113" s="23">
        <f>SUMIF($R$11:$FK$11,$O$11,R113:FK113)</f>
        <v>0</v>
      </c>
      <c r="P113" s="23">
        <f>SUMIF($R$11:$FK$11,$P$11,R113:FK113)</f>
        <v>40</v>
      </c>
      <c r="Q113" s="34">
        <f>SUM(M113:P113)</f>
        <v>49.25</v>
      </c>
      <c r="R113" s="30">
        <v>1</v>
      </c>
      <c r="S113" s="31"/>
      <c r="T113" s="31"/>
      <c r="U113" s="32"/>
      <c r="V113" s="33"/>
      <c r="W113" s="30">
        <v>1</v>
      </c>
      <c r="X113" s="31">
        <v>0.25</v>
      </c>
      <c r="Y113" s="31"/>
      <c r="Z113" s="32"/>
      <c r="AA113" s="33"/>
      <c r="AB113" s="56">
        <v>1</v>
      </c>
      <c r="AC113" s="57"/>
      <c r="AD113" s="57"/>
      <c r="AE113" s="58"/>
      <c r="AF113" s="59"/>
      <c r="AG113" s="30">
        <v>1</v>
      </c>
      <c r="AH113" s="31">
        <v>1</v>
      </c>
      <c r="AI113" s="31"/>
      <c r="AJ113" s="32"/>
      <c r="AK113" s="33"/>
      <c r="AL113" s="30">
        <v>1</v>
      </c>
      <c r="AM113" s="31">
        <v>0.25</v>
      </c>
      <c r="AN113" s="31"/>
      <c r="AO113" s="32"/>
      <c r="AP113" s="33"/>
      <c r="AQ113" s="56">
        <v>1</v>
      </c>
      <c r="AR113" s="57"/>
      <c r="AS113" s="57"/>
      <c r="AT113" s="58"/>
      <c r="AU113" s="59"/>
      <c r="AV113" s="30">
        <v>1</v>
      </c>
      <c r="AW113" s="31"/>
      <c r="AX113" s="31"/>
      <c r="AY113" s="32"/>
      <c r="AZ113" s="33"/>
      <c r="BA113" s="30">
        <v>1</v>
      </c>
      <c r="BB113" s="31">
        <v>0.25</v>
      </c>
      <c r="BC113" s="31"/>
      <c r="BD113" s="32"/>
      <c r="BE113" s="33"/>
      <c r="BF113" s="30" t="s">
        <v>456</v>
      </c>
      <c r="BG113" s="31"/>
      <c r="BH113" s="31"/>
      <c r="BI113" s="32"/>
      <c r="BJ113" s="33"/>
      <c r="BK113" s="56">
        <v>1</v>
      </c>
      <c r="BL113" s="57"/>
      <c r="BM113" s="57"/>
      <c r="BN113" s="58"/>
      <c r="BO113" s="59"/>
      <c r="BP113" s="30">
        <v>1</v>
      </c>
      <c r="BQ113" s="31"/>
      <c r="BR113" s="31"/>
      <c r="BS113" s="32"/>
      <c r="BT113" s="33"/>
      <c r="BU113" s="30">
        <v>1</v>
      </c>
      <c r="BV113" s="31"/>
      <c r="BW113" s="31"/>
      <c r="BX113" s="32"/>
      <c r="BY113" s="33"/>
      <c r="BZ113" s="30">
        <v>1</v>
      </c>
      <c r="CA113" s="31">
        <v>1</v>
      </c>
      <c r="CB113" s="31"/>
      <c r="CC113" s="32"/>
      <c r="CD113" s="33"/>
      <c r="CE113" s="30" t="s">
        <v>456</v>
      </c>
      <c r="CF113" s="31"/>
      <c r="CG113" s="31"/>
      <c r="CH113" s="32"/>
      <c r="CI113" s="33"/>
      <c r="CJ113" s="30">
        <v>1</v>
      </c>
      <c r="CK113" s="31"/>
      <c r="CL113" s="31"/>
      <c r="CM113" s="32"/>
      <c r="CN113" s="33"/>
      <c r="CO113" s="30">
        <v>1</v>
      </c>
      <c r="CP113" s="31">
        <v>1</v>
      </c>
      <c r="CQ113" s="31"/>
      <c r="CR113" s="32"/>
      <c r="CS113" s="33"/>
      <c r="CT113" s="56">
        <v>1</v>
      </c>
      <c r="CU113" s="57"/>
      <c r="CV113" s="57"/>
      <c r="CW113" s="58"/>
      <c r="CX113" s="59">
        <v>8</v>
      </c>
      <c r="CY113" s="30">
        <v>1</v>
      </c>
      <c r="CZ113" s="31">
        <v>0.5</v>
      </c>
      <c r="DA113" s="31"/>
      <c r="DB113" s="32"/>
      <c r="DC113" s="33">
        <v>8</v>
      </c>
      <c r="DD113" s="30">
        <v>1</v>
      </c>
      <c r="DE113" s="31"/>
      <c r="DF113" s="31"/>
      <c r="DG113" s="32"/>
      <c r="DH113" s="33">
        <v>8</v>
      </c>
      <c r="DI113" s="30">
        <v>1</v>
      </c>
      <c r="DJ113" s="31">
        <v>2</v>
      </c>
      <c r="DK113" s="31"/>
      <c r="DL113" s="32"/>
      <c r="DM113" s="33">
        <v>8</v>
      </c>
      <c r="DN113" s="30">
        <v>1</v>
      </c>
      <c r="DO113" s="31">
        <v>2</v>
      </c>
      <c r="DP113" s="31">
        <v>1</v>
      </c>
      <c r="DQ113" s="32"/>
      <c r="DR113" s="33">
        <v>8</v>
      </c>
      <c r="DS113" s="30" t="s">
        <v>456</v>
      </c>
      <c r="DT113" s="31"/>
      <c r="DU113" s="31"/>
      <c r="DV113" s="32"/>
      <c r="DW113" s="33"/>
      <c r="DX113" s="30">
        <v>1</v>
      </c>
      <c r="DY113" s="31"/>
      <c r="DZ113" s="31"/>
      <c r="EA113" s="32"/>
      <c r="EB113" s="33"/>
      <c r="EC113" s="56">
        <v>1</v>
      </c>
      <c r="ED113" s="57"/>
      <c r="EE113" s="57"/>
      <c r="EF113" s="58"/>
      <c r="EG113" s="59"/>
      <c r="EH113" s="30">
        <v>1</v>
      </c>
      <c r="EI113" s="31"/>
      <c r="EJ113" s="31"/>
      <c r="EK113" s="32"/>
      <c r="EL113" s="33"/>
      <c r="EM113" s="30" t="s">
        <v>456</v>
      </c>
      <c r="EN113" s="31"/>
      <c r="EO113" s="31"/>
      <c r="EP113" s="32"/>
      <c r="EQ113" s="33"/>
      <c r="ER113" s="30"/>
      <c r="ES113" s="31"/>
      <c r="ET113" s="31"/>
      <c r="EU113" s="32"/>
      <c r="EV113" s="33"/>
      <c r="EW113" s="30"/>
      <c r="EX113" s="31"/>
      <c r="EY113" s="31"/>
      <c r="EZ113" s="32"/>
      <c r="FA113" s="33"/>
      <c r="FB113" s="30"/>
      <c r="FC113" s="31"/>
      <c r="FD113" s="31"/>
      <c r="FE113" s="32"/>
      <c r="FF113" s="33"/>
      <c r="FG113" s="30"/>
      <c r="FH113" s="31"/>
      <c r="FI113" s="31"/>
      <c r="FJ113" s="32"/>
      <c r="FK113" s="33"/>
    </row>
    <row r="114" spans="1:167" s="4" customFormat="1" ht="26.25" customHeight="1" x14ac:dyDescent="0.25">
      <c r="A114" s="22" t="s">
        <v>121</v>
      </c>
      <c r="B114" s="49" t="s">
        <v>346</v>
      </c>
      <c r="C114" s="50" t="s">
        <v>347</v>
      </c>
      <c r="D114" s="44" t="s">
        <v>437</v>
      </c>
      <c r="E114" s="36">
        <f>SUMIF($R$11:$FK$11,"T",R114:FK114)</f>
        <v>20</v>
      </c>
      <c r="F114" s="36">
        <f>COUNTIF(R114:FK114,"F")+(COUNT(R114,W114,AB114,AG114,AL114,AQ114,AV114,BA114,BF114,BK114,BP114,BU114,BZ114,CE114,CJ114,CO114,CT114,CY114,DD114,DI114,DN114,DS114,DX114,EC114,EH114,EM114,ER114,EW114,FB114,FG114)-E114)</f>
        <v>3</v>
      </c>
      <c r="G114" s="36">
        <f>+COUNTIF(R114:FK114,"F")*0.166666666666667</f>
        <v>0.500000000000001</v>
      </c>
      <c r="H114" s="23">
        <f>COUNTIF(R114:FK114,"DM")</f>
        <v>0</v>
      </c>
      <c r="I114" s="23">
        <f>COUNTIF(R114:FK114,"LCG")</f>
        <v>0</v>
      </c>
      <c r="J114" s="23">
        <f>COUNTIF(R114:FK114,"LSG")</f>
        <v>2</v>
      </c>
      <c r="K114" s="23">
        <f>COUNTIF(R114:FK114,"V")</f>
        <v>0</v>
      </c>
      <c r="L114" s="37">
        <f>+E114+F114+H114+I114+J114+K114</f>
        <v>25</v>
      </c>
      <c r="M114" s="23">
        <f>SUMIF($R$11:$FK$11,$M$11,R114:FK114)</f>
        <v>0</v>
      </c>
      <c r="N114" s="23">
        <f>SUMIF($R$11:$FK$11,$N$11,R114:FK114)</f>
        <v>0</v>
      </c>
      <c r="O114" s="23">
        <f>SUMIF($R$11:$FK$11,$O$11,R114:FK114)</f>
        <v>8</v>
      </c>
      <c r="P114" s="23">
        <f>SUMIF($R$11:$FK$11,$P$11,R114:FK114)</f>
        <v>0</v>
      </c>
      <c r="Q114" s="34">
        <f>SUM(M114:P114)</f>
        <v>8</v>
      </c>
      <c r="R114" s="30">
        <v>1</v>
      </c>
      <c r="S114" s="31"/>
      <c r="T114" s="31"/>
      <c r="U114" s="32"/>
      <c r="V114" s="33"/>
      <c r="W114" s="30">
        <v>1</v>
      </c>
      <c r="X114" s="31"/>
      <c r="Y114" s="31"/>
      <c r="Z114" s="32"/>
      <c r="AA114" s="33"/>
      <c r="AB114" s="56">
        <v>1</v>
      </c>
      <c r="AC114" s="57"/>
      <c r="AD114" s="57"/>
      <c r="AE114" s="58"/>
      <c r="AF114" s="59"/>
      <c r="AG114" s="30" t="s">
        <v>456</v>
      </c>
      <c r="AH114" s="31"/>
      <c r="AI114" s="31"/>
      <c r="AJ114" s="32"/>
      <c r="AK114" s="33"/>
      <c r="AL114" s="30">
        <v>1</v>
      </c>
      <c r="AM114" s="31"/>
      <c r="AN114" s="31"/>
      <c r="AO114" s="32"/>
      <c r="AP114" s="33"/>
      <c r="AQ114" s="56">
        <v>1</v>
      </c>
      <c r="AR114" s="57"/>
      <c r="AS114" s="57"/>
      <c r="AT114" s="58">
        <v>8</v>
      </c>
      <c r="AU114" s="59"/>
      <c r="AV114" s="30">
        <v>1</v>
      </c>
      <c r="AW114" s="31"/>
      <c r="AX114" s="31"/>
      <c r="AY114" s="32"/>
      <c r="AZ114" s="33"/>
      <c r="BA114" s="30" t="s">
        <v>457</v>
      </c>
      <c r="BB114" s="31"/>
      <c r="BC114" s="31"/>
      <c r="BD114" s="32"/>
      <c r="BE114" s="33"/>
      <c r="BF114" s="30">
        <v>1</v>
      </c>
      <c r="BG114" s="31"/>
      <c r="BH114" s="31"/>
      <c r="BI114" s="32"/>
      <c r="BJ114" s="33"/>
      <c r="BK114" s="56">
        <v>1</v>
      </c>
      <c r="BL114" s="57"/>
      <c r="BM114" s="57"/>
      <c r="BN114" s="58"/>
      <c r="BO114" s="59"/>
      <c r="BP114" s="30">
        <v>1</v>
      </c>
      <c r="BQ114" s="31"/>
      <c r="BR114" s="31"/>
      <c r="BS114" s="32"/>
      <c r="BT114" s="33"/>
      <c r="BU114" s="30" t="s">
        <v>456</v>
      </c>
      <c r="BV114" s="31"/>
      <c r="BW114" s="31"/>
      <c r="BX114" s="32"/>
      <c r="BY114" s="33"/>
      <c r="BZ114" s="30" t="s">
        <v>457</v>
      </c>
      <c r="CA114" s="31"/>
      <c r="CB114" s="31"/>
      <c r="CC114" s="32"/>
      <c r="CD114" s="33"/>
      <c r="CE114" s="30">
        <v>1</v>
      </c>
      <c r="CF114" s="31"/>
      <c r="CG114" s="31"/>
      <c r="CH114" s="32"/>
      <c r="CI114" s="33"/>
      <c r="CJ114" s="30">
        <v>1</v>
      </c>
      <c r="CK114" s="31"/>
      <c r="CL114" s="31"/>
      <c r="CM114" s="32"/>
      <c r="CN114" s="33"/>
      <c r="CO114" s="30">
        <v>1</v>
      </c>
      <c r="CP114" s="31"/>
      <c r="CQ114" s="31"/>
      <c r="CR114" s="32"/>
      <c r="CS114" s="33"/>
      <c r="CT114" s="56">
        <v>1</v>
      </c>
      <c r="CU114" s="57"/>
      <c r="CV114" s="57"/>
      <c r="CW114" s="58"/>
      <c r="CX114" s="59"/>
      <c r="CY114" s="30">
        <v>1</v>
      </c>
      <c r="CZ114" s="31"/>
      <c r="DA114" s="31"/>
      <c r="DB114" s="32"/>
      <c r="DC114" s="33"/>
      <c r="DD114" s="30">
        <v>1</v>
      </c>
      <c r="DE114" s="31"/>
      <c r="DF114" s="31"/>
      <c r="DG114" s="32"/>
      <c r="DH114" s="33"/>
      <c r="DI114" s="30">
        <v>1</v>
      </c>
      <c r="DJ114" s="31"/>
      <c r="DK114" s="31"/>
      <c r="DL114" s="32"/>
      <c r="DM114" s="33"/>
      <c r="DN114" s="30">
        <v>1</v>
      </c>
      <c r="DO114" s="31"/>
      <c r="DP114" s="31"/>
      <c r="DQ114" s="32"/>
      <c r="DR114" s="33"/>
      <c r="DS114" s="30">
        <v>1</v>
      </c>
      <c r="DT114" s="31"/>
      <c r="DU114" s="31"/>
      <c r="DV114" s="32"/>
      <c r="DW114" s="33"/>
      <c r="DX114" s="30">
        <v>1</v>
      </c>
      <c r="DY114" s="31"/>
      <c r="DZ114" s="31"/>
      <c r="EA114" s="32"/>
      <c r="EB114" s="33"/>
      <c r="EC114" s="56">
        <v>1</v>
      </c>
      <c r="ED114" s="57"/>
      <c r="EE114" s="57"/>
      <c r="EF114" s="58"/>
      <c r="EG114" s="59"/>
      <c r="EH114" s="30" t="s">
        <v>456</v>
      </c>
      <c r="EI114" s="31"/>
      <c r="EJ114" s="31"/>
      <c r="EK114" s="32"/>
      <c r="EL114" s="33"/>
      <c r="EM114" s="30" t="s">
        <v>515</v>
      </c>
      <c r="EN114" s="31"/>
      <c r="EO114" s="31"/>
      <c r="EP114" s="32"/>
      <c r="EQ114" s="33"/>
      <c r="ER114" s="30"/>
      <c r="ES114" s="31"/>
      <c r="ET114" s="31"/>
      <c r="EU114" s="32"/>
      <c r="EV114" s="33"/>
      <c r="EW114" s="30"/>
      <c r="EX114" s="31"/>
      <c r="EY114" s="31"/>
      <c r="EZ114" s="32"/>
      <c r="FA114" s="33"/>
      <c r="FB114" s="30"/>
      <c r="FC114" s="31"/>
      <c r="FD114" s="31"/>
      <c r="FE114" s="32"/>
      <c r="FF114" s="33"/>
      <c r="FG114" s="30"/>
      <c r="FH114" s="31"/>
      <c r="FI114" s="31"/>
      <c r="FJ114" s="32"/>
      <c r="FK114" s="33"/>
    </row>
    <row r="115" spans="1:167" s="4" customFormat="1" ht="26.25" customHeight="1" x14ac:dyDescent="0.25">
      <c r="A115" s="22" t="s">
        <v>122</v>
      </c>
      <c r="B115" s="47" t="s">
        <v>348</v>
      </c>
      <c r="C115" s="46" t="s">
        <v>349</v>
      </c>
      <c r="D115" s="44" t="s">
        <v>438</v>
      </c>
      <c r="E115" s="36">
        <f>SUMIF($R$11:$FK$11,"T",R115:FK115)</f>
        <v>25</v>
      </c>
      <c r="F115" s="36">
        <f>COUNTIF(R115:FK115,"F")+(COUNT(R115,W115,AB115,AG115,AL115,AQ115,AV115,BA115,BF115,BK115,BP115,BU115,BZ115,CE115,CJ115,CO115,CT115,CY115,DD115,DI115,DN115,DS115,DX115,EC115,EH115,EM115,ER115,EW115,FB115,FG115)-E115)</f>
        <v>0</v>
      </c>
      <c r="G115" s="36">
        <f>+COUNTIF(R115:FK115,"F")*0.166666666666667</f>
        <v>0</v>
      </c>
      <c r="H115" s="23">
        <f>COUNTIF(R115:FK115,"DM")</f>
        <v>0</v>
      </c>
      <c r="I115" s="23">
        <f>COUNTIF(R115:FK115,"LCG")</f>
        <v>0</v>
      </c>
      <c r="J115" s="23">
        <f>COUNTIF(R115:FK115,"LSG")</f>
        <v>0</v>
      </c>
      <c r="K115" s="23">
        <f>COUNTIF(R115:FK115,"V")</f>
        <v>0</v>
      </c>
      <c r="L115" s="37">
        <f>+E115+F115+H115+I115+J115+K115</f>
        <v>25</v>
      </c>
      <c r="M115" s="23">
        <f>SUMIF($R$11:$FK$11,$M$11,R115:FK115)</f>
        <v>1.25</v>
      </c>
      <c r="N115" s="23">
        <f>SUMIF($R$11:$FK$11,$N$11,R115:FK115)</f>
        <v>0</v>
      </c>
      <c r="O115" s="23">
        <f>SUMIF($R$11:$FK$11,$O$11,R115:FK115)</f>
        <v>8</v>
      </c>
      <c r="P115" s="23">
        <f>SUMIF($R$11:$FK$11,$P$11,R115:FK115)</f>
        <v>0</v>
      </c>
      <c r="Q115" s="34">
        <f>SUM(M115:P115)</f>
        <v>9.25</v>
      </c>
      <c r="R115" s="30">
        <v>1</v>
      </c>
      <c r="S115" s="31"/>
      <c r="T115" s="31"/>
      <c r="U115" s="32"/>
      <c r="V115" s="33"/>
      <c r="W115" s="30">
        <v>1</v>
      </c>
      <c r="X115" s="31">
        <v>1.25</v>
      </c>
      <c r="Y115" s="31"/>
      <c r="Z115" s="32"/>
      <c r="AA115" s="33"/>
      <c r="AB115" s="56">
        <v>1</v>
      </c>
      <c r="AC115" s="57"/>
      <c r="AD115" s="57"/>
      <c r="AE115" s="58"/>
      <c r="AF115" s="59"/>
      <c r="AG115" s="30">
        <v>1</v>
      </c>
      <c r="AH115" s="31"/>
      <c r="AI115" s="31"/>
      <c r="AJ115" s="32"/>
      <c r="AK115" s="33"/>
      <c r="AL115" s="30">
        <v>1</v>
      </c>
      <c r="AM115" s="31"/>
      <c r="AN115" s="31"/>
      <c r="AO115" s="32"/>
      <c r="AP115" s="33"/>
      <c r="AQ115" s="56">
        <v>1</v>
      </c>
      <c r="AR115" s="57"/>
      <c r="AS115" s="57"/>
      <c r="AT115" s="58">
        <v>8</v>
      </c>
      <c r="AU115" s="59"/>
      <c r="AV115" s="30">
        <v>1</v>
      </c>
      <c r="AW115" s="31"/>
      <c r="AX115" s="31"/>
      <c r="AY115" s="32"/>
      <c r="AZ115" s="33"/>
      <c r="BA115" s="30">
        <v>1</v>
      </c>
      <c r="BB115" s="31"/>
      <c r="BC115" s="31"/>
      <c r="BD115" s="32"/>
      <c r="BE115" s="33"/>
      <c r="BF115" s="30">
        <v>1</v>
      </c>
      <c r="BG115" s="31"/>
      <c r="BH115" s="31"/>
      <c r="BI115" s="32"/>
      <c r="BJ115" s="33"/>
      <c r="BK115" s="56">
        <v>1</v>
      </c>
      <c r="BL115" s="57"/>
      <c r="BM115" s="57"/>
      <c r="BN115" s="58"/>
      <c r="BO115" s="59"/>
      <c r="BP115" s="30">
        <v>1</v>
      </c>
      <c r="BQ115" s="31"/>
      <c r="BR115" s="31"/>
      <c r="BS115" s="32"/>
      <c r="BT115" s="33"/>
      <c r="BU115" s="30">
        <v>1</v>
      </c>
      <c r="BV115" s="31"/>
      <c r="BW115" s="31"/>
      <c r="BX115" s="32"/>
      <c r="BY115" s="33"/>
      <c r="BZ115" s="30">
        <v>1</v>
      </c>
      <c r="CA115" s="31"/>
      <c r="CB115" s="31"/>
      <c r="CC115" s="32"/>
      <c r="CD115" s="33"/>
      <c r="CE115" s="30">
        <v>1</v>
      </c>
      <c r="CF115" s="31"/>
      <c r="CG115" s="31"/>
      <c r="CH115" s="32"/>
      <c r="CI115" s="33"/>
      <c r="CJ115" s="30">
        <v>1</v>
      </c>
      <c r="CK115" s="31"/>
      <c r="CL115" s="31"/>
      <c r="CM115" s="32"/>
      <c r="CN115" s="33"/>
      <c r="CO115" s="30">
        <v>1</v>
      </c>
      <c r="CP115" s="31"/>
      <c r="CQ115" s="31"/>
      <c r="CR115" s="32"/>
      <c r="CS115" s="33"/>
      <c r="CT115" s="56">
        <v>1</v>
      </c>
      <c r="CU115" s="57"/>
      <c r="CV115" s="57"/>
      <c r="CW115" s="58"/>
      <c r="CX115" s="59"/>
      <c r="CY115" s="30">
        <v>1</v>
      </c>
      <c r="CZ115" s="31"/>
      <c r="DA115" s="31"/>
      <c r="DB115" s="32"/>
      <c r="DC115" s="33"/>
      <c r="DD115" s="30">
        <v>1</v>
      </c>
      <c r="DE115" s="31"/>
      <c r="DF115" s="31"/>
      <c r="DG115" s="32"/>
      <c r="DH115" s="33"/>
      <c r="DI115" s="30">
        <v>1</v>
      </c>
      <c r="DJ115" s="31"/>
      <c r="DK115" s="31"/>
      <c r="DL115" s="32"/>
      <c r="DM115" s="33"/>
      <c r="DN115" s="30">
        <v>1</v>
      </c>
      <c r="DO115" s="31"/>
      <c r="DP115" s="31"/>
      <c r="DQ115" s="32"/>
      <c r="DR115" s="33"/>
      <c r="DS115" s="30">
        <v>1</v>
      </c>
      <c r="DT115" s="31"/>
      <c r="DU115" s="31"/>
      <c r="DV115" s="32"/>
      <c r="DW115" s="33"/>
      <c r="DX115" s="30">
        <v>1</v>
      </c>
      <c r="DY115" s="31"/>
      <c r="DZ115" s="31"/>
      <c r="EA115" s="32"/>
      <c r="EB115" s="33"/>
      <c r="EC115" s="56">
        <v>1</v>
      </c>
      <c r="ED115" s="57"/>
      <c r="EE115" s="57"/>
      <c r="EF115" s="58"/>
      <c r="EG115" s="59"/>
      <c r="EH115" s="30">
        <v>1</v>
      </c>
      <c r="EI115" s="31"/>
      <c r="EJ115" s="31"/>
      <c r="EK115" s="32"/>
      <c r="EL115" s="33"/>
      <c r="EM115" s="30" t="s">
        <v>11</v>
      </c>
      <c r="EN115" s="31"/>
      <c r="EO115" s="31"/>
      <c r="EP115" s="32"/>
      <c r="EQ115" s="33"/>
      <c r="ER115" s="30"/>
      <c r="ES115" s="31"/>
      <c r="ET115" s="31"/>
      <c r="EU115" s="32"/>
      <c r="EV115" s="33"/>
      <c r="EW115" s="30"/>
      <c r="EX115" s="31"/>
      <c r="EY115" s="31"/>
      <c r="EZ115" s="32"/>
      <c r="FA115" s="33"/>
      <c r="FB115" s="30"/>
      <c r="FC115" s="31"/>
      <c r="FD115" s="31"/>
      <c r="FE115" s="32"/>
      <c r="FF115" s="33"/>
      <c r="FG115" s="30"/>
      <c r="FH115" s="31"/>
      <c r="FI115" s="31"/>
      <c r="FJ115" s="32"/>
      <c r="FK115" s="33"/>
    </row>
    <row r="116" spans="1:167" s="4" customFormat="1" ht="26.25" customHeight="1" x14ac:dyDescent="0.25">
      <c r="A116" s="22" t="s">
        <v>123</v>
      </c>
      <c r="B116" s="47" t="s">
        <v>453</v>
      </c>
      <c r="C116" s="67" t="s">
        <v>454</v>
      </c>
      <c r="D116" s="68">
        <v>77462803</v>
      </c>
      <c r="E116" s="36">
        <f>SUMIF($R$11:$FK$11,"T",R116:FK116)</f>
        <v>13</v>
      </c>
      <c r="F116" s="36">
        <f>COUNTIF(R116:FK116,"F")+(COUNT(R116,W116,AB116,AG116,AL116,AQ116,AV116,BA116,BF116,BK116,BP116,BU116,BZ116,CE116,CJ116,CO116,CT116,CY116,DD116,DI116,DN116,DS116,DX116,EC116,EH116,EM116,ER116,EW116,FB116,FG116)-E116)</f>
        <v>1</v>
      </c>
      <c r="G116" s="36">
        <f>+COUNTIF(R116:FK116,"F")*0.166666666666667</f>
        <v>0.16666666666666699</v>
      </c>
      <c r="H116" s="23">
        <f>COUNTIF(R116:FK116,"DM")</f>
        <v>0</v>
      </c>
      <c r="I116" s="23">
        <f>COUNTIF(R116:FK116,"LCG")</f>
        <v>0</v>
      </c>
      <c r="J116" s="23">
        <f>COUNTIF(R116:FK116,"LSG")</f>
        <v>1</v>
      </c>
      <c r="K116" s="23">
        <f>COUNTIF(R116:FK116,"V")</f>
        <v>0</v>
      </c>
      <c r="L116" s="37">
        <f>+E116+F116+H116+I116+J116+K116</f>
        <v>15</v>
      </c>
      <c r="M116" s="23">
        <f>SUMIF($R$11:$FK$11,$M$11,R116:FK116)</f>
        <v>0</v>
      </c>
      <c r="N116" s="23">
        <f>SUMIF($R$11:$FK$11,$N$11,R116:FK116)</f>
        <v>0</v>
      </c>
      <c r="O116" s="23">
        <f>SUMIF($R$11:$FK$11,$O$11,R116:FK116)</f>
        <v>0</v>
      </c>
      <c r="P116" s="23">
        <f>SUMIF($R$11:$FK$11,$P$11,R116:FK116)</f>
        <v>0</v>
      </c>
      <c r="Q116" s="34">
        <f>SUM(M116:P116)</f>
        <v>0</v>
      </c>
      <c r="R116" s="30" t="s">
        <v>456</v>
      </c>
      <c r="S116" s="31"/>
      <c r="T116" s="31"/>
      <c r="U116" s="32"/>
      <c r="V116" s="33"/>
      <c r="W116" s="30"/>
      <c r="X116" s="31"/>
      <c r="Y116" s="31"/>
      <c r="Z116" s="32"/>
      <c r="AA116" s="33"/>
      <c r="AB116" s="56"/>
      <c r="AC116" s="57"/>
      <c r="AD116" s="57"/>
      <c r="AE116" s="58"/>
      <c r="AF116" s="59"/>
      <c r="AG116" s="30"/>
      <c r="AH116" s="31"/>
      <c r="AI116" s="31"/>
      <c r="AJ116" s="32"/>
      <c r="AK116" s="33"/>
      <c r="AL116" s="30"/>
      <c r="AM116" s="31"/>
      <c r="AN116" s="31"/>
      <c r="AO116" s="32"/>
      <c r="AP116" s="33"/>
      <c r="AQ116" s="56"/>
      <c r="AR116" s="57"/>
      <c r="AS116" s="57"/>
      <c r="AT116" s="58"/>
      <c r="AU116" s="59"/>
      <c r="AV116" s="30"/>
      <c r="AW116" s="31"/>
      <c r="AX116" s="31"/>
      <c r="AY116" s="32"/>
      <c r="AZ116" s="33"/>
      <c r="BA116" s="30"/>
      <c r="BB116" s="31"/>
      <c r="BC116" s="31"/>
      <c r="BD116" s="32"/>
      <c r="BE116" s="33"/>
      <c r="BF116" s="30"/>
      <c r="BG116" s="31"/>
      <c r="BH116" s="31"/>
      <c r="BI116" s="32"/>
      <c r="BJ116" s="33"/>
      <c r="BK116" s="56"/>
      <c r="BL116" s="57"/>
      <c r="BM116" s="57"/>
      <c r="BN116" s="58"/>
      <c r="BO116" s="59"/>
      <c r="BP116" s="30"/>
      <c r="BQ116" s="31"/>
      <c r="BR116" s="31"/>
      <c r="BS116" s="32"/>
      <c r="BT116" s="33"/>
      <c r="BU116" s="30"/>
      <c r="BV116" s="31"/>
      <c r="BW116" s="31"/>
      <c r="BX116" s="32"/>
      <c r="BY116" s="33"/>
      <c r="BZ116" s="30">
        <v>1</v>
      </c>
      <c r="CA116" s="31"/>
      <c r="CB116" s="31"/>
      <c r="CC116" s="32"/>
      <c r="CD116" s="33"/>
      <c r="CE116" s="30">
        <v>1</v>
      </c>
      <c r="CF116" s="31"/>
      <c r="CG116" s="31"/>
      <c r="CH116" s="32"/>
      <c r="CI116" s="33"/>
      <c r="CJ116" s="30">
        <v>1</v>
      </c>
      <c r="CK116" s="31"/>
      <c r="CL116" s="31"/>
      <c r="CM116" s="32"/>
      <c r="CN116" s="33"/>
      <c r="CO116" s="30">
        <v>1</v>
      </c>
      <c r="CP116" s="31"/>
      <c r="CQ116" s="31"/>
      <c r="CR116" s="32"/>
      <c r="CS116" s="33"/>
      <c r="CT116" s="56">
        <v>1</v>
      </c>
      <c r="CU116" s="57"/>
      <c r="CV116" s="57"/>
      <c r="CW116" s="58"/>
      <c r="CX116" s="59"/>
      <c r="CY116" s="30">
        <v>1</v>
      </c>
      <c r="CZ116" s="31"/>
      <c r="DA116" s="31"/>
      <c r="DB116" s="32"/>
      <c r="DC116" s="33"/>
      <c r="DD116" s="30">
        <v>1</v>
      </c>
      <c r="DE116" s="31"/>
      <c r="DF116" s="31"/>
      <c r="DG116" s="32"/>
      <c r="DH116" s="33"/>
      <c r="DI116" s="30">
        <v>1</v>
      </c>
      <c r="DJ116" s="31"/>
      <c r="DK116" s="31"/>
      <c r="DL116" s="32"/>
      <c r="DM116" s="33"/>
      <c r="DN116" s="30">
        <v>1</v>
      </c>
      <c r="DO116" s="31"/>
      <c r="DP116" s="31"/>
      <c r="DQ116" s="32"/>
      <c r="DR116" s="33"/>
      <c r="DS116" s="30">
        <v>1</v>
      </c>
      <c r="DT116" s="31"/>
      <c r="DU116" s="31"/>
      <c r="DV116" s="32"/>
      <c r="DW116" s="33"/>
      <c r="DX116" s="30">
        <v>1</v>
      </c>
      <c r="DY116" s="31"/>
      <c r="DZ116" s="31"/>
      <c r="EA116" s="32"/>
      <c r="EB116" s="33"/>
      <c r="EC116" s="56">
        <v>1</v>
      </c>
      <c r="ED116" s="57"/>
      <c r="EE116" s="57"/>
      <c r="EF116" s="58"/>
      <c r="EG116" s="59"/>
      <c r="EH116" s="30">
        <v>1</v>
      </c>
      <c r="EI116" s="31"/>
      <c r="EJ116" s="31"/>
      <c r="EK116" s="32"/>
      <c r="EL116" s="33"/>
      <c r="EM116" s="30" t="s">
        <v>457</v>
      </c>
      <c r="EN116" s="31"/>
      <c r="EO116" s="31"/>
      <c r="EP116" s="32"/>
      <c r="EQ116" s="33"/>
      <c r="ER116" s="30"/>
      <c r="ES116" s="31"/>
      <c r="ET116" s="31"/>
      <c r="EU116" s="32"/>
      <c r="EV116" s="33"/>
      <c r="EW116" s="30"/>
      <c r="EX116" s="31"/>
      <c r="EY116" s="31"/>
      <c r="EZ116" s="32"/>
      <c r="FA116" s="33"/>
      <c r="FB116" s="30"/>
      <c r="FC116" s="31"/>
      <c r="FD116" s="31"/>
      <c r="FE116" s="32"/>
      <c r="FF116" s="33"/>
      <c r="FG116" s="30"/>
      <c r="FH116" s="31"/>
      <c r="FI116" s="31"/>
      <c r="FJ116" s="32"/>
      <c r="FK116" s="33"/>
    </row>
    <row r="117" spans="1:167" s="4" customFormat="1" ht="26.25" customHeight="1" x14ac:dyDescent="0.25">
      <c r="A117" s="22" t="s">
        <v>124</v>
      </c>
      <c r="B117" s="47" t="s">
        <v>350</v>
      </c>
      <c r="C117" s="46" t="s">
        <v>351</v>
      </c>
      <c r="D117" s="44">
        <v>71329572</v>
      </c>
      <c r="E117" s="36">
        <f>SUMIF($R$11:$FK$11,"T",R117:FK117)</f>
        <v>24.75</v>
      </c>
      <c r="F117" s="36">
        <f>COUNTIF(R117:FK117,"F")+(COUNT(R117,W117,AB117,AG117,AL117,AQ117,AV117,BA117,BF117,BK117,BP117,BU117,BZ117,CE117,CJ117,CO117,CT117,CY117,DD117,DI117,DN117,DS117,DX117,EC117,EH117,EM117,ER117,EW117,FB117,FG117)-E117)</f>
        <v>1.25</v>
      </c>
      <c r="G117" s="36">
        <f>+COUNTIF(R117:FK117,"F")*0.166666666666667</f>
        <v>0.16666666666666699</v>
      </c>
      <c r="H117" s="23">
        <f>COUNTIF(R117:FK117,"DM")</f>
        <v>0</v>
      </c>
      <c r="I117" s="23">
        <f>COUNTIF(R117:FK117,"LCG")</f>
        <v>0</v>
      </c>
      <c r="J117" s="23">
        <f>COUNTIF(R117:FK117,"LSG")</f>
        <v>0</v>
      </c>
      <c r="K117" s="23">
        <f>COUNTIF(R117:FK117,"V")</f>
        <v>0</v>
      </c>
      <c r="L117" s="37">
        <f>+E117+F117+H117+I117+J117+K117</f>
        <v>26</v>
      </c>
      <c r="M117" s="23">
        <f>SUMIF($R$11:$FK$11,$M$11,R117:FK117)</f>
        <v>0</v>
      </c>
      <c r="N117" s="23">
        <f>SUMIF($R$11:$FK$11,$N$11,R117:FK117)</f>
        <v>0</v>
      </c>
      <c r="O117" s="23">
        <f>SUMIF($R$11:$FK$11,$O$11,R117:FK117)</f>
        <v>8</v>
      </c>
      <c r="P117" s="23">
        <f>SUMIF($R$11:$FK$11,$P$11,R117:FK117)</f>
        <v>0</v>
      </c>
      <c r="Q117" s="34">
        <f>SUM(M117:P117)</f>
        <v>8</v>
      </c>
      <c r="R117" s="30">
        <v>1</v>
      </c>
      <c r="S117" s="31"/>
      <c r="T117" s="31"/>
      <c r="U117" s="32"/>
      <c r="V117" s="33"/>
      <c r="W117" s="30">
        <v>1</v>
      </c>
      <c r="X117" s="31"/>
      <c r="Y117" s="31"/>
      <c r="Z117" s="32"/>
      <c r="AA117" s="33"/>
      <c r="AB117" s="56">
        <v>1</v>
      </c>
      <c r="AC117" s="57"/>
      <c r="AD117" s="57"/>
      <c r="AE117" s="58"/>
      <c r="AF117" s="59"/>
      <c r="AG117" s="30">
        <v>1</v>
      </c>
      <c r="AH117" s="31"/>
      <c r="AI117" s="31"/>
      <c r="AJ117" s="32"/>
      <c r="AK117" s="33"/>
      <c r="AL117" s="30">
        <v>1</v>
      </c>
      <c r="AM117" s="31"/>
      <c r="AN117" s="31"/>
      <c r="AO117" s="32"/>
      <c r="AP117" s="33"/>
      <c r="AQ117" s="56">
        <v>1</v>
      </c>
      <c r="AR117" s="57"/>
      <c r="AS117" s="57"/>
      <c r="AT117" s="58">
        <v>8</v>
      </c>
      <c r="AU117" s="59"/>
      <c r="AV117" s="30">
        <v>1</v>
      </c>
      <c r="AW117" s="31"/>
      <c r="AX117" s="31"/>
      <c r="AY117" s="32"/>
      <c r="AZ117" s="33"/>
      <c r="BA117" s="30">
        <v>1</v>
      </c>
      <c r="BB117" s="31"/>
      <c r="BC117" s="31"/>
      <c r="BD117" s="32"/>
      <c r="BE117" s="33"/>
      <c r="BF117" s="30">
        <v>1</v>
      </c>
      <c r="BG117" s="31"/>
      <c r="BH117" s="31"/>
      <c r="BI117" s="32"/>
      <c r="BJ117" s="33"/>
      <c r="BK117" s="56">
        <v>1</v>
      </c>
      <c r="BL117" s="57"/>
      <c r="BM117" s="57"/>
      <c r="BN117" s="58"/>
      <c r="BO117" s="59"/>
      <c r="BP117" s="30">
        <v>1</v>
      </c>
      <c r="BQ117" s="31"/>
      <c r="BR117" s="31"/>
      <c r="BS117" s="32"/>
      <c r="BT117" s="33"/>
      <c r="BU117" s="30">
        <v>1</v>
      </c>
      <c r="BV117" s="31"/>
      <c r="BW117" s="31"/>
      <c r="BX117" s="32"/>
      <c r="BY117" s="33"/>
      <c r="BZ117" s="30">
        <v>1</v>
      </c>
      <c r="CA117" s="31"/>
      <c r="CB117" s="31"/>
      <c r="CC117" s="32"/>
      <c r="CD117" s="33"/>
      <c r="CE117" s="30">
        <v>1</v>
      </c>
      <c r="CF117" s="31"/>
      <c r="CG117" s="31"/>
      <c r="CH117" s="32"/>
      <c r="CI117" s="33"/>
      <c r="CJ117" s="30">
        <v>1</v>
      </c>
      <c r="CK117" s="31"/>
      <c r="CL117" s="31"/>
      <c r="CM117" s="32"/>
      <c r="CN117" s="33"/>
      <c r="CO117" s="30">
        <v>1</v>
      </c>
      <c r="CP117" s="31"/>
      <c r="CQ117" s="31"/>
      <c r="CR117" s="32"/>
      <c r="CS117" s="33"/>
      <c r="CT117" s="56">
        <v>1</v>
      </c>
      <c r="CU117" s="57"/>
      <c r="CV117" s="57"/>
      <c r="CW117" s="58"/>
      <c r="CX117" s="59"/>
      <c r="CY117" s="30">
        <v>1</v>
      </c>
      <c r="CZ117" s="31"/>
      <c r="DA117" s="31"/>
      <c r="DB117" s="32"/>
      <c r="DC117" s="33"/>
      <c r="DD117" s="30">
        <v>0.75</v>
      </c>
      <c r="DE117" s="31"/>
      <c r="DF117" s="31"/>
      <c r="DG117" s="32"/>
      <c r="DH117" s="33"/>
      <c r="DI117" s="30">
        <v>1</v>
      </c>
      <c r="DJ117" s="31"/>
      <c r="DK117" s="31"/>
      <c r="DL117" s="32"/>
      <c r="DM117" s="33"/>
      <c r="DN117" s="30">
        <v>1</v>
      </c>
      <c r="DO117" s="31"/>
      <c r="DP117" s="31"/>
      <c r="DQ117" s="32"/>
      <c r="DR117" s="33"/>
      <c r="DS117" s="30">
        <v>1</v>
      </c>
      <c r="DT117" s="31"/>
      <c r="DU117" s="31"/>
      <c r="DV117" s="32"/>
      <c r="DW117" s="33"/>
      <c r="DX117" s="30">
        <v>1</v>
      </c>
      <c r="DY117" s="31"/>
      <c r="DZ117" s="31"/>
      <c r="EA117" s="32"/>
      <c r="EB117" s="33"/>
      <c r="EC117" s="56">
        <v>1</v>
      </c>
      <c r="ED117" s="57"/>
      <c r="EE117" s="57"/>
      <c r="EF117" s="58"/>
      <c r="EG117" s="59"/>
      <c r="EH117" s="30">
        <v>1</v>
      </c>
      <c r="EI117" s="31"/>
      <c r="EJ117" s="31"/>
      <c r="EK117" s="32"/>
      <c r="EL117" s="33"/>
      <c r="EM117" s="30" t="s">
        <v>456</v>
      </c>
      <c r="EN117" s="31"/>
      <c r="EO117" s="31"/>
      <c r="EP117" s="32"/>
      <c r="EQ117" s="33"/>
      <c r="ER117" s="30"/>
      <c r="ES117" s="31"/>
      <c r="ET117" s="31"/>
      <c r="EU117" s="32"/>
      <c r="EV117" s="33"/>
      <c r="EW117" s="30"/>
      <c r="EX117" s="31"/>
      <c r="EY117" s="31"/>
      <c r="EZ117" s="32"/>
      <c r="FA117" s="33"/>
      <c r="FB117" s="30"/>
      <c r="FC117" s="31"/>
      <c r="FD117" s="31"/>
      <c r="FE117" s="32"/>
      <c r="FF117" s="33"/>
      <c r="FG117" s="30"/>
      <c r="FH117" s="31"/>
      <c r="FI117" s="31"/>
      <c r="FJ117" s="32"/>
      <c r="FK117" s="33"/>
    </row>
    <row r="118" spans="1:167" s="4" customFormat="1" ht="26.25" customHeight="1" x14ac:dyDescent="0.25">
      <c r="A118" s="22" t="s">
        <v>125</v>
      </c>
      <c r="B118" s="47" t="s">
        <v>352</v>
      </c>
      <c r="C118" s="46" t="s">
        <v>353</v>
      </c>
      <c r="D118" s="44" t="s">
        <v>439</v>
      </c>
      <c r="E118" s="36">
        <f>SUMIF($R$11:$FK$11,"T",R118:FK118)</f>
        <v>24</v>
      </c>
      <c r="F118" s="36">
        <f>COUNTIF(R118:FK118,"F")+(COUNT(R118,W118,AB118,AG118,AL118,AQ118,AV118,BA118,BF118,BK118,BP118,BU118,BZ118,CE118,CJ118,CO118,CT118,CY118,DD118,DI118,DN118,DS118,DX118,EC118,EH118,EM118,ER118,EW118,FB118,FG118)-E118)</f>
        <v>0</v>
      </c>
      <c r="G118" s="36">
        <f>+COUNTIF(R118:FK118,"F")*0.166666666666667</f>
        <v>0</v>
      </c>
      <c r="H118" s="23">
        <f>COUNTIF(R118:FK118,"DM")</f>
        <v>0</v>
      </c>
      <c r="I118" s="23">
        <f>COUNTIF(R118:FK118,"LCG")</f>
        <v>0</v>
      </c>
      <c r="J118" s="23">
        <f>COUNTIF(R118:FK118,"LSG")</f>
        <v>1</v>
      </c>
      <c r="K118" s="23">
        <f>COUNTIF(R118:FK118,"V")</f>
        <v>0</v>
      </c>
      <c r="L118" s="37">
        <f>+E118+F118+H118+I118+J118+K118</f>
        <v>25</v>
      </c>
      <c r="M118" s="23">
        <f>SUMIF($R$11:$FK$11,$M$11,R118:FK118)</f>
        <v>12.25</v>
      </c>
      <c r="N118" s="23">
        <f>SUMIF($R$11:$FK$11,$N$11,R118:FK118)</f>
        <v>0</v>
      </c>
      <c r="O118" s="23">
        <f>SUMIF($R$11:$FK$11,$O$11,R118:FK118)</f>
        <v>8</v>
      </c>
      <c r="P118" s="23">
        <f>SUMIF($R$11:$FK$11,$P$11,R118:FK118)</f>
        <v>56</v>
      </c>
      <c r="Q118" s="34">
        <f>SUM(M118:P118)</f>
        <v>76.25</v>
      </c>
      <c r="R118" s="30">
        <v>1</v>
      </c>
      <c r="S118" s="31"/>
      <c r="T118" s="31"/>
      <c r="U118" s="32"/>
      <c r="V118" s="33"/>
      <c r="W118" s="30">
        <v>1</v>
      </c>
      <c r="X118" s="31">
        <v>1</v>
      </c>
      <c r="Y118" s="31"/>
      <c r="Z118" s="32"/>
      <c r="AA118" s="33"/>
      <c r="AB118" s="56">
        <v>1</v>
      </c>
      <c r="AC118" s="57"/>
      <c r="AD118" s="57"/>
      <c r="AE118" s="58"/>
      <c r="AF118" s="59"/>
      <c r="AG118" s="30">
        <v>1</v>
      </c>
      <c r="AH118" s="31">
        <v>2</v>
      </c>
      <c r="AI118" s="31"/>
      <c r="AJ118" s="32"/>
      <c r="AK118" s="33"/>
      <c r="AL118" s="30">
        <v>1</v>
      </c>
      <c r="AM118" s="31">
        <v>1.25</v>
      </c>
      <c r="AN118" s="31"/>
      <c r="AO118" s="32"/>
      <c r="AP118" s="33"/>
      <c r="AQ118" s="56">
        <v>1</v>
      </c>
      <c r="AR118" s="57">
        <v>0.75</v>
      </c>
      <c r="AS118" s="57"/>
      <c r="AT118" s="58">
        <v>8</v>
      </c>
      <c r="AU118" s="59"/>
      <c r="AV118" s="30">
        <v>1</v>
      </c>
      <c r="AW118" s="31"/>
      <c r="AX118" s="31"/>
      <c r="AY118" s="32"/>
      <c r="AZ118" s="33"/>
      <c r="BA118" s="30">
        <v>1</v>
      </c>
      <c r="BB118" s="31"/>
      <c r="BC118" s="31"/>
      <c r="BD118" s="32"/>
      <c r="BE118" s="33"/>
      <c r="BF118" s="30">
        <v>1</v>
      </c>
      <c r="BG118" s="31">
        <v>0.25</v>
      </c>
      <c r="BH118" s="31"/>
      <c r="BI118" s="32"/>
      <c r="BJ118" s="33"/>
      <c r="BK118" s="56">
        <v>1</v>
      </c>
      <c r="BL118" s="57"/>
      <c r="BM118" s="57"/>
      <c r="BN118" s="58"/>
      <c r="BO118" s="59"/>
      <c r="BP118" s="30">
        <v>1</v>
      </c>
      <c r="BQ118" s="31"/>
      <c r="BR118" s="31"/>
      <c r="BS118" s="32"/>
      <c r="BT118" s="33"/>
      <c r="BU118" s="30">
        <v>1</v>
      </c>
      <c r="BV118" s="31"/>
      <c r="BW118" s="31"/>
      <c r="BX118" s="32"/>
      <c r="BY118" s="33"/>
      <c r="BZ118" s="30">
        <v>1</v>
      </c>
      <c r="CA118" s="31"/>
      <c r="CB118" s="31"/>
      <c r="CC118" s="32"/>
      <c r="CD118" s="33"/>
      <c r="CE118" s="30" t="s">
        <v>457</v>
      </c>
      <c r="CF118" s="31"/>
      <c r="CG118" s="31"/>
      <c r="CH118" s="32"/>
      <c r="CI118" s="33"/>
      <c r="CJ118" s="30">
        <v>1</v>
      </c>
      <c r="CK118" s="31"/>
      <c r="CL118" s="31"/>
      <c r="CM118" s="32"/>
      <c r="CN118" s="33"/>
      <c r="CO118" s="30">
        <v>1</v>
      </c>
      <c r="CP118" s="31"/>
      <c r="CQ118" s="31"/>
      <c r="CR118" s="32"/>
      <c r="CS118" s="33"/>
      <c r="CT118" s="56">
        <v>1</v>
      </c>
      <c r="CU118" s="57"/>
      <c r="CV118" s="57"/>
      <c r="CW118" s="58"/>
      <c r="CX118" s="59">
        <v>8</v>
      </c>
      <c r="CY118" s="30">
        <v>1</v>
      </c>
      <c r="CZ118" s="31">
        <v>0.5</v>
      </c>
      <c r="DA118" s="31"/>
      <c r="DB118" s="32"/>
      <c r="DC118" s="33">
        <v>8</v>
      </c>
      <c r="DD118" s="30">
        <v>1</v>
      </c>
      <c r="DE118" s="31"/>
      <c r="DF118" s="31"/>
      <c r="DG118" s="32"/>
      <c r="DH118" s="33">
        <v>8</v>
      </c>
      <c r="DI118" s="30">
        <v>1</v>
      </c>
      <c r="DJ118" s="31">
        <v>2</v>
      </c>
      <c r="DK118" s="31"/>
      <c r="DL118" s="32"/>
      <c r="DM118" s="33">
        <v>8</v>
      </c>
      <c r="DN118" s="30">
        <v>1</v>
      </c>
      <c r="DO118" s="31">
        <v>2</v>
      </c>
      <c r="DP118" s="31"/>
      <c r="DQ118" s="32"/>
      <c r="DR118" s="33">
        <v>8</v>
      </c>
      <c r="DS118" s="30">
        <v>1</v>
      </c>
      <c r="DT118" s="31">
        <v>2</v>
      </c>
      <c r="DU118" s="31"/>
      <c r="DV118" s="32"/>
      <c r="DW118" s="33">
        <v>8</v>
      </c>
      <c r="DX118" s="30">
        <v>1</v>
      </c>
      <c r="DY118" s="31"/>
      <c r="DZ118" s="31"/>
      <c r="EA118" s="32"/>
      <c r="EB118" s="33"/>
      <c r="EC118" s="56">
        <v>1</v>
      </c>
      <c r="ED118" s="57"/>
      <c r="EE118" s="57"/>
      <c r="EF118" s="58"/>
      <c r="EG118" s="59"/>
      <c r="EH118" s="30">
        <v>1</v>
      </c>
      <c r="EI118" s="31">
        <v>0.5</v>
      </c>
      <c r="EJ118" s="31"/>
      <c r="EK118" s="32"/>
      <c r="EL118" s="33">
        <v>8</v>
      </c>
      <c r="EM118" s="30" t="s">
        <v>515</v>
      </c>
      <c r="EN118" s="31"/>
      <c r="EO118" s="31"/>
      <c r="EP118" s="32"/>
      <c r="EQ118" s="33"/>
      <c r="ER118" s="30"/>
      <c r="ES118" s="31"/>
      <c r="ET118" s="31"/>
      <c r="EU118" s="32"/>
      <c r="EV118" s="33"/>
      <c r="EW118" s="30"/>
      <c r="EX118" s="31"/>
      <c r="EY118" s="31"/>
      <c r="EZ118" s="32"/>
      <c r="FA118" s="33"/>
      <c r="FB118" s="30"/>
      <c r="FC118" s="31"/>
      <c r="FD118" s="31"/>
      <c r="FE118" s="32"/>
      <c r="FF118" s="33"/>
      <c r="FG118" s="30"/>
      <c r="FH118" s="31"/>
      <c r="FI118" s="31"/>
      <c r="FJ118" s="32"/>
      <c r="FK118" s="33"/>
    </row>
    <row r="119" spans="1:167" s="4" customFormat="1" ht="26.25" customHeight="1" x14ac:dyDescent="0.25">
      <c r="A119" s="22" t="s">
        <v>126</v>
      </c>
      <c r="B119" s="47" t="s">
        <v>354</v>
      </c>
      <c r="C119" s="46" t="s">
        <v>355</v>
      </c>
      <c r="D119" s="44" t="s">
        <v>440</v>
      </c>
      <c r="E119" s="36">
        <f>SUMIF($R$11:$FK$11,"T",R119:FK119)</f>
        <v>21</v>
      </c>
      <c r="F119" s="36">
        <f>COUNTIF(R119:FK119,"F")+(COUNT(R119,W119,AB119,AG119,AL119,AQ119,AV119,BA119,BF119,BK119,BP119,BU119,BZ119,CE119,CJ119,CO119,CT119,CY119,DD119,DI119,DN119,DS119,DX119,EC119,EH119,EM119,ER119,EW119,FB119,FG119)-E119)</f>
        <v>1</v>
      </c>
      <c r="G119" s="36">
        <f>+COUNTIF(R119:FK119,"F")*0.166666666666667</f>
        <v>0.16666666666666699</v>
      </c>
      <c r="H119" s="23">
        <f>COUNTIF(R119:FK119,"DM")</f>
        <v>3</v>
      </c>
      <c r="I119" s="23">
        <f>COUNTIF(R119:FK119,"LCG")</f>
        <v>0</v>
      </c>
      <c r="J119" s="23">
        <f>COUNTIF(R119:FK119,"LSG")</f>
        <v>0</v>
      </c>
      <c r="K119" s="23">
        <f>COUNTIF(R119:FK119,"V")</f>
        <v>0</v>
      </c>
      <c r="L119" s="37">
        <f>+E119+F119+H119+I119+J119+K119</f>
        <v>25</v>
      </c>
      <c r="M119" s="23">
        <f>SUMIF($R$11:$FK$11,$M$11,R119:FK119)</f>
        <v>5.75</v>
      </c>
      <c r="N119" s="23">
        <f>SUMIF($R$11:$FK$11,$N$11,R119:FK119)</f>
        <v>1</v>
      </c>
      <c r="O119" s="23">
        <f>SUMIF($R$11:$FK$11,$O$11,R119:FK119)</f>
        <v>8</v>
      </c>
      <c r="P119" s="23">
        <f>SUMIF($R$11:$FK$11,$P$11,R119:FK119)</f>
        <v>8</v>
      </c>
      <c r="Q119" s="34">
        <f>SUM(M119:P119)</f>
        <v>22.75</v>
      </c>
      <c r="R119" s="30">
        <v>1</v>
      </c>
      <c r="S119" s="31">
        <v>0.5</v>
      </c>
      <c r="T119" s="31"/>
      <c r="U119" s="32"/>
      <c r="V119" s="33"/>
      <c r="W119" s="30">
        <v>1</v>
      </c>
      <c r="X119" s="31">
        <v>2</v>
      </c>
      <c r="Y119" s="31">
        <v>1</v>
      </c>
      <c r="Z119" s="32"/>
      <c r="AA119" s="33"/>
      <c r="AB119" s="56">
        <v>1</v>
      </c>
      <c r="AC119" s="57"/>
      <c r="AD119" s="57"/>
      <c r="AE119" s="58"/>
      <c r="AF119" s="59"/>
      <c r="AG119" s="30">
        <v>1</v>
      </c>
      <c r="AH119" s="31"/>
      <c r="AI119" s="31"/>
      <c r="AJ119" s="32"/>
      <c r="AK119" s="33"/>
      <c r="AL119" s="30">
        <v>1</v>
      </c>
      <c r="AM119" s="31">
        <v>1.25</v>
      </c>
      <c r="AN119" s="31"/>
      <c r="AO119" s="32"/>
      <c r="AP119" s="33"/>
      <c r="AQ119" s="56">
        <v>1</v>
      </c>
      <c r="AR119" s="57"/>
      <c r="AS119" s="57"/>
      <c r="AT119" s="58">
        <v>8</v>
      </c>
      <c r="AU119" s="59"/>
      <c r="AV119" s="30">
        <v>1</v>
      </c>
      <c r="AW119" s="31"/>
      <c r="AX119" s="31"/>
      <c r="AY119" s="32"/>
      <c r="AZ119" s="33"/>
      <c r="BA119" s="30">
        <v>1</v>
      </c>
      <c r="BB119" s="31"/>
      <c r="BC119" s="31"/>
      <c r="BD119" s="32"/>
      <c r="BE119" s="33"/>
      <c r="BF119" s="30" t="s">
        <v>456</v>
      </c>
      <c r="BG119" s="31"/>
      <c r="BH119" s="31"/>
      <c r="BI119" s="32"/>
      <c r="BJ119" s="33"/>
      <c r="BK119" s="56">
        <v>1</v>
      </c>
      <c r="BL119" s="57"/>
      <c r="BM119" s="57"/>
      <c r="BN119" s="58"/>
      <c r="BO119" s="59"/>
      <c r="BP119" s="30">
        <v>1</v>
      </c>
      <c r="BQ119" s="31"/>
      <c r="BR119" s="31"/>
      <c r="BS119" s="32"/>
      <c r="BT119" s="33"/>
      <c r="BU119" s="30">
        <v>1</v>
      </c>
      <c r="BV119" s="31">
        <v>1.5</v>
      </c>
      <c r="BW119" s="31"/>
      <c r="BX119" s="32"/>
      <c r="BY119" s="33"/>
      <c r="BZ119" s="30">
        <v>1</v>
      </c>
      <c r="CA119" s="31"/>
      <c r="CB119" s="31"/>
      <c r="CC119" s="32"/>
      <c r="CD119" s="33"/>
      <c r="CE119" s="30" t="s">
        <v>490</v>
      </c>
      <c r="CF119" s="31"/>
      <c r="CG119" s="31"/>
      <c r="CH119" s="32"/>
      <c r="CI119" s="33"/>
      <c r="CJ119" s="30" t="s">
        <v>490</v>
      </c>
      <c r="CK119" s="31"/>
      <c r="CL119" s="31"/>
      <c r="CM119" s="32"/>
      <c r="CN119" s="33"/>
      <c r="CO119" s="30" t="s">
        <v>490</v>
      </c>
      <c r="CP119" s="31"/>
      <c r="CQ119" s="31"/>
      <c r="CR119" s="32"/>
      <c r="CS119" s="33"/>
      <c r="CT119" s="56">
        <v>1</v>
      </c>
      <c r="CU119" s="57"/>
      <c r="CV119" s="57"/>
      <c r="CW119" s="58"/>
      <c r="CX119" s="59"/>
      <c r="CY119" s="30">
        <v>1</v>
      </c>
      <c r="CZ119" s="31"/>
      <c r="DA119" s="31"/>
      <c r="DB119" s="32"/>
      <c r="DC119" s="33"/>
      <c r="DD119" s="30">
        <v>1</v>
      </c>
      <c r="DE119" s="31"/>
      <c r="DF119" s="31"/>
      <c r="DG119" s="32"/>
      <c r="DH119" s="33"/>
      <c r="DI119" s="30">
        <v>1</v>
      </c>
      <c r="DJ119" s="31"/>
      <c r="DK119" s="31"/>
      <c r="DL119" s="32"/>
      <c r="DM119" s="33"/>
      <c r="DN119" s="30">
        <v>1</v>
      </c>
      <c r="DO119" s="31"/>
      <c r="DP119" s="31"/>
      <c r="DQ119" s="32"/>
      <c r="DR119" s="33"/>
      <c r="DS119" s="30">
        <v>1</v>
      </c>
      <c r="DT119" s="31"/>
      <c r="DU119" s="31"/>
      <c r="DV119" s="32"/>
      <c r="DW119" s="33"/>
      <c r="DX119" s="30">
        <v>1</v>
      </c>
      <c r="DY119" s="31"/>
      <c r="DZ119" s="31"/>
      <c r="EA119" s="32"/>
      <c r="EB119" s="33"/>
      <c r="EC119" s="56">
        <v>1</v>
      </c>
      <c r="ED119" s="57"/>
      <c r="EE119" s="57"/>
      <c r="EF119" s="58"/>
      <c r="EG119" s="59"/>
      <c r="EH119" s="30">
        <v>1</v>
      </c>
      <c r="EI119" s="31">
        <v>0.5</v>
      </c>
      <c r="EJ119" s="31"/>
      <c r="EK119" s="32"/>
      <c r="EL119" s="33">
        <v>8</v>
      </c>
      <c r="EM119" s="30" t="s">
        <v>515</v>
      </c>
      <c r="EN119" s="31"/>
      <c r="EO119" s="31"/>
      <c r="EP119" s="32"/>
      <c r="EQ119" s="33"/>
      <c r="ER119" s="30"/>
      <c r="ES119" s="31"/>
      <c r="ET119" s="31"/>
      <c r="EU119" s="32"/>
      <c r="EV119" s="33"/>
      <c r="EW119" s="30"/>
      <c r="EX119" s="31"/>
      <c r="EY119" s="31"/>
      <c r="EZ119" s="32"/>
      <c r="FA119" s="33"/>
      <c r="FB119" s="30"/>
      <c r="FC119" s="31"/>
      <c r="FD119" s="31"/>
      <c r="FE119" s="32"/>
      <c r="FF119" s="33"/>
      <c r="FG119" s="30"/>
      <c r="FH119" s="31"/>
      <c r="FI119" s="31"/>
      <c r="FJ119" s="32"/>
      <c r="FK119" s="33"/>
    </row>
    <row r="120" spans="1:167" s="4" customFormat="1" ht="26.25" customHeight="1" x14ac:dyDescent="0.25">
      <c r="A120" s="22" t="s">
        <v>127</v>
      </c>
      <c r="B120" s="47" t="s">
        <v>356</v>
      </c>
      <c r="C120" s="46" t="s">
        <v>357</v>
      </c>
      <c r="D120" s="44" t="s">
        <v>441</v>
      </c>
      <c r="E120" s="36">
        <f>SUMIF($R$11:$FK$11,"T",R120:FK120)</f>
        <v>21.88</v>
      </c>
      <c r="F120" s="36">
        <f>COUNTIF(R120:FK120,"F")+(COUNT(R120,W120,AB120,AG120,AL120,AQ120,AV120,BA120,BF120,BK120,BP120,BU120,BZ120,CE120,CJ120,CO120,CT120,CY120,DD120,DI120,DN120,DS120,DX120,EC120,EH120,EM120,ER120,EW120,FB120,FG120)-E120)</f>
        <v>3.120000000000001</v>
      </c>
      <c r="G120" s="36">
        <f>+COUNTIF(R120:FK120,"F")*0.166666666666667</f>
        <v>0.500000000000001</v>
      </c>
      <c r="H120" s="23">
        <f>COUNTIF(R120:FK120,"DM")</f>
        <v>0</v>
      </c>
      <c r="I120" s="23">
        <f>COUNTIF(R120:FK120,"LCG")</f>
        <v>0</v>
      </c>
      <c r="J120" s="23">
        <f>COUNTIF(R120:FK120,"LSG")</f>
        <v>0</v>
      </c>
      <c r="K120" s="23">
        <f>COUNTIF(R120:FK120,"V")</f>
        <v>0</v>
      </c>
      <c r="L120" s="37">
        <f>+E120+F120+H120+I120+J120+K120</f>
        <v>25</v>
      </c>
      <c r="M120" s="23">
        <f>SUMIF($R$11:$FK$11,$M$11,R120:FK120)</f>
        <v>0.5</v>
      </c>
      <c r="N120" s="23">
        <f>SUMIF($R$11:$FK$11,$N$11,R120:FK120)</f>
        <v>0</v>
      </c>
      <c r="O120" s="23">
        <f>SUMIF($R$11:$FK$11,$O$11,R120:FK120)</f>
        <v>8</v>
      </c>
      <c r="P120" s="23">
        <f>SUMIF($R$11:$FK$11,$P$11,R120:FK120)</f>
        <v>0</v>
      </c>
      <c r="Q120" s="34">
        <f>SUM(M120:P120)</f>
        <v>8.5</v>
      </c>
      <c r="R120" s="30">
        <v>1</v>
      </c>
      <c r="S120" s="31"/>
      <c r="T120" s="31"/>
      <c r="U120" s="32"/>
      <c r="V120" s="33"/>
      <c r="W120" s="30">
        <v>1</v>
      </c>
      <c r="X120" s="31"/>
      <c r="Y120" s="31"/>
      <c r="Z120" s="32"/>
      <c r="AA120" s="33"/>
      <c r="AB120" s="56">
        <v>1</v>
      </c>
      <c r="AC120" s="57"/>
      <c r="AD120" s="57"/>
      <c r="AE120" s="58"/>
      <c r="AF120" s="59"/>
      <c r="AG120" s="30">
        <v>1</v>
      </c>
      <c r="AH120" s="31"/>
      <c r="AI120" s="31"/>
      <c r="AJ120" s="32"/>
      <c r="AK120" s="33"/>
      <c r="AL120" s="30">
        <v>1</v>
      </c>
      <c r="AM120" s="31"/>
      <c r="AN120" s="31"/>
      <c r="AO120" s="32"/>
      <c r="AP120" s="33"/>
      <c r="AQ120" s="56">
        <v>1</v>
      </c>
      <c r="AR120" s="57"/>
      <c r="AS120" s="57"/>
      <c r="AT120" s="58">
        <v>8</v>
      </c>
      <c r="AU120" s="59"/>
      <c r="AV120" s="30">
        <v>1</v>
      </c>
      <c r="AW120" s="31"/>
      <c r="AX120" s="31"/>
      <c r="AY120" s="32"/>
      <c r="AZ120" s="33"/>
      <c r="BA120" s="30">
        <v>1</v>
      </c>
      <c r="BB120" s="31"/>
      <c r="BC120" s="31"/>
      <c r="BD120" s="32"/>
      <c r="BE120" s="33"/>
      <c r="BF120" s="30">
        <v>1</v>
      </c>
      <c r="BG120" s="31">
        <v>0.5</v>
      </c>
      <c r="BH120" s="31"/>
      <c r="BI120" s="32"/>
      <c r="BJ120" s="33"/>
      <c r="BK120" s="56">
        <v>1</v>
      </c>
      <c r="BL120" s="57"/>
      <c r="BM120" s="57"/>
      <c r="BN120" s="58"/>
      <c r="BO120" s="59"/>
      <c r="BP120" s="30">
        <v>1</v>
      </c>
      <c r="BQ120" s="31"/>
      <c r="BR120" s="31"/>
      <c r="BS120" s="32"/>
      <c r="BT120" s="33"/>
      <c r="BU120" s="30" t="s">
        <v>456</v>
      </c>
      <c r="BV120" s="31"/>
      <c r="BW120" s="31"/>
      <c r="BX120" s="32"/>
      <c r="BY120" s="33"/>
      <c r="BZ120" s="30">
        <v>1</v>
      </c>
      <c r="CA120" s="31"/>
      <c r="CB120" s="31"/>
      <c r="CC120" s="32"/>
      <c r="CD120" s="33"/>
      <c r="CE120" s="30" t="s">
        <v>456</v>
      </c>
      <c r="CF120" s="31"/>
      <c r="CG120" s="31"/>
      <c r="CH120" s="32"/>
      <c r="CI120" s="33"/>
      <c r="CJ120" s="30">
        <v>1</v>
      </c>
      <c r="CK120" s="31"/>
      <c r="CL120" s="31"/>
      <c r="CM120" s="32"/>
      <c r="CN120" s="33"/>
      <c r="CO120" s="30" t="s">
        <v>456</v>
      </c>
      <c r="CP120" s="31"/>
      <c r="CQ120" s="31"/>
      <c r="CR120" s="32"/>
      <c r="CS120" s="33"/>
      <c r="CT120" s="56">
        <v>1</v>
      </c>
      <c r="CU120" s="57"/>
      <c r="CV120" s="57"/>
      <c r="CW120" s="58"/>
      <c r="CX120" s="59"/>
      <c r="CY120" s="30">
        <v>1</v>
      </c>
      <c r="CZ120" s="31"/>
      <c r="DA120" s="31"/>
      <c r="DB120" s="32"/>
      <c r="DC120" s="33"/>
      <c r="DD120" s="30">
        <v>1</v>
      </c>
      <c r="DE120" s="31"/>
      <c r="DF120" s="31"/>
      <c r="DG120" s="32"/>
      <c r="DH120" s="33"/>
      <c r="DI120" s="30">
        <v>1</v>
      </c>
      <c r="DJ120" s="31"/>
      <c r="DK120" s="31"/>
      <c r="DL120" s="32"/>
      <c r="DM120" s="33"/>
      <c r="DN120" s="30">
        <v>1</v>
      </c>
      <c r="DO120" s="31"/>
      <c r="DP120" s="31"/>
      <c r="DQ120" s="32"/>
      <c r="DR120" s="33"/>
      <c r="DS120" s="30">
        <v>1</v>
      </c>
      <c r="DT120" s="31"/>
      <c r="DU120" s="31"/>
      <c r="DV120" s="32"/>
      <c r="DW120" s="33"/>
      <c r="DX120" s="30">
        <v>0.88</v>
      </c>
      <c r="DY120" s="31"/>
      <c r="DZ120" s="31"/>
      <c r="EA120" s="32"/>
      <c r="EB120" s="33"/>
      <c r="EC120" s="56">
        <v>1</v>
      </c>
      <c r="ED120" s="57"/>
      <c r="EE120" s="57"/>
      <c r="EF120" s="58"/>
      <c r="EG120" s="59"/>
      <c r="EH120" s="30">
        <v>1</v>
      </c>
      <c r="EI120" s="31"/>
      <c r="EJ120" s="31"/>
      <c r="EK120" s="32"/>
      <c r="EL120" s="33"/>
      <c r="EM120" s="30" t="s">
        <v>11</v>
      </c>
      <c r="EN120" s="31"/>
      <c r="EO120" s="31"/>
      <c r="EP120" s="32"/>
      <c r="EQ120" s="33"/>
      <c r="ER120" s="30"/>
      <c r="ES120" s="31"/>
      <c r="ET120" s="31"/>
      <c r="EU120" s="32"/>
      <c r="EV120" s="33"/>
      <c r="EW120" s="30"/>
      <c r="EX120" s="31"/>
      <c r="EY120" s="31"/>
      <c r="EZ120" s="32"/>
      <c r="FA120" s="33"/>
      <c r="FB120" s="30"/>
      <c r="FC120" s="31"/>
      <c r="FD120" s="31"/>
      <c r="FE120" s="32"/>
      <c r="FF120" s="33"/>
      <c r="FG120" s="30"/>
      <c r="FH120" s="31"/>
      <c r="FI120" s="31"/>
      <c r="FJ120" s="32"/>
      <c r="FK120" s="33"/>
    </row>
    <row r="121" spans="1:167" s="4" customFormat="1" ht="26.25" customHeight="1" x14ac:dyDescent="0.25">
      <c r="A121" s="22" t="s">
        <v>128</v>
      </c>
      <c r="B121" s="60" t="s">
        <v>501</v>
      </c>
      <c r="C121" s="61" t="s">
        <v>502</v>
      </c>
      <c r="D121" s="62" t="s">
        <v>512</v>
      </c>
      <c r="E121" s="36">
        <f>SUMIF($R$11:$FK$11,"T",R121:FK121)</f>
        <v>0</v>
      </c>
      <c r="F121" s="36">
        <f>COUNTIF(R121:FK121,"F")+(COUNT(R121,W121,AB121,AG121,AL121,AQ121,AV121,BA121,BF121,BK121,BP121,BU121,BZ121,CE121,CJ121,CO121,CT121,CY121,DD121,DI121,DN121,DS121,DX121,EC121,EH121,EM121,ER121,EW121,FB121,FG121)-E121)</f>
        <v>6</v>
      </c>
      <c r="G121" s="36">
        <f>+COUNTIF(R121:FK121,"F")*0.166666666666667</f>
        <v>1.000000000000002</v>
      </c>
      <c r="H121" s="23">
        <f>COUNTIF(R121:FK121,"DM")</f>
        <v>0</v>
      </c>
      <c r="I121" s="23">
        <f>COUNTIF(R121:FK121,"LCG")</f>
        <v>0</v>
      </c>
      <c r="J121" s="23">
        <f>COUNTIF(R121:FK121,"LSG")</f>
        <v>0</v>
      </c>
      <c r="K121" s="23">
        <f>COUNTIF(R121:FK121,"V")</f>
        <v>0</v>
      </c>
      <c r="L121" s="37">
        <f>+E121+F121+H121+I121+J121+K121</f>
        <v>6</v>
      </c>
      <c r="M121" s="23">
        <f>SUMIF($R$11:$FK$11,$M$11,R121:FK121)</f>
        <v>0</v>
      </c>
      <c r="N121" s="23">
        <f>SUMIF($R$11:$FK$11,$N$11,R121:FK121)</f>
        <v>0</v>
      </c>
      <c r="O121" s="23">
        <f>SUMIF($R$11:$FK$11,$O$11,R121:FK121)</f>
        <v>0</v>
      </c>
      <c r="P121" s="23">
        <f>SUMIF($R$11:$FK$11,$P$11,R121:FK121)</f>
        <v>0</v>
      </c>
      <c r="Q121" s="34">
        <f>SUM(M121:P121)</f>
        <v>0</v>
      </c>
      <c r="R121" s="30"/>
      <c r="S121" s="31"/>
      <c r="T121" s="31"/>
      <c r="U121" s="32"/>
      <c r="V121" s="33"/>
      <c r="W121" s="30"/>
      <c r="X121" s="31"/>
      <c r="Y121" s="31"/>
      <c r="Z121" s="32"/>
      <c r="AA121" s="33"/>
      <c r="AB121" s="56"/>
      <c r="AC121" s="57"/>
      <c r="AD121" s="57"/>
      <c r="AE121" s="58"/>
      <c r="AF121" s="59"/>
      <c r="AG121" s="30"/>
      <c r="AH121" s="31"/>
      <c r="AI121" s="31"/>
      <c r="AJ121" s="32"/>
      <c r="AK121" s="33"/>
      <c r="AL121" s="30"/>
      <c r="AM121" s="31"/>
      <c r="AN121" s="31"/>
      <c r="AO121" s="32"/>
      <c r="AP121" s="33"/>
      <c r="AQ121" s="56"/>
      <c r="AR121" s="57"/>
      <c r="AS121" s="57"/>
      <c r="AT121" s="58"/>
      <c r="AU121" s="59"/>
      <c r="AV121" s="30"/>
      <c r="AW121" s="31"/>
      <c r="AX121" s="31"/>
      <c r="AY121" s="32"/>
      <c r="AZ121" s="33"/>
      <c r="BA121" s="30"/>
      <c r="BB121" s="31"/>
      <c r="BC121" s="31"/>
      <c r="BD121" s="32"/>
      <c r="BE121" s="33"/>
      <c r="BF121" s="30"/>
      <c r="BG121" s="31"/>
      <c r="BH121" s="31"/>
      <c r="BI121" s="32"/>
      <c r="BJ121" s="33"/>
      <c r="BK121" s="56"/>
      <c r="BL121" s="57"/>
      <c r="BM121" s="57"/>
      <c r="BN121" s="58"/>
      <c r="BO121" s="59"/>
      <c r="BP121" s="30"/>
      <c r="BQ121" s="31"/>
      <c r="BR121" s="31"/>
      <c r="BS121" s="32"/>
      <c r="BT121" s="33"/>
      <c r="BU121" s="30"/>
      <c r="BV121" s="31"/>
      <c r="BW121" s="31"/>
      <c r="BX121" s="32"/>
      <c r="BY121" s="33"/>
      <c r="BZ121" s="30"/>
      <c r="CA121" s="31"/>
      <c r="CB121" s="31"/>
      <c r="CC121" s="32"/>
      <c r="CD121" s="33"/>
      <c r="CE121" s="30"/>
      <c r="CF121" s="31"/>
      <c r="CG121" s="31"/>
      <c r="CH121" s="32"/>
      <c r="CI121" s="33"/>
      <c r="CJ121" s="30"/>
      <c r="CK121" s="31"/>
      <c r="CL121" s="31"/>
      <c r="CM121" s="32"/>
      <c r="CN121" s="33"/>
      <c r="CO121" s="30"/>
      <c r="CP121" s="31"/>
      <c r="CQ121" s="31"/>
      <c r="CR121" s="32"/>
      <c r="CS121" s="33"/>
      <c r="CT121" s="56"/>
      <c r="CU121" s="57"/>
      <c r="CV121" s="57"/>
      <c r="CW121" s="58"/>
      <c r="CX121" s="59"/>
      <c r="CY121" s="30"/>
      <c r="CZ121" s="31"/>
      <c r="DA121" s="31"/>
      <c r="DB121" s="32"/>
      <c r="DC121" s="33"/>
      <c r="DD121" s="30" t="s">
        <v>456</v>
      </c>
      <c r="DE121" s="31"/>
      <c r="DF121" s="31"/>
      <c r="DG121" s="32"/>
      <c r="DH121" s="33"/>
      <c r="DI121" s="30" t="s">
        <v>456</v>
      </c>
      <c r="DJ121" s="31"/>
      <c r="DK121" s="31"/>
      <c r="DL121" s="32"/>
      <c r="DM121" s="33"/>
      <c r="DN121" s="30" t="s">
        <v>456</v>
      </c>
      <c r="DO121" s="31"/>
      <c r="DP121" s="31"/>
      <c r="DQ121" s="32"/>
      <c r="DR121" s="33"/>
      <c r="DS121" s="30" t="s">
        <v>456</v>
      </c>
      <c r="DT121" s="31"/>
      <c r="DU121" s="31"/>
      <c r="DV121" s="32"/>
      <c r="DW121" s="33"/>
      <c r="DX121" s="30" t="s">
        <v>456</v>
      </c>
      <c r="DY121" s="31"/>
      <c r="DZ121" s="31"/>
      <c r="EA121" s="32"/>
      <c r="EB121" s="33"/>
      <c r="EC121" s="56" t="s">
        <v>456</v>
      </c>
      <c r="ED121" s="57"/>
      <c r="EE121" s="57"/>
      <c r="EF121" s="58"/>
      <c r="EG121" s="59"/>
      <c r="EH121" s="30" t="s">
        <v>530</v>
      </c>
      <c r="EI121" s="31"/>
      <c r="EJ121" s="31"/>
      <c r="EK121" s="32"/>
      <c r="EL121" s="33"/>
      <c r="EM121" s="30"/>
      <c r="EN121" s="31"/>
      <c r="EO121" s="31"/>
      <c r="EP121" s="32"/>
      <c r="EQ121" s="33"/>
      <c r="ER121" s="30"/>
      <c r="ES121" s="31"/>
      <c r="ET121" s="31"/>
      <c r="EU121" s="32"/>
      <c r="EV121" s="33"/>
      <c r="EW121" s="30"/>
      <c r="EX121" s="31"/>
      <c r="EY121" s="31"/>
      <c r="EZ121" s="32"/>
      <c r="FA121" s="33"/>
      <c r="FB121" s="30"/>
      <c r="FC121" s="31"/>
      <c r="FD121" s="31"/>
      <c r="FE121" s="32"/>
      <c r="FF121" s="33"/>
      <c r="FG121" s="30"/>
      <c r="FH121" s="31"/>
      <c r="FI121" s="31"/>
      <c r="FJ121" s="32"/>
      <c r="FK121" s="33"/>
    </row>
    <row r="122" spans="1:167" s="4" customFormat="1" ht="26.25" customHeight="1" x14ac:dyDescent="0.25">
      <c r="A122" s="22" t="s">
        <v>518</v>
      </c>
      <c r="B122" s="47" t="s">
        <v>358</v>
      </c>
      <c r="C122" s="46" t="s">
        <v>359</v>
      </c>
      <c r="D122" s="44">
        <v>46949457</v>
      </c>
      <c r="E122" s="36">
        <f>SUMIF($R$11:$FK$11,"T",R122:FK122)</f>
        <v>24</v>
      </c>
      <c r="F122" s="36">
        <f>COUNTIF(R122:FK122,"F")+(COUNT(R122,W122,AB122,AG122,AL122,AQ122,AV122,BA122,BF122,BK122,BP122,BU122,BZ122,CE122,CJ122,CO122,CT122,CY122,DD122,DI122,DN122,DS122,DX122,EC122,EH122,EM122,ER122,EW122,FB122,FG122)-E122)</f>
        <v>1</v>
      </c>
      <c r="G122" s="36">
        <f>+COUNTIF(R122:FK122,"F")*0.166666666666667</f>
        <v>0.16666666666666699</v>
      </c>
      <c r="H122" s="23">
        <f>COUNTIF(R122:FK122,"DM")</f>
        <v>0</v>
      </c>
      <c r="I122" s="23">
        <f>COUNTIF(R122:FK122,"LCG")</f>
        <v>0</v>
      </c>
      <c r="J122" s="23">
        <f>COUNTIF(R122:FK122,"LSG")</f>
        <v>0</v>
      </c>
      <c r="K122" s="23">
        <f>COUNTIF(R122:FK122,"V")</f>
        <v>0</v>
      </c>
      <c r="L122" s="37">
        <f>+E122+F122+H122+I122+J122+K122</f>
        <v>25</v>
      </c>
      <c r="M122" s="23">
        <f>SUMIF($R$11:$FK$11,$M$11,R122:FK122)</f>
        <v>0</v>
      </c>
      <c r="N122" s="23">
        <f>SUMIF($R$11:$FK$11,$N$11,R122:FK122)</f>
        <v>0</v>
      </c>
      <c r="O122" s="23">
        <f>SUMIF($R$11:$FK$11,$O$11,R122:FK122)</f>
        <v>0</v>
      </c>
      <c r="P122" s="23">
        <f>SUMIF($R$11:$FK$11,$P$11,R122:FK122)</f>
        <v>56</v>
      </c>
      <c r="Q122" s="34">
        <f>SUM(M122:P122)</f>
        <v>56</v>
      </c>
      <c r="R122" s="30">
        <v>1</v>
      </c>
      <c r="S122" s="31"/>
      <c r="T122" s="31"/>
      <c r="U122" s="32"/>
      <c r="V122" s="33"/>
      <c r="W122" s="30">
        <v>1</v>
      </c>
      <c r="X122" s="31"/>
      <c r="Y122" s="31"/>
      <c r="Z122" s="32"/>
      <c r="AA122" s="33"/>
      <c r="AB122" s="56">
        <v>1</v>
      </c>
      <c r="AC122" s="57"/>
      <c r="AD122" s="57"/>
      <c r="AE122" s="58"/>
      <c r="AF122" s="59">
        <v>8</v>
      </c>
      <c r="AG122" s="30">
        <v>1</v>
      </c>
      <c r="AH122" s="31"/>
      <c r="AI122" s="31"/>
      <c r="AJ122" s="32"/>
      <c r="AK122" s="33">
        <v>8</v>
      </c>
      <c r="AL122" s="30">
        <v>1</v>
      </c>
      <c r="AM122" s="31"/>
      <c r="AN122" s="31"/>
      <c r="AO122" s="32"/>
      <c r="AP122" s="33">
        <v>8</v>
      </c>
      <c r="AQ122" s="56" t="s">
        <v>456</v>
      </c>
      <c r="AR122" s="57"/>
      <c r="AS122" s="57"/>
      <c r="AT122" s="58"/>
      <c r="AU122" s="59"/>
      <c r="AV122" s="30">
        <v>1</v>
      </c>
      <c r="AW122" s="31"/>
      <c r="AX122" s="31"/>
      <c r="AY122" s="32"/>
      <c r="AZ122" s="33">
        <v>8</v>
      </c>
      <c r="BA122" s="30">
        <v>1</v>
      </c>
      <c r="BB122" s="31"/>
      <c r="BC122" s="31"/>
      <c r="BD122" s="32"/>
      <c r="BE122" s="33">
        <v>8</v>
      </c>
      <c r="BF122" s="30">
        <v>1</v>
      </c>
      <c r="BG122" s="31"/>
      <c r="BH122" s="31"/>
      <c r="BI122" s="32"/>
      <c r="BJ122" s="33"/>
      <c r="BK122" s="56">
        <v>1</v>
      </c>
      <c r="BL122" s="57"/>
      <c r="BM122" s="57"/>
      <c r="BN122" s="58"/>
      <c r="BO122" s="59"/>
      <c r="BP122" s="30">
        <v>1</v>
      </c>
      <c r="BQ122" s="31"/>
      <c r="BR122" s="31"/>
      <c r="BS122" s="32"/>
      <c r="BT122" s="33"/>
      <c r="BU122" s="30">
        <v>1</v>
      </c>
      <c r="BV122" s="31"/>
      <c r="BW122" s="31"/>
      <c r="BX122" s="32"/>
      <c r="BY122" s="33"/>
      <c r="BZ122" s="30">
        <v>1</v>
      </c>
      <c r="CA122" s="31"/>
      <c r="CB122" s="31"/>
      <c r="CC122" s="32"/>
      <c r="CD122" s="33"/>
      <c r="CE122" s="30">
        <v>1</v>
      </c>
      <c r="CF122" s="31"/>
      <c r="CG122" s="31"/>
      <c r="CH122" s="32"/>
      <c r="CI122" s="33"/>
      <c r="CJ122" s="30">
        <v>1</v>
      </c>
      <c r="CK122" s="31"/>
      <c r="CL122" s="31"/>
      <c r="CM122" s="32"/>
      <c r="CN122" s="33"/>
      <c r="CO122" s="30">
        <v>1</v>
      </c>
      <c r="CP122" s="31"/>
      <c r="CQ122" s="31"/>
      <c r="CR122" s="32"/>
      <c r="CS122" s="33"/>
      <c r="CT122" s="56">
        <v>1</v>
      </c>
      <c r="CU122" s="57"/>
      <c r="CV122" s="57"/>
      <c r="CW122" s="58"/>
      <c r="CX122" s="59"/>
      <c r="CY122" s="30">
        <v>1</v>
      </c>
      <c r="CZ122" s="31"/>
      <c r="DA122" s="31"/>
      <c r="DB122" s="32"/>
      <c r="DC122" s="33"/>
      <c r="DD122" s="30">
        <v>1</v>
      </c>
      <c r="DE122" s="31"/>
      <c r="DF122" s="31"/>
      <c r="DG122" s="32"/>
      <c r="DH122" s="33"/>
      <c r="DI122" s="30">
        <v>1</v>
      </c>
      <c r="DJ122" s="31"/>
      <c r="DK122" s="31"/>
      <c r="DL122" s="32"/>
      <c r="DM122" s="33"/>
      <c r="DN122" s="30">
        <v>1</v>
      </c>
      <c r="DO122" s="31"/>
      <c r="DP122" s="31"/>
      <c r="DQ122" s="32"/>
      <c r="DR122" s="33"/>
      <c r="DS122" s="30">
        <v>1</v>
      </c>
      <c r="DT122" s="31"/>
      <c r="DU122" s="31"/>
      <c r="DV122" s="32"/>
      <c r="DW122" s="33"/>
      <c r="DX122" s="30">
        <v>1</v>
      </c>
      <c r="DY122" s="31"/>
      <c r="DZ122" s="31"/>
      <c r="EA122" s="32"/>
      <c r="EB122" s="33"/>
      <c r="EC122" s="56">
        <v>1</v>
      </c>
      <c r="ED122" s="57"/>
      <c r="EE122" s="57"/>
      <c r="EF122" s="58"/>
      <c r="EG122" s="59">
        <v>8</v>
      </c>
      <c r="EH122" s="30">
        <v>1</v>
      </c>
      <c r="EI122" s="31"/>
      <c r="EJ122" s="31"/>
      <c r="EK122" s="32"/>
      <c r="EL122" s="33">
        <v>8</v>
      </c>
      <c r="EM122" s="30" t="s">
        <v>516</v>
      </c>
      <c r="EN122" s="31"/>
      <c r="EO122" s="31"/>
      <c r="EP122" s="32"/>
      <c r="EQ122" s="33"/>
      <c r="ER122" s="30"/>
      <c r="ES122" s="31"/>
      <c r="ET122" s="31"/>
      <c r="EU122" s="32"/>
      <c r="EV122" s="33"/>
      <c r="EW122" s="30"/>
      <c r="EX122" s="31"/>
      <c r="EY122" s="31"/>
      <c r="EZ122" s="32"/>
      <c r="FA122" s="33"/>
      <c r="FB122" s="30"/>
      <c r="FC122" s="31"/>
      <c r="FD122" s="31"/>
      <c r="FE122" s="32"/>
      <c r="FF122" s="33"/>
      <c r="FG122" s="30"/>
      <c r="FH122" s="31"/>
      <c r="FI122" s="31"/>
      <c r="FJ122" s="32"/>
      <c r="FK122" s="33"/>
    </row>
    <row r="123" spans="1:167" s="4" customFormat="1" ht="26.25" customHeight="1" x14ac:dyDescent="0.25">
      <c r="A123" s="22" t="s">
        <v>129</v>
      </c>
      <c r="B123" s="47" t="s">
        <v>471</v>
      </c>
      <c r="C123" s="46" t="s">
        <v>472</v>
      </c>
      <c r="D123" s="44" t="s">
        <v>484</v>
      </c>
      <c r="E123" s="36">
        <f>SUMIF($R$11:$FK$11,"T",R123:FK123)</f>
        <v>22</v>
      </c>
      <c r="F123" s="36">
        <f>COUNTIF(R123:FK123,"F")+(COUNT(R123,W123,AB123,AG123,AL123,AQ123,AV123,BA123,BF123,BK123,BP123,BU123,BZ123,CE123,CJ123,CO123,CT123,CY123,DD123,DI123,DN123,DS123,DX123,EC123,EH123,EM123,ER123,EW123,FB123,FG123)-E123)</f>
        <v>0</v>
      </c>
      <c r="G123" s="36">
        <f>+COUNTIF(R123:FK123,"F")*0.166666666666667</f>
        <v>0</v>
      </c>
      <c r="H123" s="23">
        <f>COUNTIF(R123:FK123,"DM")</f>
        <v>0</v>
      </c>
      <c r="I123" s="23">
        <f>COUNTIF(R123:FK123,"LCG")</f>
        <v>0</v>
      </c>
      <c r="J123" s="23">
        <f>COUNTIF(R123:FK123,"LSG")</f>
        <v>0</v>
      </c>
      <c r="K123" s="23">
        <f>COUNTIF(R123:FK123,"V")</f>
        <v>0</v>
      </c>
      <c r="L123" s="37">
        <f>+E123+F123+H123+I123+J123+K123</f>
        <v>22</v>
      </c>
      <c r="M123" s="23">
        <f>SUMIF($R$11:$FK$11,$M$11,R123:FK123)</f>
        <v>0.5</v>
      </c>
      <c r="N123" s="23">
        <f>SUMIF($R$11:$FK$11,$N$11,R123:FK123)</f>
        <v>0</v>
      </c>
      <c r="O123" s="23">
        <f>SUMIF($R$11:$FK$11,$O$11,R123:FK123)</f>
        <v>0</v>
      </c>
      <c r="P123" s="23">
        <f>SUMIF($R$11:$FK$11,$P$11,R123:FK123)</f>
        <v>0</v>
      </c>
      <c r="Q123" s="34">
        <f>SUM(M123:P123)</f>
        <v>0.5</v>
      </c>
      <c r="R123" s="30"/>
      <c r="S123" s="31"/>
      <c r="T123" s="31"/>
      <c r="U123" s="32"/>
      <c r="V123" s="33"/>
      <c r="W123" s="30"/>
      <c r="X123" s="31"/>
      <c r="Y123" s="31"/>
      <c r="Z123" s="32"/>
      <c r="AA123" s="33"/>
      <c r="AB123" s="56"/>
      <c r="AC123" s="57"/>
      <c r="AD123" s="57"/>
      <c r="AE123" s="58"/>
      <c r="AF123" s="59"/>
      <c r="AG123" s="30">
        <v>1</v>
      </c>
      <c r="AH123" s="31">
        <v>0.5</v>
      </c>
      <c r="AI123" s="31"/>
      <c r="AJ123" s="32"/>
      <c r="AK123" s="33"/>
      <c r="AL123" s="30">
        <v>1</v>
      </c>
      <c r="AM123" s="31"/>
      <c r="AN123" s="31"/>
      <c r="AO123" s="32"/>
      <c r="AP123" s="33"/>
      <c r="AQ123" s="56">
        <v>1</v>
      </c>
      <c r="AR123" s="57"/>
      <c r="AS123" s="57"/>
      <c r="AT123" s="58"/>
      <c r="AU123" s="59"/>
      <c r="AV123" s="30">
        <v>1</v>
      </c>
      <c r="AW123" s="31"/>
      <c r="AX123" s="31"/>
      <c r="AY123" s="32"/>
      <c r="AZ123" s="33"/>
      <c r="BA123" s="30">
        <v>1</v>
      </c>
      <c r="BB123" s="31"/>
      <c r="BC123" s="31"/>
      <c r="BD123" s="32"/>
      <c r="BE123" s="33"/>
      <c r="BF123" s="30">
        <v>1</v>
      </c>
      <c r="BG123" s="31"/>
      <c r="BH123" s="31"/>
      <c r="BI123" s="32"/>
      <c r="BJ123" s="33"/>
      <c r="BK123" s="56">
        <v>1</v>
      </c>
      <c r="BL123" s="57"/>
      <c r="BM123" s="57"/>
      <c r="BN123" s="58"/>
      <c r="BO123" s="59"/>
      <c r="BP123" s="30">
        <v>1</v>
      </c>
      <c r="BQ123" s="31"/>
      <c r="BR123" s="31"/>
      <c r="BS123" s="32"/>
      <c r="BT123" s="33"/>
      <c r="BU123" s="30">
        <v>1</v>
      </c>
      <c r="BV123" s="31"/>
      <c r="BW123" s="31"/>
      <c r="BX123" s="32"/>
      <c r="BY123" s="33"/>
      <c r="BZ123" s="30">
        <v>1</v>
      </c>
      <c r="CA123" s="31"/>
      <c r="CB123" s="31"/>
      <c r="CC123" s="32"/>
      <c r="CD123" s="33"/>
      <c r="CE123" s="30">
        <v>1</v>
      </c>
      <c r="CF123" s="31"/>
      <c r="CG123" s="31"/>
      <c r="CH123" s="32"/>
      <c r="CI123" s="33"/>
      <c r="CJ123" s="30">
        <v>1</v>
      </c>
      <c r="CK123" s="31"/>
      <c r="CL123" s="31"/>
      <c r="CM123" s="32"/>
      <c r="CN123" s="33"/>
      <c r="CO123" s="30">
        <v>1</v>
      </c>
      <c r="CP123" s="31"/>
      <c r="CQ123" s="31"/>
      <c r="CR123" s="32"/>
      <c r="CS123" s="33"/>
      <c r="CT123" s="56">
        <v>1</v>
      </c>
      <c r="CU123" s="57"/>
      <c r="CV123" s="57"/>
      <c r="CW123" s="58"/>
      <c r="CX123" s="59"/>
      <c r="CY123" s="30">
        <v>1</v>
      </c>
      <c r="CZ123" s="31"/>
      <c r="DA123" s="31"/>
      <c r="DB123" s="32"/>
      <c r="DC123" s="33"/>
      <c r="DD123" s="30">
        <v>1</v>
      </c>
      <c r="DE123" s="31"/>
      <c r="DF123" s="31"/>
      <c r="DG123" s="32"/>
      <c r="DH123" s="33"/>
      <c r="DI123" s="30">
        <v>1</v>
      </c>
      <c r="DJ123" s="31"/>
      <c r="DK123" s="31"/>
      <c r="DL123" s="32"/>
      <c r="DM123" s="33"/>
      <c r="DN123" s="30">
        <v>1</v>
      </c>
      <c r="DO123" s="31"/>
      <c r="DP123" s="31"/>
      <c r="DQ123" s="32"/>
      <c r="DR123" s="33"/>
      <c r="DS123" s="30">
        <v>1</v>
      </c>
      <c r="DT123" s="31"/>
      <c r="DU123" s="31"/>
      <c r="DV123" s="32"/>
      <c r="DW123" s="33"/>
      <c r="DX123" s="30">
        <v>1</v>
      </c>
      <c r="DY123" s="31"/>
      <c r="DZ123" s="31"/>
      <c r="EA123" s="32"/>
      <c r="EB123" s="33"/>
      <c r="EC123" s="56">
        <v>1</v>
      </c>
      <c r="ED123" s="57"/>
      <c r="EE123" s="57"/>
      <c r="EF123" s="58"/>
      <c r="EG123" s="59"/>
      <c r="EH123" s="30">
        <v>1</v>
      </c>
      <c r="EI123" s="31"/>
      <c r="EJ123" s="31"/>
      <c r="EK123" s="32"/>
      <c r="EL123" s="33"/>
      <c r="EM123" s="30" t="s">
        <v>11</v>
      </c>
      <c r="EN123" s="31"/>
      <c r="EO123" s="31"/>
      <c r="EP123" s="32"/>
      <c r="EQ123" s="33"/>
      <c r="ER123" s="30"/>
      <c r="ES123" s="31"/>
      <c r="ET123" s="31"/>
      <c r="EU123" s="32"/>
      <c r="EV123" s="33"/>
      <c r="EW123" s="30"/>
      <c r="EX123" s="31"/>
      <c r="EY123" s="31"/>
      <c r="EZ123" s="32"/>
      <c r="FA123" s="33"/>
      <c r="FB123" s="30"/>
      <c r="FC123" s="31"/>
      <c r="FD123" s="31"/>
      <c r="FE123" s="32"/>
      <c r="FF123" s="33"/>
      <c r="FG123" s="30"/>
      <c r="FH123" s="31"/>
      <c r="FI123" s="31"/>
      <c r="FJ123" s="32"/>
      <c r="FK123" s="33"/>
    </row>
    <row r="124" spans="1:167" s="4" customFormat="1" ht="26.25" customHeight="1" x14ac:dyDescent="0.25">
      <c r="A124" s="22" t="s">
        <v>130</v>
      </c>
      <c r="B124" s="47" t="s">
        <v>360</v>
      </c>
      <c r="C124" s="46" t="s">
        <v>361</v>
      </c>
      <c r="D124" s="44">
        <v>73501156</v>
      </c>
      <c r="E124" s="36">
        <f>SUMIF($R$11:$FK$11,"T",R124:FK124)</f>
        <v>19.97</v>
      </c>
      <c r="F124" s="36">
        <f>COUNTIF(R124:FK124,"F")+(COUNT(R124,W124,AB124,AG124,AL124,AQ124,AV124,BA124,BF124,BK124,BP124,BU124,BZ124,CE124,CJ124,CO124,CT124,CY124,DD124,DI124,DN124,DS124,DX124,EC124,EH124,EM124,ER124,EW124,FB124,FG124)-E124)</f>
        <v>3.0000000000001137E-2</v>
      </c>
      <c r="G124" s="36">
        <f>+COUNTIF(R124:FK124,"F")*0.166666666666667</f>
        <v>0</v>
      </c>
      <c r="H124" s="23">
        <f>COUNTIF(R124:FK124,"DM")</f>
        <v>0</v>
      </c>
      <c r="I124" s="23">
        <f>COUNTIF(R124:FK124,"LCG")</f>
        <v>0</v>
      </c>
      <c r="J124" s="23">
        <f>COUNTIF(R124:FK124,"LSG")</f>
        <v>1</v>
      </c>
      <c r="K124" s="23">
        <f>COUNTIF(R124:FK124,"V")</f>
        <v>9</v>
      </c>
      <c r="L124" s="37">
        <f>+E124+F124+H124+I124+J124+K124</f>
        <v>30</v>
      </c>
      <c r="M124" s="23">
        <f>SUMIF($R$11:$FK$11,$M$11,R124:FK124)</f>
        <v>3.75</v>
      </c>
      <c r="N124" s="23">
        <f>SUMIF($R$11:$FK$11,$N$11,R124:FK124)</f>
        <v>1</v>
      </c>
      <c r="O124" s="23">
        <f>SUMIF($R$11:$FK$11,$O$11,R124:FK124)</f>
        <v>8</v>
      </c>
      <c r="P124" s="23">
        <f>SUMIF($R$11:$FK$11,$P$11,R124:FK124)</f>
        <v>0</v>
      </c>
      <c r="Q124" s="34">
        <f>SUM(M124:P124)</f>
        <v>12.75</v>
      </c>
      <c r="R124" s="30">
        <v>1</v>
      </c>
      <c r="S124" s="31">
        <v>0.25</v>
      </c>
      <c r="T124" s="31"/>
      <c r="U124" s="32"/>
      <c r="V124" s="33"/>
      <c r="W124" s="30">
        <v>1</v>
      </c>
      <c r="X124" s="31">
        <v>2</v>
      </c>
      <c r="Y124" s="31">
        <v>1</v>
      </c>
      <c r="Z124" s="32"/>
      <c r="AA124" s="33"/>
      <c r="AB124" s="56">
        <v>1</v>
      </c>
      <c r="AC124" s="57"/>
      <c r="AD124" s="57"/>
      <c r="AE124" s="58"/>
      <c r="AF124" s="59"/>
      <c r="AG124" s="30">
        <v>1</v>
      </c>
      <c r="AH124" s="31">
        <v>0.5</v>
      </c>
      <c r="AI124" s="31"/>
      <c r="AJ124" s="32"/>
      <c r="AK124" s="33"/>
      <c r="AL124" s="30">
        <v>1</v>
      </c>
      <c r="AM124" s="31">
        <v>1</v>
      </c>
      <c r="AN124" s="31"/>
      <c r="AO124" s="32"/>
      <c r="AP124" s="33"/>
      <c r="AQ124" s="56">
        <v>1</v>
      </c>
      <c r="AR124" s="57"/>
      <c r="AS124" s="57"/>
      <c r="AT124" s="58">
        <v>8</v>
      </c>
      <c r="AU124" s="59"/>
      <c r="AV124" s="30">
        <v>1</v>
      </c>
      <c r="AW124" s="31"/>
      <c r="AX124" s="31"/>
      <c r="AY124" s="32"/>
      <c r="AZ124" s="33"/>
      <c r="BA124" s="30">
        <v>1</v>
      </c>
      <c r="BB124" s="31"/>
      <c r="BC124" s="31"/>
      <c r="BD124" s="32"/>
      <c r="BE124" s="33"/>
      <c r="BF124" s="30">
        <v>0.97</v>
      </c>
      <c r="BG124" s="31"/>
      <c r="BH124" s="31"/>
      <c r="BI124" s="32"/>
      <c r="BJ124" s="33"/>
      <c r="BK124" s="56">
        <v>1</v>
      </c>
      <c r="BL124" s="57"/>
      <c r="BM124" s="57"/>
      <c r="BN124" s="58"/>
      <c r="BO124" s="59"/>
      <c r="BP124" s="30">
        <v>1</v>
      </c>
      <c r="BQ124" s="31"/>
      <c r="BR124" s="31"/>
      <c r="BS124" s="32"/>
      <c r="BT124" s="33"/>
      <c r="BU124" s="30">
        <v>1</v>
      </c>
      <c r="BV124" s="31"/>
      <c r="BW124" s="31"/>
      <c r="BX124" s="32"/>
      <c r="BY124" s="33"/>
      <c r="BZ124" s="30">
        <v>1</v>
      </c>
      <c r="CA124" s="31"/>
      <c r="CB124" s="31"/>
      <c r="CC124" s="32"/>
      <c r="CD124" s="33"/>
      <c r="CE124" s="30">
        <v>1</v>
      </c>
      <c r="CF124" s="31"/>
      <c r="CG124" s="31"/>
      <c r="CH124" s="32"/>
      <c r="CI124" s="33"/>
      <c r="CJ124" s="30">
        <v>1</v>
      </c>
      <c r="CK124" s="31"/>
      <c r="CL124" s="31"/>
      <c r="CM124" s="32"/>
      <c r="CN124" s="33"/>
      <c r="CO124" s="30" t="s">
        <v>457</v>
      </c>
      <c r="CP124" s="31"/>
      <c r="CQ124" s="31"/>
      <c r="CR124" s="32"/>
      <c r="CS124" s="33"/>
      <c r="CT124" s="56">
        <v>1</v>
      </c>
      <c r="CU124" s="57"/>
      <c r="CV124" s="57"/>
      <c r="CW124" s="58"/>
      <c r="CX124" s="59"/>
      <c r="CY124" s="30">
        <v>1</v>
      </c>
      <c r="CZ124" s="31"/>
      <c r="DA124" s="31"/>
      <c r="DB124" s="32"/>
      <c r="DC124" s="33"/>
      <c r="DD124" s="30">
        <v>1</v>
      </c>
      <c r="DE124" s="31"/>
      <c r="DF124" s="31"/>
      <c r="DG124" s="32"/>
      <c r="DH124" s="33"/>
      <c r="DI124" s="30">
        <v>1</v>
      </c>
      <c r="DJ124" s="31"/>
      <c r="DK124" s="31"/>
      <c r="DL124" s="32"/>
      <c r="DM124" s="33"/>
      <c r="DN124" s="30">
        <v>1</v>
      </c>
      <c r="DO124" s="31"/>
      <c r="DP124" s="31"/>
      <c r="DQ124" s="32"/>
      <c r="DR124" s="33"/>
      <c r="DS124" s="30" t="s">
        <v>458</v>
      </c>
      <c r="DT124" s="31"/>
      <c r="DU124" s="31"/>
      <c r="DV124" s="32"/>
      <c r="DW124" s="33"/>
      <c r="DX124" s="30" t="s">
        <v>458</v>
      </c>
      <c r="DY124" s="31"/>
      <c r="DZ124" s="31"/>
      <c r="EA124" s="32"/>
      <c r="EB124" s="33"/>
      <c r="EC124" s="30" t="s">
        <v>458</v>
      </c>
      <c r="ED124" s="57"/>
      <c r="EE124" s="57"/>
      <c r="EF124" s="58"/>
      <c r="EG124" s="59"/>
      <c r="EH124" s="30" t="s">
        <v>458</v>
      </c>
      <c r="EI124" s="31"/>
      <c r="EJ124" s="31"/>
      <c r="EK124" s="32"/>
      <c r="EL124" s="33"/>
      <c r="EM124" s="30" t="s">
        <v>458</v>
      </c>
      <c r="EN124" s="31"/>
      <c r="EO124" s="31"/>
      <c r="EP124" s="32"/>
      <c r="EQ124" s="33"/>
      <c r="ER124" s="30" t="s">
        <v>458</v>
      </c>
      <c r="ES124" s="31"/>
      <c r="ET124" s="31"/>
      <c r="EU124" s="32"/>
      <c r="EV124" s="33"/>
      <c r="EW124" s="30" t="s">
        <v>458</v>
      </c>
      <c r="EX124" s="31"/>
      <c r="EY124" s="31"/>
      <c r="EZ124" s="32"/>
      <c r="FA124" s="33"/>
      <c r="FB124" s="30" t="s">
        <v>458</v>
      </c>
      <c r="FC124" s="31"/>
      <c r="FD124" s="31"/>
      <c r="FE124" s="32"/>
      <c r="FF124" s="33"/>
      <c r="FG124" s="30" t="s">
        <v>458</v>
      </c>
      <c r="FH124" s="31"/>
      <c r="FI124" s="31"/>
      <c r="FJ124" s="32"/>
      <c r="FK124" s="33"/>
    </row>
    <row r="125" spans="1:167" s="4" customFormat="1" ht="26.25" customHeight="1" x14ac:dyDescent="0.25">
      <c r="A125" s="22" t="s">
        <v>131</v>
      </c>
      <c r="B125" s="47" t="s">
        <v>362</v>
      </c>
      <c r="C125" s="46" t="s">
        <v>363</v>
      </c>
      <c r="D125" s="44" t="s">
        <v>442</v>
      </c>
      <c r="E125" s="36">
        <f>SUMIF($R$11:$FK$11,"T",R125:FK125)</f>
        <v>22</v>
      </c>
      <c r="F125" s="36">
        <f>COUNTIF(R125:FK125,"F")+(COUNT(R125,W125,AB125,AG125,AL125,AQ125,AV125,BA125,BF125,BK125,BP125,BU125,BZ125,CE125,CJ125,CO125,CT125,CY125,DD125,DI125,DN125,DS125,DX125,EC125,EH125,EM125,ER125,EW125,FB125,FG125)-E125)</f>
        <v>0</v>
      </c>
      <c r="G125" s="36">
        <f>+COUNTIF(R125:FK125,"F")*0.166666666666667</f>
        <v>0</v>
      </c>
      <c r="H125" s="23">
        <f>COUNTIF(R125:FK125,"DM")</f>
        <v>0</v>
      </c>
      <c r="I125" s="23">
        <f>COUNTIF(R125:FK125,"LCG")</f>
        <v>0</v>
      </c>
      <c r="J125" s="23">
        <f>COUNTIF(R125:FK125,"LSG")</f>
        <v>2</v>
      </c>
      <c r="K125" s="23">
        <f>COUNTIF(R125:FK125,"V")</f>
        <v>0</v>
      </c>
      <c r="L125" s="37">
        <f>+E125+F125+H125+I125+J125+K125</f>
        <v>24</v>
      </c>
      <c r="M125" s="23">
        <f>SUMIF($R$11:$FK$11,$M$11,R125:FK125)</f>
        <v>14.75</v>
      </c>
      <c r="N125" s="23">
        <f>SUMIF($R$11:$FK$11,$N$11,R125:FK125)</f>
        <v>6.25</v>
      </c>
      <c r="O125" s="23">
        <f>SUMIF($R$11:$FK$11,$O$11,R125:FK125)</f>
        <v>8</v>
      </c>
      <c r="P125" s="23">
        <f>SUMIF($R$11:$FK$11,$P$11,R125:FK125)</f>
        <v>0</v>
      </c>
      <c r="Q125" s="34">
        <f>SUM(M125:P125)</f>
        <v>29</v>
      </c>
      <c r="R125" s="30" t="s">
        <v>457</v>
      </c>
      <c r="S125" s="31"/>
      <c r="T125" s="31"/>
      <c r="U125" s="32"/>
      <c r="V125" s="33"/>
      <c r="W125" s="30">
        <v>1</v>
      </c>
      <c r="X125" s="31">
        <v>2</v>
      </c>
      <c r="Y125" s="31">
        <v>1.25</v>
      </c>
      <c r="Z125" s="32"/>
      <c r="AA125" s="33"/>
      <c r="AB125" s="56">
        <v>1</v>
      </c>
      <c r="AC125" s="57"/>
      <c r="AD125" s="57"/>
      <c r="AE125" s="58"/>
      <c r="AF125" s="59"/>
      <c r="AG125" s="30">
        <v>1</v>
      </c>
      <c r="AH125" s="31">
        <v>0.5</v>
      </c>
      <c r="AI125" s="31"/>
      <c r="AJ125" s="32"/>
      <c r="AK125" s="33"/>
      <c r="AL125" s="30">
        <v>1</v>
      </c>
      <c r="AM125" s="31"/>
      <c r="AN125" s="31"/>
      <c r="AO125" s="32"/>
      <c r="AP125" s="33"/>
      <c r="AQ125" s="56">
        <v>1</v>
      </c>
      <c r="AR125" s="57">
        <v>0.25</v>
      </c>
      <c r="AS125" s="57"/>
      <c r="AT125" s="58">
        <v>8</v>
      </c>
      <c r="AU125" s="59"/>
      <c r="AV125" s="30">
        <v>1</v>
      </c>
      <c r="AW125" s="31"/>
      <c r="AX125" s="31"/>
      <c r="AY125" s="32"/>
      <c r="AZ125" s="33"/>
      <c r="BA125" s="30">
        <v>1</v>
      </c>
      <c r="BB125" s="31"/>
      <c r="BC125" s="31"/>
      <c r="BD125" s="32"/>
      <c r="BE125" s="33"/>
      <c r="BF125" s="30">
        <v>1</v>
      </c>
      <c r="BG125" s="31"/>
      <c r="BH125" s="31"/>
      <c r="BI125" s="32"/>
      <c r="BJ125" s="33"/>
      <c r="BK125" s="56">
        <v>1</v>
      </c>
      <c r="BL125" s="57"/>
      <c r="BM125" s="57"/>
      <c r="BN125" s="58"/>
      <c r="BO125" s="59"/>
      <c r="BP125" s="30" t="s">
        <v>457</v>
      </c>
      <c r="BQ125" s="31"/>
      <c r="BR125" s="31"/>
      <c r="BS125" s="32"/>
      <c r="BT125" s="33"/>
      <c r="BU125" s="30">
        <v>1</v>
      </c>
      <c r="BV125" s="31">
        <v>2</v>
      </c>
      <c r="BW125" s="31"/>
      <c r="BX125" s="32"/>
      <c r="BY125" s="33"/>
      <c r="BZ125" s="30">
        <v>1</v>
      </c>
      <c r="CA125" s="31"/>
      <c r="CB125" s="31"/>
      <c r="CC125" s="32"/>
      <c r="CD125" s="33"/>
      <c r="CE125" s="30">
        <v>1</v>
      </c>
      <c r="CF125" s="31"/>
      <c r="CG125" s="31"/>
      <c r="CH125" s="32"/>
      <c r="CI125" s="33"/>
      <c r="CJ125" s="30">
        <v>1</v>
      </c>
      <c r="CK125" s="31">
        <v>2</v>
      </c>
      <c r="CL125" s="31">
        <v>1</v>
      </c>
      <c r="CM125" s="32"/>
      <c r="CN125" s="33"/>
      <c r="CO125" s="30">
        <v>1</v>
      </c>
      <c r="CP125" s="31">
        <v>2</v>
      </c>
      <c r="CQ125" s="31">
        <v>1</v>
      </c>
      <c r="CR125" s="32"/>
      <c r="CS125" s="33"/>
      <c r="CT125" s="56">
        <v>1</v>
      </c>
      <c r="CU125" s="57"/>
      <c r="CV125" s="57"/>
      <c r="CW125" s="58"/>
      <c r="CX125" s="59"/>
      <c r="CY125" s="30">
        <v>1</v>
      </c>
      <c r="CZ125" s="31">
        <v>2</v>
      </c>
      <c r="DA125" s="31">
        <v>1</v>
      </c>
      <c r="DB125" s="32"/>
      <c r="DC125" s="33"/>
      <c r="DD125" s="30">
        <v>1</v>
      </c>
      <c r="DE125" s="31">
        <v>2</v>
      </c>
      <c r="DF125" s="31">
        <v>1</v>
      </c>
      <c r="DG125" s="32"/>
      <c r="DH125" s="33"/>
      <c r="DI125" s="30">
        <v>1</v>
      </c>
      <c r="DJ125" s="31">
        <v>2</v>
      </c>
      <c r="DK125" s="31">
        <v>1</v>
      </c>
      <c r="DL125" s="32"/>
      <c r="DM125" s="33"/>
      <c r="DN125" s="30">
        <v>1</v>
      </c>
      <c r="DO125" s="31"/>
      <c r="DP125" s="31"/>
      <c r="DQ125" s="32"/>
      <c r="DR125" s="33"/>
      <c r="DS125" s="30">
        <v>1</v>
      </c>
      <c r="DT125" s="31"/>
      <c r="DU125" s="31"/>
      <c r="DV125" s="32"/>
      <c r="DW125" s="33"/>
      <c r="DX125" s="30">
        <v>1</v>
      </c>
      <c r="DY125" s="31"/>
      <c r="DZ125" s="31"/>
      <c r="EA125" s="32"/>
      <c r="EB125" s="33"/>
      <c r="EC125" s="56">
        <v>1</v>
      </c>
      <c r="ED125" s="57"/>
      <c r="EE125" s="57"/>
      <c r="EF125" s="58"/>
      <c r="EG125" s="59"/>
      <c r="EH125" s="30" t="s">
        <v>531</v>
      </c>
      <c r="EI125" s="31"/>
      <c r="EJ125" s="31"/>
      <c r="EK125" s="32"/>
      <c r="EL125" s="33"/>
      <c r="EM125" s="30" t="s">
        <v>531</v>
      </c>
      <c r="EN125" s="31"/>
      <c r="EO125" s="31"/>
      <c r="EP125" s="32"/>
      <c r="EQ125" s="33"/>
      <c r="ER125" s="30"/>
      <c r="ES125" s="31"/>
      <c r="ET125" s="31"/>
      <c r="EU125" s="32"/>
      <c r="EV125" s="33"/>
      <c r="EW125" s="30"/>
      <c r="EX125" s="31"/>
      <c r="EY125" s="31"/>
      <c r="EZ125" s="32"/>
      <c r="FA125" s="33"/>
      <c r="FB125" s="30"/>
      <c r="FC125" s="31"/>
      <c r="FD125" s="31"/>
      <c r="FE125" s="32"/>
      <c r="FF125" s="33"/>
      <c r="FG125" s="30"/>
      <c r="FH125" s="31"/>
      <c r="FI125" s="31"/>
      <c r="FJ125" s="32"/>
      <c r="FK125" s="33"/>
    </row>
    <row r="126" spans="1:167" s="4" customFormat="1" ht="26.25" customHeight="1" x14ac:dyDescent="0.25">
      <c r="A126" s="22" t="s">
        <v>132</v>
      </c>
      <c r="B126" s="47" t="s">
        <v>364</v>
      </c>
      <c r="C126" s="46" t="s">
        <v>365</v>
      </c>
      <c r="D126" s="44">
        <v>75678518</v>
      </c>
      <c r="E126" s="36">
        <f>SUMIF($R$11:$FK$11,"T",R126:FK126)</f>
        <v>25</v>
      </c>
      <c r="F126" s="36">
        <f>COUNTIF(R126:FK126,"F")+(COUNT(R126,W126,AB126,AG126,AL126,AQ126,AV126,BA126,BF126,BK126,BP126,BU126,BZ126,CE126,CJ126,CO126,CT126,CY126,DD126,DI126,DN126,DS126,DX126,EC126,EH126,EM126,ER126,EW126,FB126,FG126)-E126)</f>
        <v>0</v>
      </c>
      <c r="G126" s="36">
        <f>+COUNTIF(R126:FK126,"F")*0.166666666666667</f>
        <v>0</v>
      </c>
      <c r="H126" s="23">
        <f>COUNTIF(R126:FK126,"DM")</f>
        <v>0</v>
      </c>
      <c r="I126" s="23">
        <f>COUNTIF(R126:FK126,"LCG")</f>
        <v>0</v>
      </c>
      <c r="J126" s="23">
        <f>COUNTIF(R126:FK126,"LSG")</f>
        <v>1</v>
      </c>
      <c r="K126" s="23">
        <f>COUNTIF(R126:FK126,"V")</f>
        <v>0</v>
      </c>
      <c r="L126" s="37">
        <f>+E126+F126+H126+I126+J126+K126</f>
        <v>26</v>
      </c>
      <c r="M126" s="23">
        <f>SUMIF($R$11:$FK$11,$M$11,R126:FK126)</f>
        <v>5.5</v>
      </c>
      <c r="N126" s="23">
        <f>SUMIF($R$11:$FK$11,$N$11,R126:FK126)</f>
        <v>0</v>
      </c>
      <c r="O126" s="23">
        <f>SUMIF($R$11:$FK$11,$O$11,R126:FK126)</f>
        <v>8</v>
      </c>
      <c r="P126" s="23">
        <f>SUMIF($R$11:$FK$11,$P$11,R126:FK126)</f>
        <v>8</v>
      </c>
      <c r="Q126" s="34">
        <f>SUM(M126:P126)</f>
        <v>21.5</v>
      </c>
      <c r="R126" s="30">
        <v>1</v>
      </c>
      <c r="S126" s="31"/>
      <c r="T126" s="31"/>
      <c r="U126" s="32"/>
      <c r="V126" s="33">
        <v>8</v>
      </c>
      <c r="W126" s="30">
        <v>1</v>
      </c>
      <c r="X126" s="31"/>
      <c r="Y126" s="31"/>
      <c r="Z126" s="32"/>
      <c r="AA126" s="33"/>
      <c r="AB126" s="56">
        <v>1</v>
      </c>
      <c r="AC126" s="57"/>
      <c r="AD126" s="57"/>
      <c r="AE126" s="58"/>
      <c r="AF126" s="59"/>
      <c r="AG126" s="30">
        <v>1</v>
      </c>
      <c r="AH126" s="31"/>
      <c r="AI126" s="31"/>
      <c r="AJ126" s="32"/>
      <c r="AK126" s="33"/>
      <c r="AL126" s="30">
        <v>1</v>
      </c>
      <c r="AM126" s="31"/>
      <c r="AN126" s="31"/>
      <c r="AO126" s="32"/>
      <c r="AP126" s="33"/>
      <c r="AQ126" s="56">
        <v>1</v>
      </c>
      <c r="AR126" s="57"/>
      <c r="AS126" s="57"/>
      <c r="AT126" s="58">
        <v>8</v>
      </c>
      <c r="AU126" s="59"/>
      <c r="AV126" s="30">
        <v>1</v>
      </c>
      <c r="AW126" s="31">
        <v>1</v>
      </c>
      <c r="AX126" s="31"/>
      <c r="AY126" s="32"/>
      <c r="AZ126" s="33"/>
      <c r="BA126" s="30">
        <v>1</v>
      </c>
      <c r="BB126" s="31">
        <v>1</v>
      </c>
      <c r="BC126" s="31"/>
      <c r="BD126" s="32"/>
      <c r="BE126" s="33"/>
      <c r="BF126" s="30">
        <v>1</v>
      </c>
      <c r="BG126" s="31"/>
      <c r="BH126" s="31"/>
      <c r="BI126" s="32"/>
      <c r="BJ126" s="33"/>
      <c r="BK126" s="56">
        <v>1</v>
      </c>
      <c r="BL126" s="57"/>
      <c r="BM126" s="57"/>
      <c r="BN126" s="58"/>
      <c r="BO126" s="59"/>
      <c r="BP126" s="30">
        <v>1</v>
      </c>
      <c r="BQ126" s="31">
        <v>1</v>
      </c>
      <c r="BR126" s="31"/>
      <c r="BS126" s="32"/>
      <c r="BT126" s="33"/>
      <c r="BU126" s="30">
        <v>1</v>
      </c>
      <c r="BV126" s="31"/>
      <c r="BW126" s="31"/>
      <c r="BX126" s="32"/>
      <c r="BY126" s="33"/>
      <c r="BZ126" s="30">
        <v>1</v>
      </c>
      <c r="CA126" s="31"/>
      <c r="CB126" s="31"/>
      <c r="CC126" s="32"/>
      <c r="CD126" s="33"/>
      <c r="CE126" s="30">
        <v>1</v>
      </c>
      <c r="CF126" s="31"/>
      <c r="CG126" s="31"/>
      <c r="CH126" s="32"/>
      <c r="CI126" s="33"/>
      <c r="CJ126" s="30">
        <v>1</v>
      </c>
      <c r="CK126" s="31"/>
      <c r="CL126" s="31"/>
      <c r="CM126" s="32"/>
      <c r="CN126" s="33"/>
      <c r="CO126" s="30">
        <v>1</v>
      </c>
      <c r="CP126" s="31">
        <v>1</v>
      </c>
      <c r="CQ126" s="31"/>
      <c r="CR126" s="32"/>
      <c r="CS126" s="33"/>
      <c r="CT126" s="56">
        <v>1</v>
      </c>
      <c r="CU126" s="57"/>
      <c r="CV126" s="57"/>
      <c r="CW126" s="58"/>
      <c r="CX126" s="59"/>
      <c r="CY126" s="30">
        <v>1</v>
      </c>
      <c r="CZ126" s="31"/>
      <c r="DA126" s="31"/>
      <c r="DB126" s="32"/>
      <c r="DC126" s="33"/>
      <c r="DD126" s="30">
        <v>1</v>
      </c>
      <c r="DE126" s="31">
        <v>1</v>
      </c>
      <c r="DF126" s="31"/>
      <c r="DG126" s="32"/>
      <c r="DH126" s="33"/>
      <c r="DI126" s="30">
        <v>1</v>
      </c>
      <c r="DJ126" s="31">
        <v>0.5</v>
      </c>
      <c r="DK126" s="31"/>
      <c r="DL126" s="32"/>
      <c r="DM126" s="33"/>
      <c r="DN126" s="30">
        <v>1</v>
      </c>
      <c r="DO126" s="31"/>
      <c r="DP126" s="31"/>
      <c r="DQ126" s="32"/>
      <c r="DR126" s="33"/>
      <c r="DS126" s="30">
        <v>1</v>
      </c>
      <c r="DT126" s="31"/>
      <c r="DU126" s="31"/>
      <c r="DV126" s="32"/>
      <c r="DW126" s="33"/>
      <c r="DX126" s="30">
        <v>1</v>
      </c>
      <c r="DY126" s="31"/>
      <c r="DZ126" s="31"/>
      <c r="EA126" s="32"/>
      <c r="EB126" s="33"/>
      <c r="EC126" s="56">
        <v>1</v>
      </c>
      <c r="ED126" s="57"/>
      <c r="EE126" s="57"/>
      <c r="EF126" s="58"/>
      <c r="EG126" s="59"/>
      <c r="EH126" s="30">
        <v>1</v>
      </c>
      <c r="EI126" s="31"/>
      <c r="EJ126" s="31"/>
      <c r="EK126" s="32"/>
      <c r="EL126" s="33"/>
      <c r="EM126" s="30" t="s">
        <v>457</v>
      </c>
      <c r="EN126" s="31"/>
      <c r="EO126" s="31"/>
      <c r="EP126" s="32"/>
      <c r="EQ126" s="33"/>
      <c r="ER126" s="30"/>
      <c r="ES126" s="31"/>
      <c r="ET126" s="31"/>
      <c r="EU126" s="32"/>
      <c r="EV126" s="33"/>
      <c r="EW126" s="30"/>
      <c r="EX126" s="31"/>
      <c r="EY126" s="31"/>
      <c r="EZ126" s="32"/>
      <c r="FA126" s="33"/>
      <c r="FB126" s="30"/>
      <c r="FC126" s="31"/>
      <c r="FD126" s="31"/>
      <c r="FE126" s="32"/>
      <c r="FF126" s="33"/>
      <c r="FG126" s="30"/>
      <c r="FH126" s="31"/>
      <c r="FI126" s="31"/>
      <c r="FJ126" s="32"/>
      <c r="FK126" s="33"/>
    </row>
    <row r="127" spans="1:167" s="4" customFormat="1" ht="26.25" customHeight="1" x14ac:dyDescent="0.25">
      <c r="A127" s="22" t="s">
        <v>133</v>
      </c>
      <c r="B127" s="47" t="s">
        <v>366</v>
      </c>
      <c r="C127" s="46" t="s">
        <v>367</v>
      </c>
      <c r="D127" s="44" t="s">
        <v>443</v>
      </c>
      <c r="E127" s="36">
        <f>SUMIF($R$11:$FK$11,"T",R127:FK127)</f>
        <v>18</v>
      </c>
      <c r="F127" s="36">
        <f>COUNTIF(R127:FK127,"F")+(COUNT(R127,W127,AB127,AG127,AL127,AQ127,AV127,BA127,BF127,BK127,BP127,BU127,BZ127,CE127,CJ127,CO127,CT127,CY127,DD127,DI127,DN127,DS127,DX127,EC127,EH127,EM127,ER127,EW127,FB127,FG127)-E127)</f>
        <v>0</v>
      </c>
      <c r="G127" s="36">
        <f>+COUNTIF(R127:FK127,"F")*0.166666666666667</f>
        <v>0</v>
      </c>
      <c r="H127" s="23">
        <f>COUNTIF(R127:FK127,"DM")</f>
        <v>0</v>
      </c>
      <c r="I127" s="23">
        <f>COUNTIF(R127:FK127,"LCG")</f>
        <v>0</v>
      </c>
      <c r="J127" s="23">
        <f>COUNTIF(R127:FK127,"LSG")</f>
        <v>0</v>
      </c>
      <c r="K127" s="23">
        <f>COUNTIF(R127:FK127,"V")</f>
        <v>7</v>
      </c>
      <c r="L127" s="37">
        <f>+E127+F127+H127+I127+J127+K127</f>
        <v>25</v>
      </c>
      <c r="M127" s="23">
        <f>SUMIF($R$11:$FK$11,$M$11,R127:FK127)</f>
        <v>0</v>
      </c>
      <c r="N127" s="23">
        <f>SUMIF($R$11:$FK$11,$N$11,R127:FK127)</f>
        <v>0</v>
      </c>
      <c r="O127" s="23">
        <f>SUMIF($R$11:$FK$11,$O$11,R127:FK127)</f>
        <v>0</v>
      </c>
      <c r="P127" s="23">
        <f>SUMIF($R$11:$FK$11,$P$11,R127:FK127)</f>
        <v>48</v>
      </c>
      <c r="Q127" s="34">
        <f>SUM(M127:P127)</f>
        <v>48</v>
      </c>
      <c r="R127" s="30" t="s">
        <v>458</v>
      </c>
      <c r="S127" s="31"/>
      <c r="T127" s="31"/>
      <c r="U127" s="32"/>
      <c r="V127" s="33"/>
      <c r="W127" s="30" t="s">
        <v>458</v>
      </c>
      <c r="X127" s="31"/>
      <c r="Y127" s="31"/>
      <c r="Z127" s="32"/>
      <c r="AA127" s="33"/>
      <c r="AB127" s="56" t="s">
        <v>458</v>
      </c>
      <c r="AC127" s="57"/>
      <c r="AD127" s="57"/>
      <c r="AE127" s="58"/>
      <c r="AF127" s="59"/>
      <c r="AG127" s="30" t="s">
        <v>458</v>
      </c>
      <c r="AH127" s="31"/>
      <c r="AI127" s="31"/>
      <c r="AJ127" s="32"/>
      <c r="AK127" s="33"/>
      <c r="AL127" s="30" t="s">
        <v>458</v>
      </c>
      <c r="AM127" s="31"/>
      <c r="AN127" s="31"/>
      <c r="AO127" s="32"/>
      <c r="AP127" s="33"/>
      <c r="AQ127" s="56" t="s">
        <v>458</v>
      </c>
      <c r="AR127" s="57"/>
      <c r="AS127" s="57"/>
      <c r="AT127" s="58"/>
      <c r="AU127" s="59"/>
      <c r="AV127" s="30" t="s">
        <v>458</v>
      </c>
      <c r="AW127" s="31"/>
      <c r="AX127" s="31"/>
      <c r="AY127" s="32"/>
      <c r="AZ127" s="33"/>
      <c r="BA127" s="30">
        <v>1</v>
      </c>
      <c r="BB127" s="31"/>
      <c r="BC127" s="31"/>
      <c r="BD127" s="32"/>
      <c r="BE127" s="33"/>
      <c r="BF127" s="30">
        <v>1</v>
      </c>
      <c r="BG127" s="31"/>
      <c r="BH127" s="31"/>
      <c r="BI127" s="32"/>
      <c r="BJ127" s="33"/>
      <c r="BK127" s="56">
        <v>1</v>
      </c>
      <c r="BL127" s="57"/>
      <c r="BM127" s="57"/>
      <c r="BN127" s="58"/>
      <c r="BO127" s="59">
        <v>8</v>
      </c>
      <c r="BP127" s="30">
        <v>1</v>
      </c>
      <c r="BQ127" s="31"/>
      <c r="BR127" s="31"/>
      <c r="BS127" s="32"/>
      <c r="BT127" s="33">
        <v>8</v>
      </c>
      <c r="BU127" s="30">
        <v>1</v>
      </c>
      <c r="BV127" s="31"/>
      <c r="BW127" s="31"/>
      <c r="BX127" s="32"/>
      <c r="BY127" s="33">
        <v>8</v>
      </c>
      <c r="BZ127" s="30">
        <v>1</v>
      </c>
      <c r="CA127" s="31"/>
      <c r="CB127" s="31"/>
      <c r="CC127" s="32"/>
      <c r="CD127" s="33">
        <v>8</v>
      </c>
      <c r="CE127" s="30">
        <v>1</v>
      </c>
      <c r="CF127" s="31"/>
      <c r="CG127" s="31"/>
      <c r="CH127" s="32"/>
      <c r="CI127" s="33">
        <v>8</v>
      </c>
      <c r="CJ127" s="30">
        <v>1</v>
      </c>
      <c r="CK127" s="31"/>
      <c r="CL127" s="31"/>
      <c r="CM127" s="32"/>
      <c r="CN127" s="33">
        <v>8</v>
      </c>
      <c r="CO127" s="30">
        <v>1</v>
      </c>
      <c r="CP127" s="31"/>
      <c r="CQ127" s="31"/>
      <c r="CR127" s="32"/>
      <c r="CS127" s="33"/>
      <c r="CT127" s="56">
        <v>1</v>
      </c>
      <c r="CU127" s="57"/>
      <c r="CV127" s="57"/>
      <c r="CW127" s="58"/>
      <c r="CX127" s="59"/>
      <c r="CY127" s="30">
        <v>1</v>
      </c>
      <c r="CZ127" s="31"/>
      <c r="DA127" s="31"/>
      <c r="DB127" s="32"/>
      <c r="DC127" s="33"/>
      <c r="DD127" s="30">
        <v>1</v>
      </c>
      <c r="DE127" s="31"/>
      <c r="DF127" s="31"/>
      <c r="DG127" s="32"/>
      <c r="DH127" s="33"/>
      <c r="DI127" s="30">
        <v>1</v>
      </c>
      <c r="DJ127" s="31"/>
      <c r="DK127" s="31"/>
      <c r="DL127" s="32"/>
      <c r="DM127" s="33"/>
      <c r="DN127" s="30">
        <v>1</v>
      </c>
      <c r="DO127" s="31"/>
      <c r="DP127" s="31"/>
      <c r="DQ127" s="32"/>
      <c r="DR127" s="33"/>
      <c r="DS127" s="30">
        <v>1</v>
      </c>
      <c r="DT127" s="31"/>
      <c r="DU127" s="31"/>
      <c r="DV127" s="32"/>
      <c r="DW127" s="33"/>
      <c r="DX127" s="30">
        <v>1</v>
      </c>
      <c r="DY127" s="31"/>
      <c r="DZ127" s="31"/>
      <c r="EA127" s="32"/>
      <c r="EB127" s="33"/>
      <c r="EC127" s="56">
        <v>1</v>
      </c>
      <c r="ED127" s="57"/>
      <c r="EE127" s="57"/>
      <c r="EF127" s="58"/>
      <c r="EG127" s="59"/>
      <c r="EH127" s="30">
        <v>1</v>
      </c>
      <c r="EI127" s="31"/>
      <c r="EJ127" s="31"/>
      <c r="EK127" s="32"/>
      <c r="EL127" s="33"/>
      <c r="EM127" s="30" t="s">
        <v>11</v>
      </c>
      <c r="EN127" s="31"/>
      <c r="EO127" s="31"/>
      <c r="EP127" s="32"/>
      <c r="EQ127" s="33"/>
      <c r="ER127" s="30"/>
      <c r="ES127" s="31"/>
      <c r="ET127" s="31"/>
      <c r="EU127" s="32"/>
      <c r="EV127" s="33"/>
      <c r="EW127" s="30"/>
      <c r="EX127" s="31"/>
      <c r="EY127" s="31"/>
      <c r="EZ127" s="32"/>
      <c r="FA127" s="33"/>
      <c r="FB127" s="30"/>
      <c r="FC127" s="31"/>
      <c r="FD127" s="31"/>
      <c r="FE127" s="32"/>
      <c r="FF127" s="33"/>
      <c r="FG127" s="30"/>
      <c r="FH127" s="31"/>
      <c r="FI127" s="31"/>
      <c r="FJ127" s="32"/>
      <c r="FK127" s="33"/>
    </row>
    <row r="128" spans="1:167" s="4" customFormat="1" ht="26.25" customHeight="1" x14ac:dyDescent="0.25">
      <c r="A128" s="22" t="s">
        <v>134</v>
      </c>
      <c r="B128" s="47" t="s">
        <v>368</v>
      </c>
      <c r="C128" s="46" t="s">
        <v>369</v>
      </c>
      <c r="D128" s="44" t="s">
        <v>444</v>
      </c>
      <c r="E128" s="36">
        <f>SUMIF($R$11:$FK$11,"T",R128:FK128)</f>
        <v>21</v>
      </c>
      <c r="F128" s="36">
        <f>COUNTIF(R128:FK128,"F")+(COUNT(R128,W128,AB128,AG128,AL128,AQ128,AV128,BA128,BF128,BK128,BP128,BU128,BZ128,CE128,CJ128,CO128,CT128,CY128,DD128,DI128,DN128,DS128,DX128,EC128,EH128,EM128,ER128,EW128,FB128,FG128)-E128)</f>
        <v>3</v>
      </c>
      <c r="G128" s="36">
        <f>+COUNTIF(R128:FK128,"F")*0.166666666666667</f>
        <v>0.500000000000001</v>
      </c>
      <c r="H128" s="23">
        <f>COUNTIF(R128:FK128,"DM")</f>
        <v>0</v>
      </c>
      <c r="I128" s="23">
        <f>COUNTIF(R128:FK128,"LCG")</f>
        <v>0</v>
      </c>
      <c r="J128" s="23">
        <f>COUNTIF(R128:FK128,"LSG")</f>
        <v>0</v>
      </c>
      <c r="K128" s="23">
        <f>COUNTIF(R128:FK128,"V")</f>
        <v>0</v>
      </c>
      <c r="L128" s="37">
        <f>+E128+F128+H128+I128+J128+K128</f>
        <v>24</v>
      </c>
      <c r="M128" s="23">
        <f>SUMIF($R$11:$FK$11,$M$11,R128:FK128)</f>
        <v>2</v>
      </c>
      <c r="N128" s="23">
        <f>SUMIF($R$11:$FK$11,$N$11,R128:FK128)</f>
        <v>0</v>
      </c>
      <c r="O128" s="23">
        <f>SUMIF($R$11:$FK$11,$O$11,R128:FK128)</f>
        <v>8</v>
      </c>
      <c r="P128" s="23">
        <f>SUMIF($R$11:$FK$11,$P$11,R128:FK128)</f>
        <v>0</v>
      </c>
      <c r="Q128" s="34">
        <f>SUM(M128:P128)</f>
        <v>10</v>
      </c>
      <c r="R128" s="30">
        <v>1</v>
      </c>
      <c r="S128" s="31"/>
      <c r="T128" s="31"/>
      <c r="U128" s="32"/>
      <c r="V128" s="33"/>
      <c r="W128" s="30">
        <v>1</v>
      </c>
      <c r="X128" s="31"/>
      <c r="Y128" s="31"/>
      <c r="Z128" s="32"/>
      <c r="AA128" s="33"/>
      <c r="AB128" s="56">
        <v>1</v>
      </c>
      <c r="AC128" s="57"/>
      <c r="AD128" s="57"/>
      <c r="AE128" s="58"/>
      <c r="AF128" s="59"/>
      <c r="AG128" s="30">
        <v>1</v>
      </c>
      <c r="AH128" s="31">
        <v>1</v>
      </c>
      <c r="AI128" s="31"/>
      <c r="AJ128" s="32"/>
      <c r="AK128" s="33"/>
      <c r="AL128" s="30">
        <v>1</v>
      </c>
      <c r="AM128" s="31"/>
      <c r="AN128" s="31"/>
      <c r="AO128" s="32"/>
      <c r="AP128" s="33"/>
      <c r="AQ128" s="56">
        <v>1</v>
      </c>
      <c r="AR128" s="57"/>
      <c r="AS128" s="57"/>
      <c r="AT128" s="58">
        <v>8</v>
      </c>
      <c r="AU128" s="59"/>
      <c r="AV128" s="30">
        <v>1</v>
      </c>
      <c r="AW128" s="31"/>
      <c r="AX128" s="31"/>
      <c r="AY128" s="32"/>
      <c r="AZ128" s="33"/>
      <c r="BA128" s="30" t="s">
        <v>456</v>
      </c>
      <c r="BB128" s="31"/>
      <c r="BC128" s="31"/>
      <c r="BD128" s="32"/>
      <c r="BE128" s="33"/>
      <c r="BF128" s="30">
        <v>1</v>
      </c>
      <c r="BG128" s="31"/>
      <c r="BH128" s="31"/>
      <c r="BI128" s="32"/>
      <c r="BJ128" s="33"/>
      <c r="BK128" s="56">
        <v>1</v>
      </c>
      <c r="BL128" s="57"/>
      <c r="BM128" s="57"/>
      <c r="BN128" s="58"/>
      <c r="BO128" s="59"/>
      <c r="BP128" s="30">
        <v>1</v>
      </c>
      <c r="BQ128" s="31"/>
      <c r="BR128" s="31"/>
      <c r="BS128" s="32"/>
      <c r="BT128" s="33"/>
      <c r="BU128" s="30">
        <v>1</v>
      </c>
      <c r="BV128" s="31"/>
      <c r="BW128" s="31"/>
      <c r="BX128" s="32"/>
      <c r="BY128" s="33"/>
      <c r="BZ128" s="30">
        <v>1</v>
      </c>
      <c r="CA128" s="31"/>
      <c r="CB128" s="31"/>
      <c r="CC128" s="32"/>
      <c r="CD128" s="33"/>
      <c r="CE128" s="30">
        <v>1</v>
      </c>
      <c r="CF128" s="31"/>
      <c r="CG128" s="31"/>
      <c r="CH128" s="32"/>
      <c r="CI128" s="33"/>
      <c r="CJ128" s="30">
        <v>1</v>
      </c>
      <c r="CK128" s="31"/>
      <c r="CL128" s="31"/>
      <c r="CM128" s="32"/>
      <c r="CN128" s="33"/>
      <c r="CO128" s="30">
        <v>1</v>
      </c>
      <c r="CP128" s="31"/>
      <c r="CQ128" s="31"/>
      <c r="CR128" s="32"/>
      <c r="CS128" s="33"/>
      <c r="CT128" s="56">
        <v>1</v>
      </c>
      <c r="CU128" s="57"/>
      <c r="CV128" s="57"/>
      <c r="CW128" s="58"/>
      <c r="CX128" s="59"/>
      <c r="CY128" s="30" t="s">
        <v>456</v>
      </c>
      <c r="CZ128" s="31"/>
      <c r="DA128" s="31"/>
      <c r="DB128" s="32"/>
      <c r="DC128" s="33"/>
      <c r="DD128" s="30" t="s">
        <v>456</v>
      </c>
      <c r="DE128" s="31"/>
      <c r="DF128" s="31"/>
      <c r="DG128" s="32"/>
      <c r="DH128" s="33"/>
      <c r="DI128" s="30">
        <v>1</v>
      </c>
      <c r="DJ128" s="31"/>
      <c r="DK128" s="31"/>
      <c r="DL128" s="32"/>
      <c r="DM128" s="33"/>
      <c r="DN128" s="30">
        <v>1</v>
      </c>
      <c r="DO128" s="31"/>
      <c r="DP128" s="31"/>
      <c r="DQ128" s="32"/>
      <c r="DR128" s="33"/>
      <c r="DS128" s="30">
        <v>1</v>
      </c>
      <c r="DT128" s="31"/>
      <c r="DU128" s="31"/>
      <c r="DV128" s="32"/>
      <c r="DW128" s="33"/>
      <c r="DX128" s="30">
        <v>1</v>
      </c>
      <c r="DY128" s="31">
        <v>1</v>
      </c>
      <c r="DZ128" s="31"/>
      <c r="EA128" s="32"/>
      <c r="EB128" s="33"/>
      <c r="EC128" s="56">
        <v>1</v>
      </c>
      <c r="ED128" s="57"/>
      <c r="EE128" s="57"/>
      <c r="EF128" s="58"/>
      <c r="EG128" s="59"/>
      <c r="EH128" s="30" t="s">
        <v>531</v>
      </c>
      <c r="EI128" s="31"/>
      <c r="EJ128" s="31"/>
      <c r="EK128" s="32"/>
      <c r="EL128" s="33"/>
      <c r="EM128" s="30" t="s">
        <v>531</v>
      </c>
      <c r="EN128" s="31"/>
      <c r="EO128" s="31"/>
      <c r="EP128" s="32"/>
      <c r="EQ128" s="33"/>
      <c r="ER128" s="30"/>
      <c r="ES128" s="31"/>
      <c r="ET128" s="31"/>
      <c r="EU128" s="32"/>
      <c r="EV128" s="33"/>
      <c r="EW128" s="30"/>
      <c r="EX128" s="31"/>
      <c r="EY128" s="31"/>
      <c r="EZ128" s="32"/>
      <c r="FA128" s="33"/>
      <c r="FB128" s="30"/>
      <c r="FC128" s="31"/>
      <c r="FD128" s="31"/>
      <c r="FE128" s="32"/>
      <c r="FF128" s="33"/>
      <c r="FG128" s="30"/>
      <c r="FH128" s="31"/>
      <c r="FI128" s="31"/>
      <c r="FJ128" s="32"/>
      <c r="FK128" s="33"/>
    </row>
    <row r="129" spans="1:167" s="4" customFormat="1" ht="26.25" customHeight="1" x14ac:dyDescent="0.25">
      <c r="A129" s="22" t="s">
        <v>135</v>
      </c>
      <c r="B129" s="47" t="s">
        <v>370</v>
      </c>
      <c r="C129" s="46" t="s">
        <v>371</v>
      </c>
      <c r="D129" s="44">
        <v>77154249</v>
      </c>
      <c r="E129" s="36">
        <f>SUMIF($R$11:$FK$11,"T",R129:FK129)</f>
        <v>15</v>
      </c>
      <c r="F129" s="36">
        <f>COUNTIF(R129:FK129,"F")+(COUNT(R129,W129,AB129,AG129,AL129,AQ129,AV129,BA129,BF129,BK129,BP129,BU129,BZ129,CE129,CJ129,CO129,CT129,CY129,DD129,DI129,DN129,DS129,DX129,EC129,EH129,EM129,ER129,EW129,FB129,FG129)-E129)</f>
        <v>1</v>
      </c>
      <c r="G129" s="36">
        <f>+COUNTIF(R129:FK129,"F")*0.166666666666667</f>
        <v>0.16666666666666699</v>
      </c>
      <c r="H129" s="23">
        <f>COUNTIF(R129:FK129,"DM")</f>
        <v>0</v>
      </c>
      <c r="I129" s="23">
        <f>COUNTIF(R129:FK129,"LCG")</f>
        <v>10</v>
      </c>
      <c r="J129" s="23">
        <f>COUNTIF(R129:FK129,"LSG")</f>
        <v>1</v>
      </c>
      <c r="K129" s="23">
        <f>COUNTIF(R129:FK129,"V")</f>
        <v>0</v>
      </c>
      <c r="L129" s="37">
        <f>+E129+F129+H129+I129+J129+K129</f>
        <v>27</v>
      </c>
      <c r="M129" s="23">
        <f>SUMIF($R$11:$FK$11,$M$11,R129:FK129)</f>
        <v>1</v>
      </c>
      <c r="N129" s="23">
        <f>SUMIF($R$11:$FK$11,$N$11,R129:FK129)</f>
        <v>0</v>
      </c>
      <c r="O129" s="23">
        <f>SUMIF($R$11:$FK$11,$O$11,R129:FK129)</f>
        <v>8</v>
      </c>
      <c r="P129" s="23">
        <f>SUMIF($R$11:$FK$11,$P$11,R129:FK129)</f>
        <v>8</v>
      </c>
      <c r="Q129" s="34">
        <f>SUM(M129:P129)</f>
        <v>17</v>
      </c>
      <c r="R129" s="30">
        <v>1</v>
      </c>
      <c r="S129" s="31"/>
      <c r="T129" s="31"/>
      <c r="U129" s="32"/>
      <c r="V129" s="33">
        <v>8</v>
      </c>
      <c r="W129" s="30">
        <v>1</v>
      </c>
      <c r="X129" s="31"/>
      <c r="Y129" s="31"/>
      <c r="Z129" s="32"/>
      <c r="AA129" s="33"/>
      <c r="AB129" s="56">
        <v>1</v>
      </c>
      <c r="AC129" s="57"/>
      <c r="AD129" s="57"/>
      <c r="AE129" s="58"/>
      <c r="AF129" s="59"/>
      <c r="AG129" s="30">
        <v>1</v>
      </c>
      <c r="AH129" s="31"/>
      <c r="AI129" s="31"/>
      <c r="AJ129" s="32"/>
      <c r="AK129" s="33"/>
      <c r="AL129" s="30">
        <v>1</v>
      </c>
      <c r="AM129" s="31"/>
      <c r="AN129" s="31"/>
      <c r="AO129" s="32"/>
      <c r="AP129" s="33"/>
      <c r="AQ129" s="56">
        <v>1</v>
      </c>
      <c r="AR129" s="57"/>
      <c r="AS129" s="57"/>
      <c r="AT129" s="58">
        <v>8</v>
      </c>
      <c r="AU129" s="59"/>
      <c r="AV129" s="30">
        <v>1</v>
      </c>
      <c r="AW129" s="31">
        <v>1</v>
      </c>
      <c r="AX129" s="31"/>
      <c r="AY129" s="32"/>
      <c r="AZ129" s="33"/>
      <c r="BA129" s="30">
        <v>1</v>
      </c>
      <c r="BB129" s="31"/>
      <c r="BC129" s="31"/>
      <c r="BD129" s="32"/>
      <c r="BE129" s="33"/>
      <c r="BF129" s="30">
        <v>1</v>
      </c>
      <c r="BG129" s="31"/>
      <c r="BH129" s="31"/>
      <c r="BI129" s="32"/>
      <c r="BJ129" s="33"/>
      <c r="BK129" s="56">
        <v>1</v>
      </c>
      <c r="BL129" s="57"/>
      <c r="BM129" s="57"/>
      <c r="BN129" s="58"/>
      <c r="BO129" s="59"/>
      <c r="BP129" s="30" t="s">
        <v>456</v>
      </c>
      <c r="BQ129" s="31"/>
      <c r="BR129" s="31"/>
      <c r="BS129" s="32"/>
      <c r="BT129" s="33"/>
      <c r="BU129" s="30">
        <v>1</v>
      </c>
      <c r="BV129" s="31"/>
      <c r="BW129" s="31"/>
      <c r="BX129" s="32"/>
      <c r="BY129" s="33"/>
      <c r="BZ129" s="30">
        <v>1</v>
      </c>
      <c r="CA129" s="31"/>
      <c r="CB129" s="31"/>
      <c r="CC129" s="32"/>
      <c r="CD129" s="33"/>
      <c r="CE129" s="30">
        <v>1</v>
      </c>
      <c r="CF129" s="31"/>
      <c r="CG129" s="31"/>
      <c r="CH129" s="32"/>
      <c r="CI129" s="33"/>
      <c r="CJ129" s="30">
        <v>1</v>
      </c>
      <c r="CK129" s="31"/>
      <c r="CL129" s="31"/>
      <c r="CM129" s="32"/>
      <c r="CN129" s="33"/>
      <c r="CO129" s="30" t="s">
        <v>457</v>
      </c>
      <c r="CP129" s="31"/>
      <c r="CQ129" s="31"/>
      <c r="CR129" s="32"/>
      <c r="CS129" s="33"/>
      <c r="CT129" s="56">
        <v>1</v>
      </c>
      <c r="CU129" s="57"/>
      <c r="CV129" s="57"/>
      <c r="CW129" s="58"/>
      <c r="CX129" s="59"/>
      <c r="CY129" s="30" t="s">
        <v>517</v>
      </c>
      <c r="CZ129" s="31"/>
      <c r="DA129" s="31"/>
      <c r="DB129" s="32"/>
      <c r="DC129" s="33"/>
      <c r="DD129" s="30" t="s">
        <v>517</v>
      </c>
      <c r="DE129" s="31"/>
      <c r="DF129" s="31"/>
      <c r="DG129" s="32"/>
      <c r="DH129" s="33"/>
      <c r="DI129" s="30" t="s">
        <v>517</v>
      </c>
      <c r="DJ129" s="31"/>
      <c r="DK129" s="31"/>
      <c r="DL129" s="32"/>
      <c r="DM129" s="33"/>
      <c r="DN129" s="30" t="s">
        <v>517</v>
      </c>
      <c r="DO129" s="31"/>
      <c r="DP129" s="31"/>
      <c r="DQ129" s="32"/>
      <c r="DR129" s="33"/>
      <c r="DS129" s="30" t="s">
        <v>517</v>
      </c>
      <c r="DT129" s="31"/>
      <c r="DU129" s="31"/>
      <c r="DV129" s="32"/>
      <c r="DW129" s="33"/>
      <c r="DX129" s="30" t="s">
        <v>517</v>
      </c>
      <c r="DY129" s="31"/>
      <c r="DZ129" s="31"/>
      <c r="EA129" s="32"/>
      <c r="EB129" s="33"/>
      <c r="EC129" s="56" t="s">
        <v>517</v>
      </c>
      <c r="ED129" s="57"/>
      <c r="EE129" s="57"/>
      <c r="EF129" s="58"/>
      <c r="EG129" s="59"/>
      <c r="EH129" s="30" t="s">
        <v>517</v>
      </c>
      <c r="EI129" s="31"/>
      <c r="EJ129" s="31"/>
      <c r="EK129" s="32"/>
      <c r="EL129" s="33"/>
      <c r="EM129" s="30" t="s">
        <v>517</v>
      </c>
      <c r="EN129" s="31"/>
      <c r="EO129" s="31"/>
      <c r="EP129" s="32"/>
      <c r="EQ129" s="33"/>
      <c r="ER129" s="30" t="s">
        <v>517</v>
      </c>
      <c r="ES129" s="31"/>
      <c r="ET129" s="31"/>
      <c r="EU129" s="32"/>
      <c r="EV129" s="33"/>
      <c r="EW129" s="30"/>
      <c r="EX129" s="31"/>
      <c r="EY129" s="31"/>
      <c r="EZ129" s="32"/>
      <c r="FA129" s="33"/>
      <c r="FB129" s="30"/>
      <c r="FC129" s="31"/>
      <c r="FD129" s="31"/>
      <c r="FE129" s="32"/>
      <c r="FF129" s="33"/>
      <c r="FG129" s="30"/>
      <c r="FH129" s="31"/>
      <c r="FI129" s="31"/>
      <c r="FJ129" s="32"/>
      <c r="FK129" s="33"/>
    </row>
    <row r="130" spans="1:167" s="4" customFormat="1" ht="26.25" customHeight="1" x14ac:dyDescent="0.25">
      <c r="A130" s="22" t="s">
        <v>136</v>
      </c>
      <c r="B130" s="47" t="s">
        <v>372</v>
      </c>
      <c r="C130" s="46" t="s">
        <v>373</v>
      </c>
      <c r="D130" s="44" t="s">
        <v>445</v>
      </c>
      <c r="E130" s="36">
        <f>SUMIF($R$11:$FK$11,"T",R130:FK130)</f>
        <v>23</v>
      </c>
      <c r="F130" s="36">
        <f>COUNTIF(R130:FK130,"F")+(COUNT(R130,W130,AB130,AG130,AL130,AQ130,AV130,BA130,BF130,BK130,BP130,BU130,BZ130,CE130,CJ130,CO130,CT130,CY130,DD130,DI130,DN130,DS130,DX130,EC130,EH130,EM130,ER130,EW130,FB130,FG130)-E130)</f>
        <v>2</v>
      </c>
      <c r="G130" s="36">
        <f>+COUNTIF(R130:FK130,"F")*0.166666666666667</f>
        <v>0.33333333333333398</v>
      </c>
      <c r="H130" s="23">
        <f>COUNTIF(R130:FK130,"DM")</f>
        <v>0</v>
      </c>
      <c r="I130" s="23">
        <f>COUNTIF(R130:FK130,"LCG")</f>
        <v>0</v>
      </c>
      <c r="J130" s="23">
        <f>COUNTIF(R130:FK130,"LSG")</f>
        <v>0</v>
      </c>
      <c r="K130" s="23">
        <f>COUNTIF(R130:FK130,"V")</f>
        <v>0</v>
      </c>
      <c r="L130" s="37">
        <f>+E130+F130+H130+I130+J130+K130</f>
        <v>25</v>
      </c>
      <c r="M130" s="23">
        <f>SUMIF($R$11:$FK$11,$M$11,R130:FK130)</f>
        <v>6.25</v>
      </c>
      <c r="N130" s="23">
        <f>SUMIF($R$11:$FK$11,$N$11,R130:FK130)</f>
        <v>0</v>
      </c>
      <c r="O130" s="23">
        <f>SUMIF($R$11:$FK$11,$O$11,R130:FK130)</f>
        <v>0</v>
      </c>
      <c r="P130" s="23">
        <f>SUMIF($R$11:$FK$11,$P$11,R130:FK130)</f>
        <v>104</v>
      </c>
      <c r="Q130" s="34">
        <f>SUM(M130:P130)</f>
        <v>110.25</v>
      </c>
      <c r="R130" s="30">
        <v>1</v>
      </c>
      <c r="S130" s="31"/>
      <c r="T130" s="31"/>
      <c r="U130" s="32"/>
      <c r="V130" s="33"/>
      <c r="W130" s="30">
        <v>1</v>
      </c>
      <c r="X130" s="31">
        <v>1</v>
      </c>
      <c r="Y130" s="31"/>
      <c r="Z130" s="32"/>
      <c r="AA130" s="33"/>
      <c r="AB130" s="56">
        <v>1</v>
      </c>
      <c r="AC130" s="57"/>
      <c r="AD130" s="57"/>
      <c r="AE130" s="58"/>
      <c r="AF130" s="59"/>
      <c r="AG130" s="30">
        <v>1</v>
      </c>
      <c r="AH130" s="31"/>
      <c r="AI130" s="31"/>
      <c r="AJ130" s="32"/>
      <c r="AK130" s="33"/>
      <c r="AL130" s="30">
        <v>1</v>
      </c>
      <c r="AM130" s="31"/>
      <c r="AN130" s="31"/>
      <c r="AO130" s="32"/>
      <c r="AP130" s="33"/>
      <c r="AQ130" s="56" t="s">
        <v>456</v>
      </c>
      <c r="AR130" s="57"/>
      <c r="AS130" s="57"/>
      <c r="AT130" s="58"/>
      <c r="AU130" s="59"/>
      <c r="AV130" s="30">
        <v>1</v>
      </c>
      <c r="AW130" s="31"/>
      <c r="AX130" s="31"/>
      <c r="AY130" s="32"/>
      <c r="AZ130" s="33"/>
      <c r="BA130" s="30">
        <v>1</v>
      </c>
      <c r="BB130" s="31">
        <v>0.25</v>
      </c>
      <c r="BC130" s="31"/>
      <c r="BD130" s="32"/>
      <c r="BE130" s="33"/>
      <c r="BF130" s="30">
        <v>1</v>
      </c>
      <c r="BG130" s="31"/>
      <c r="BH130" s="31"/>
      <c r="BI130" s="32"/>
      <c r="BJ130" s="33"/>
      <c r="BK130" s="56">
        <v>1</v>
      </c>
      <c r="BL130" s="57">
        <v>1</v>
      </c>
      <c r="BM130" s="57"/>
      <c r="BN130" s="58"/>
      <c r="BO130" s="59">
        <v>8</v>
      </c>
      <c r="BP130" s="30">
        <v>1</v>
      </c>
      <c r="BQ130" s="31"/>
      <c r="BR130" s="31"/>
      <c r="BS130" s="32"/>
      <c r="BT130" s="33">
        <v>8</v>
      </c>
      <c r="BU130" s="30">
        <v>1</v>
      </c>
      <c r="BV130" s="31"/>
      <c r="BW130" s="31"/>
      <c r="BX130" s="32"/>
      <c r="BY130" s="33">
        <v>8</v>
      </c>
      <c r="BZ130" s="30">
        <v>1</v>
      </c>
      <c r="CA130" s="31"/>
      <c r="CB130" s="31"/>
      <c r="CC130" s="32"/>
      <c r="CD130" s="33">
        <v>8</v>
      </c>
      <c r="CE130" s="30">
        <v>1</v>
      </c>
      <c r="CF130" s="31"/>
      <c r="CG130" s="31"/>
      <c r="CH130" s="32"/>
      <c r="CI130" s="33">
        <v>8</v>
      </c>
      <c r="CJ130" s="30">
        <v>1</v>
      </c>
      <c r="CK130" s="31"/>
      <c r="CL130" s="31"/>
      <c r="CM130" s="32"/>
      <c r="CN130" s="33">
        <v>8</v>
      </c>
      <c r="CO130" s="30">
        <v>1</v>
      </c>
      <c r="CP130" s="31"/>
      <c r="CQ130" s="31"/>
      <c r="CR130" s="32"/>
      <c r="CS130" s="33"/>
      <c r="CT130" s="56">
        <v>1</v>
      </c>
      <c r="CU130" s="57"/>
      <c r="CV130" s="57"/>
      <c r="CW130" s="58"/>
      <c r="CX130" s="59">
        <v>8</v>
      </c>
      <c r="CY130" s="30" t="s">
        <v>456</v>
      </c>
      <c r="CZ130" s="31"/>
      <c r="DA130" s="31"/>
      <c r="DB130" s="32"/>
      <c r="DC130" s="33"/>
      <c r="DD130" s="30">
        <v>1</v>
      </c>
      <c r="DE130" s="31">
        <v>1</v>
      </c>
      <c r="DF130" s="31"/>
      <c r="DG130" s="32"/>
      <c r="DH130" s="33">
        <v>8</v>
      </c>
      <c r="DI130" s="30">
        <v>1</v>
      </c>
      <c r="DJ130" s="31">
        <v>1</v>
      </c>
      <c r="DK130" s="31"/>
      <c r="DL130" s="32"/>
      <c r="DM130" s="33">
        <v>8</v>
      </c>
      <c r="DN130" s="30">
        <v>1</v>
      </c>
      <c r="DO130" s="31">
        <v>1</v>
      </c>
      <c r="DP130" s="31"/>
      <c r="DQ130" s="32"/>
      <c r="DR130" s="33">
        <v>8</v>
      </c>
      <c r="DS130" s="30">
        <v>1</v>
      </c>
      <c r="DT130" s="31">
        <v>1</v>
      </c>
      <c r="DU130" s="31"/>
      <c r="DV130" s="32"/>
      <c r="DW130" s="33">
        <v>8</v>
      </c>
      <c r="DX130" s="30">
        <v>1</v>
      </c>
      <c r="DY130" s="31"/>
      <c r="DZ130" s="31"/>
      <c r="EA130" s="32"/>
      <c r="EB130" s="33"/>
      <c r="EC130" s="56">
        <v>1</v>
      </c>
      <c r="ED130" s="57"/>
      <c r="EE130" s="57"/>
      <c r="EF130" s="58"/>
      <c r="EG130" s="59">
        <v>8</v>
      </c>
      <c r="EH130" s="30">
        <v>1</v>
      </c>
      <c r="EI130" s="31"/>
      <c r="EJ130" s="31"/>
      <c r="EK130" s="32"/>
      <c r="EL130" s="33">
        <v>8</v>
      </c>
      <c r="EM130" s="30" t="s">
        <v>516</v>
      </c>
      <c r="EN130" s="31"/>
      <c r="EO130" s="31"/>
      <c r="EP130" s="32"/>
      <c r="EQ130" s="33"/>
      <c r="ER130" s="30"/>
      <c r="ES130" s="31"/>
      <c r="ET130" s="31"/>
      <c r="EU130" s="32"/>
      <c r="EV130" s="33"/>
      <c r="EW130" s="30"/>
      <c r="EX130" s="31"/>
      <c r="EY130" s="31"/>
      <c r="EZ130" s="32"/>
      <c r="FA130" s="33"/>
      <c r="FB130" s="30"/>
      <c r="FC130" s="31"/>
      <c r="FD130" s="31"/>
      <c r="FE130" s="32"/>
      <c r="FF130" s="33"/>
      <c r="FG130" s="30"/>
      <c r="FH130" s="31"/>
      <c r="FI130" s="31"/>
      <c r="FJ130" s="32"/>
      <c r="FK130" s="33"/>
    </row>
    <row r="131" spans="1:167" s="4" customFormat="1" ht="26.25" customHeight="1" x14ac:dyDescent="0.25">
      <c r="A131" s="22" t="s">
        <v>137</v>
      </c>
      <c r="B131" s="47" t="s">
        <v>374</v>
      </c>
      <c r="C131" s="46" t="s">
        <v>375</v>
      </c>
      <c r="D131" s="44" t="s">
        <v>446</v>
      </c>
      <c r="E131" s="36">
        <f>SUMIF($R$11:$FK$11,"T",R131:FK131)</f>
        <v>15</v>
      </c>
      <c r="F131" s="36">
        <f>COUNTIF(R131:FK131,"F")+(COUNT(R131,W131,AB131,AG131,AL131,AQ131,AV131,BA131,BF131,BK131,BP131,BU131,BZ131,CE131,CJ131,CO131,CT131,CY131,DD131,DI131,DN131,DS131,DX131,EC131,EH131,EM131,ER131,EW131,FB131,FG131)-E131)</f>
        <v>9</v>
      </c>
      <c r="G131" s="36">
        <f>+COUNTIF(R131:FK131,"F")*0.166666666666667</f>
        <v>1.5000000000000029</v>
      </c>
      <c r="H131" s="23">
        <f>COUNTIF(R131:FK131,"DM")</f>
        <v>0</v>
      </c>
      <c r="I131" s="23">
        <f>COUNTIF(R131:FK131,"LCG")</f>
        <v>0</v>
      </c>
      <c r="J131" s="23">
        <f>COUNTIF(R131:FK131,"LSG")</f>
        <v>1</v>
      </c>
      <c r="K131" s="23">
        <f>COUNTIF(R131:FK131,"V")</f>
        <v>0</v>
      </c>
      <c r="L131" s="37">
        <f>+E131+F131+H131+I131+J131+K131</f>
        <v>25</v>
      </c>
      <c r="M131" s="23">
        <f>SUMIF($R$11:$FK$11,$M$11,R131:FK131)</f>
        <v>5.25</v>
      </c>
      <c r="N131" s="23">
        <f>SUMIF($R$11:$FK$11,$N$11,R131:FK131)</f>
        <v>0</v>
      </c>
      <c r="O131" s="23">
        <f>SUMIF($R$11:$FK$11,$O$11,R131:FK131)</f>
        <v>0</v>
      </c>
      <c r="P131" s="23">
        <f>SUMIF($R$11:$FK$11,$P$11,R131:FK131)</f>
        <v>88</v>
      </c>
      <c r="Q131" s="34">
        <f>SUM(M131:P131)</f>
        <v>93.25</v>
      </c>
      <c r="R131" s="30" t="s">
        <v>457</v>
      </c>
      <c r="S131" s="31"/>
      <c r="T131" s="31"/>
      <c r="U131" s="32"/>
      <c r="V131" s="33"/>
      <c r="W131" s="30">
        <v>1</v>
      </c>
      <c r="X131" s="31">
        <v>0.25</v>
      </c>
      <c r="Y131" s="31"/>
      <c r="Z131" s="32"/>
      <c r="AA131" s="33"/>
      <c r="AB131" s="56">
        <v>1</v>
      </c>
      <c r="AC131" s="57">
        <v>1</v>
      </c>
      <c r="AD131" s="57"/>
      <c r="AE131" s="58"/>
      <c r="AF131" s="59">
        <v>8</v>
      </c>
      <c r="AG131" s="30" t="s">
        <v>456</v>
      </c>
      <c r="AH131" s="31"/>
      <c r="AI131" s="31"/>
      <c r="AJ131" s="32"/>
      <c r="AK131" s="33"/>
      <c r="AL131" s="30">
        <v>1</v>
      </c>
      <c r="AM131" s="31"/>
      <c r="AN131" s="31"/>
      <c r="AO131" s="32"/>
      <c r="AP131" s="33">
        <v>8</v>
      </c>
      <c r="AQ131" s="56" t="s">
        <v>456</v>
      </c>
      <c r="AR131" s="57"/>
      <c r="AS131" s="57"/>
      <c r="AT131" s="58"/>
      <c r="AU131" s="59"/>
      <c r="AV131" s="30" t="s">
        <v>456</v>
      </c>
      <c r="AW131" s="31"/>
      <c r="AX131" s="31"/>
      <c r="AY131" s="32"/>
      <c r="AZ131" s="33"/>
      <c r="BA131" s="30" t="s">
        <v>456</v>
      </c>
      <c r="BB131" s="31"/>
      <c r="BC131" s="31"/>
      <c r="BD131" s="32"/>
      <c r="BE131" s="33"/>
      <c r="BF131" s="30">
        <v>1</v>
      </c>
      <c r="BG131" s="31"/>
      <c r="BH131" s="31"/>
      <c r="BI131" s="32"/>
      <c r="BJ131" s="33"/>
      <c r="BK131" s="56">
        <v>1</v>
      </c>
      <c r="BL131" s="57"/>
      <c r="BM131" s="57"/>
      <c r="BN131" s="58"/>
      <c r="BO131" s="59">
        <v>8</v>
      </c>
      <c r="BP131" s="30">
        <v>1</v>
      </c>
      <c r="BQ131" s="31">
        <v>1</v>
      </c>
      <c r="BR131" s="31"/>
      <c r="BS131" s="32"/>
      <c r="BT131" s="33">
        <v>8</v>
      </c>
      <c r="BU131" s="30">
        <v>1</v>
      </c>
      <c r="BV131" s="31"/>
      <c r="BW131" s="31"/>
      <c r="BX131" s="32"/>
      <c r="BY131" s="33">
        <v>8</v>
      </c>
      <c r="BZ131" s="30">
        <v>1</v>
      </c>
      <c r="CA131" s="31"/>
      <c r="CB131" s="31"/>
      <c r="CC131" s="32"/>
      <c r="CD131" s="33">
        <v>8</v>
      </c>
      <c r="CE131" s="30" t="s">
        <v>456</v>
      </c>
      <c r="CF131" s="31"/>
      <c r="CG131" s="31"/>
      <c r="CH131" s="32"/>
      <c r="CI131" s="33"/>
      <c r="CJ131" s="30">
        <v>1</v>
      </c>
      <c r="CK131" s="31"/>
      <c r="CL131" s="31"/>
      <c r="CM131" s="32"/>
      <c r="CN131" s="33">
        <v>8</v>
      </c>
      <c r="CO131" s="30">
        <v>1</v>
      </c>
      <c r="CP131" s="31"/>
      <c r="CQ131" s="31"/>
      <c r="CR131" s="32"/>
      <c r="CS131" s="33"/>
      <c r="CT131" s="56">
        <v>1</v>
      </c>
      <c r="CU131" s="57"/>
      <c r="CV131" s="57"/>
      <c r="CW131" s="58"/>
      <c r="CX131" s="59">
        <v>8</v>
      </c>
      <c r="CY131" s="30" t="s">
        <v>456</v>
      </c>
      <c r="CZ131" s="31"/>
      <c r="DA131" s="31"/>
      <c r="DB131" s="32"/>
      <c r="DC131" s="33"/>
      <c r="DD131" s="30">
        <v>1</v>
      </c>
      <c r="DE131" s="31">
        <v>1</v>
      </c>
      <c r="DF131" s="31"/>
      <c r="DG131" s="32"/>
      <c r="DH131" s="33">
        <v>8</v>
      </c>
      <c r="DI131" s="30">
        <v>1</v>
      </c>
      <c r="DJ131" s="31">
        <v>2</v>
      </c>
      <c r="DK131" s="31"/>
      <c r="DL131" s="32"/>
      <c r="DM131" s="33">
        <v>8</v>
      </c>
      <c r="DN131" s="30" t="s">
        <v>456</v>
      </c>
      <c r="DO131" s="31"/>
      <c r="DP131" s="31"/>
      <c r="DQ131" s="32"/>
      <c r="DR131" s="33"/>
      <c r="DS131" s="30">
        <v>1</v>
      </c>
      <c r="DT131" s="31"/>
      <c r="DU131" s="31"/>
      <c r="DV131" s="32"/>
      <c r="DW131" s="33">
        <v>8</v>
      </c>
      <c r="DX131" s="30">
        <v>1</v>
      </c>
      <c r="DY131" s="31"/>
      <c r="DZ131" s="31"/>
      <c r="EA131" s="32"/>
      <c r="EB131" s="33"/>
      <c r="EC131" s="56" t="s">
        <v>456</v>
      </c>
      <c r="ED131" s="57"/>
      <c r="EE131" s="57"/>
      <c r="EF131" s="58"/>
      <c r="EG131" s="59"/>
      <c r="EH131" s="30" t="s">
        <v>456</v>
      </c>
      <c r="EI131" s="31"/>
      <c r="EJ131" s="31"/>
      <c r="EK131" s="32"/>
      <c r="EL131" s="33"/>
      <c r="EM131" s="30" t="s">
        <v>516</v>
      </c>
      <c r="EN131" s="31"/>
      <c r="EO131" s="31"/>
      <c r="EP131" s="32"/>
      <c r="EQ131" s="33"/>
      <c r="ER131" s="30"/>
      <c r="ES131" s="31"/>
      <c r="ET131" s="31"/>
      <c r="EU131" s="32"/>
      <c r="EV131" s="33"/>
      <c r="EW131" s="30"/>
      <c r="EX131" s="31"/>
      <c r="EY131" s="31"/>
      <c r="EZ131" s="32"/>
      <c r="FA131" s="33"/>
      <c r="FB131" s="30"/>
      <c r="FC131" s="31"/>
      <c r="FD131" s="31"/>
      <c r="FE131" s="32"/>
      <c r="FF131" s="33"/>
      <c r="FG131" s="30"/>
      <c r="FH131" s="31"/>
      <c r="FI131" s="31"/>
      <c r="FJ131" s="32"/>
      <c r="FK131" s="33"/>
    </row>
    <row r="132" spans="1:167" s="4" customFormat="1" ht="26.25" customHeight="1" x14ac:dyDescent="0.25">
      <c r="A132" s="22" t="s">
        <v>138</v>
      </c>
      <c r="B132" s="47" t="s">
        <v>376</v>
      </c>
      <c r="C132" s="46" t="s">
        <v>377</v>
      </c>
      <c r="D132" s="44">
        <v>73827945</v>
      </c>
      <c r="E132" s="36">
        <f>SUMIF($R$11:$FK$11,"T",R132:FK132)</f>
        <v>24</v>
      </c>
      <c r="F132" s="36">
        <f>COUNTIF(R132:FK132,"F")+(COUNT(R132,W132,AB132,AG132,AL132,AQ132,AV132,BA132,BF132,BK132,BP132,BU132,BZ132,CE132,CJ132,CO132,CT132,CY132,DD132,DI132,DN132,DS132,DX132,EC132,EH132,EM132,ER132,EW132,FB132,FG132)-E132)</f>
        <v>1</v>
      </c>
      <c r="G132" s="36">
        <f>+COUNTIF(R132:FK132,"F")*0.166666666666667</f>
        <v>0.16666666666666699</v>
      </c>
      <c r="H132" s="23">
        <f>COUNTIF(R132:FK132,"DM")</f>
        <v>0</v>
      </c>
      <c r="I132" s="23">
        <f>COUNTIF(R132:FK132,"LCG")</f>
        <v>0</v>
      </c>
      <c r="J132" s="23">
        <f>COUNTIF(R132:FK132,"LSG")</f>
        <v>0</v>
      </c>
      <c r="K132" s="23">
        <f>COUNTIF(R132:FK132,"V")</f>
        <v>0</v>
      </c>
      <c r="L132" s="37">
        <f>+E132+F132+H132+I132+J132+K132</f>
        <v>25</v>
      </c>
      <c r="M132" s="23">
        <f>SUMIF($R$11:$FK$11,$M$11,R132:FK132)</f>
        <v>15</v>
      </c>
      <c r="N132" s="23">
        <f>SUMIF($R$11:$FK$11,$N$11,R132:FK132)</f>
        <v>1</v>
      </c>
      <c r="O132" s="23">
        <f>SUMIF($R$11:$FK$11,$O$11,R132:FK132)</f>
        <v>8</v>
      </c>
      <c r="P132" s="23">
        <f>SUMIF($R$11:$FK$11,$P$11,R132:FK132)</f>
        <v>56</v>
      </c>
      <c r="Q132" s="34">
        <f>SUM(M132:P132)</f>
        <v>80</v>
      </c>
      <c r="R132" s="30">
        <v>1</v>
      </c>
      <c r="S132" s="31">
        <v>1</v>
      </c>
      <c r="T132" s="31"/>
      <c r="U132" s="32"/>
      <c r="V132" s="33">
        <v>8</v>
      </c>
      <c r="W132" s="30">
        <v>1</v>
      </c>
      <c r="X132" s="31"/>
      <c r="Y132" s="31"/>
      <c r="Z132" s="32"/>
      <c r="AA132" s="33"/>
      <c r="AB132" s="56">
        <v>1</v>
      </c>
      <c r="AC132" s="57"/>
      <c r="AD132" s="57"/>
      <c r="AE132" s="58"/>
      <c r="AF132" s="59"/>
      <c r="AG132" s="30">
        <v>1</v>
      </c>
      <c r="AH132" s="31">
        <v>1</v>
      </c>
      <c r="AI132" s="31"/>
      <c r="AJ132" s="32"/>
      <c r="AK132" s="33"/>
      <c r="AL132" s="30">
        <v>1</v>
      </c>
      <c r="AM132" s="31">
        <v>1</v>
      </c>
      <c r="AN132" s="31"/>
      <c r="AO132" s="32"/>
      <c r="AP132" s="33"/>
      <c r="AQ132" s="56">
        <v>1</v>
      </c>
      <c r="AR132" s="57">
        <v>1.75</v>
      </c>
      <c r="AS132" s="57"/>
      <c r="AT132" s="58">
        <v>8</v>
      </c>
      <c r="AU132" s="59"/>
      <c r="AV132" s="30">
        <v>1</v>
      </c>
      <c r="AW132" s="31">
        <v>1</v>
      </c>
      <c r="AX132" s="31"/>
      <c r="AY132" s="32"/>
      <c r="AZ132" s="33"/>
      <c r="BA132" s="30">
        <v>1</v>
      </c>
      <c r="BB132" s="31"/>
      <c r="BC132" s="31"/>
      <c r="BD132" s="32"/>
      <c r="BE132" s="33"/>
      <c r="BF132" s="30">
        <v>1</v>
      </c>
      <c r="BG132" s="31"/>
      <c r="BH132" s="31"/>
      <c r="BI132" s="32"/>
      <c r="BJ132" s="33"/>
      <c r="BK132" s="56">
        <v>1</v>
      </c>
      <c r="BL132" s="57"/>
      <c r="BM132" s="57"/>
      <c r="BN132" s="58"/>
      <c r="BO132" s="59"/>
      <c r="BP132" s="30">
        <v>1</v>
      </c>
      <c r="BQ132" s="31">
        <v>1</v>
      </c>
      <c r="BR132" s="31"/>
      <c r="BS132" s="32"/>
      <c r="BT132" s="33"/>
      <c r="BU132" s="30">
        <v>1</v>
      </c>
      <c r="BV132" s="31">
        <v>1</v>
      </c>
      <c r="BW132" s="31"/>
      <c r="BX132" s="32"/>
      <c r="BY132" s="33"/>
      <c r="BZ132" s="30">
        <v>1</v>
      </c>
      <c r="CA132" s="31"/>
      <c r="CB132" s="31"/>
      <c r="CC132" s="32"/>
      <c r="CD132" s="33"/>
      <c r="CE132" s="30" t="s">
        <v>456</v>
      </c>
      <c r="CF132" s="31"/>
      <c r="CG132" s="31"/>
      <c r="CH132" s="32"/>
      <c r="CI132" s="33"/>
      <c r="CJ132" s="30">
        <v>1</v>
      </c>
      <c r="CK132" s="31"/>
      <c r="CL132" s="31"/>
      <c r="CM132" s="32"/>
      <c r="CN132" s="33"/>
      <c r="CO132" s="30">
        <v>1</v>
      </c>
      <c r="CP132" s="31"/>
      <c r="CQ132" s="31"/>
      <c r="CR132" s="32"/>
      <c r="CS132" s="33"/>
      <c r="CT132" s="56">
        <v>1</v>
      </c>
      <c r="CU132" s="57"/>
      <c r="CV132" s="57"/>
      <c r="CW132" s="58"/>
      <c r="CX132" s="59">
        <v>8</v>
      </c>
      <c r="CY132" s="30">
        <v>1</v>
      </c>
      <c r="CZ132" s="31">
        <v>0.25</v>
      </c>
      <c r="DA132" s="31"/>
      <c r="DB132" s="32"/>
      <c r="DC132" s="33">
        <v>8</v>
      </c>
      <c r="DD132" s="30">
        <v>1</v>
      </c>
      <c r="DE132" s="31">
        <v>1</v>
      </c>
      <c r="DF132" s="31"/>
      <c r="DG132" s="32"/>
      <c r="DH132" s="33">
        <v>8</v>
      </c>
      <c r="DI132" s="30">
        <v>1</v>
      </c>
      <c r="DJ132" s="31">
        <v>2</v>
      </c>
      <c r="DK132" s="31">
        <v>1</v>
      </c>
      <c r="DL132" s="32"/>
      <c r="DM132" s="33">
        <v>8</v>
      </c>
      <c r="DN132" s="30">
        <v>1</v>
      </c>
      <c r="DO132" s="31">
        <v>1.5</v>
      </c>
      <c r="DP132" s="31"/>
      <c r="DQ132" s="32"/>
      <c r="DR132" s="33">
        <v>8</v>
      </c>
      <c r="DS132" s="30">
        <v>1</v>
      </c>
      <c r="DT132" s="31">
        <v>2</v>
      </c>
      <c r="DU132" s="31"/>
      <c r="DV132" s="32"/>
      <c r="DW132" s="33">
        <v>8</v>
      </c>
      <c r="DX132" s="30">
        <v>1</v>
      </c>
      <c r="DY132" s="31"/>
      <c r="DZ132" s="31"/>
      <c r="EA132" s="32"/>
      <c r="EB132" s="33"/>
      <c r="EC132" s="56">
        <v>1</v>
      </c>
      <c r="ED132" s="57"/>
      <c r="EE132" s="57"/>
      <c r="EF132" s="58"/>
      <c r="EG132" s="59"/>
      <c r="EH132" s="30">
        <v>1</v>
      </c>
      <c r="EI132" s="31">
        <v>0.5</v>
      </c>
      <c r="EJ132" s="31"/>
      <c r="EK132" s="32"/>
      <c r="EL132" s="33"/>
      <c r="EM132" s="30" t="s">
        <v>515</v>
      </c>
      <c r="EN132" s="31"/>
      <c r="EO132" s="31"/>
      <c r="EP132" s="32"/>
      <c r="EQ132" s="33"/>
      <c r="ER132" s="30"/>
      <c r="ES132" s="31"/>
      <c r="ET132" s="31"/>
      <c r="EU132" s="32"/>
      <c r="EV132" s="33"/>
      <c r="EW132" s="30"/>
      <c r="EX132" s="31"/>
      <c r="EY132" s="31"/>
      <c r="EZ132" s="32"/>
      <c r="FA132" s="33"/>
      <c r="FB132" s="30"/>
      <c r="FC132" s="31"/>
      <c r="FD132" s="31"/>
      <c r="FE132" s="32"/>
      <c r="FF132" s="33"/>
      <c r="FG132" s="30"/>
      <c r="FH132" s="31"/>
      <c r="FI132" s="31"/>
      <c r="FJ132" s="32"/>
      <c r="FK132" s="33"/>
    </row>
    <row r="133" spans="1:167" s="4" customFormat="1" ht="26.25" customHeight="1" x14ac:dyDescent="0.25">
      <c r="A133" s="22" t="s">
        <v>141</v>
      </c>
      <c r="B133" s="47" t="s">
        <v>503</v>
      </c>
      <c r="C133" s="70" t="s">
        <v>504</v>
      </c>
      <c r="D133" s="71" t="s">
        <v>513</v>
      </c>
      <c r="E133" s="36">
        <f>SUMIF($R$11:$FK$11,"T",R133:FK133)</f>
        <v>8</v>
      </c>
      <c r="F133" s="36">
        <f>COUNTIF(R133:FK133,"F")+(COUNT(R133,W133,AB133,AG133,AL133,AQ133,AV133,BA133,BF133,BK133,BP133,BU133,BZ133,CE133,CJ133,CO133,CT133,CY133,DD133,DI133,DN133,DS133,DX133,EC133,EH133,EM133,ER133,EW133,FB133,FG133)-E133)</f>
        <v>0</v>
      </c>
      <c r="G133" s="36">
        <f>+COUNTIF(R133:FK133,"F")*0.166666666666667</f>
        <v>0</v>
      </c>
      <c r="H133" s="23">
        <f>COUNTIF(R133:FK133,"DM")</f>
        <v>0</v>
      </c>
      <c r="I133" s="23">
        <f>COUNTIF(R133:FK133,"LCG")</f>
        <v>0</v>
      </c>
      <c r="J133" s="23">
        <f>COUNTIF(R133:FK133,"LSG")</f>
        <v>0</v>
      </c>
      <c r="K133" s="23">
        <f>COUNTIF(R133:FK133,"V")</f>
        <v>0</v>
      </c>
      <c r="L133" s="37">
        <f>+E133+F133+H133+I133+J133+K133</f>
        <v>8</v>
      </c>
      <c r="M133" s="23">
        <f>SUMIF($R$11:$FK$11,$M$11,R133:FK133)</f>
        <v>0</v>
      </c>
      <c r="N133" s="23">
        <f>SUMIF($R$11:$FK$11,$N$11,R133:FK133)</f>
        <v>0</v>
      </c>
      <c r="O133" s="23">
        <f>SUMIF($R$11:$FK$11,$O$11,R133:FK133)</f>
        <v>0</v>
      </c>
      <c r="P133" s="23">
        <f>SUMIF($R$11:$FK$11,$P$11,R133:FK133)</f>
        <v>0</v>
      </c>
      <c r="Q133" s="34">
        <f>SUM(M133:P133)</f>
        <v>0</v>
      </c>
      <c r="R133" s="30"/>
      <c r="S133" s="31"/>
      <c r="T133" s="31"/>
      <c r="U133" s="32"/>
      <c r="V133" s="33"/>
      <c r="W133" s="30"/>
      <c r="X133" s="31"/>
      <c r="Y133" s="31"/>
      <c r="Z133" s="32"/>
      <c r="AA133" s="33"/>
      <c r="AB133" s="56"/>
      <c r="AC133" s="57"/>
      <c r="AD133" s="57"/>
      <c r="AE133" s="58"/>
      <c r="AF133" s="59"/>
      <c r="AG133" s="30"/>
      <c r="AH133" s="31"/>
      <c r="AI133" s="31"/>
      <c r="AJ133" s="32"/>
      <c r="AK133" s="33"/>
      <c r="AL133" s="30"/>
      <c r="AM133" s="31"/>
      <c r="AN133" s="31"/>
      <c r="AO133" s="32"/>
      <c r="AP133" s="33"/>
      <c r="AQ133" s="56"/>
      <c r="AR133" s="57"/>
      <c r="AS133" s="57"/>
      <c r="AT133" s="58"/>
      <c r="AU133" s="59"/>
      <c r="AV133" s="30"/>
      <c r="AW133" s="31"/>
      <c r="AX133" s="31"/>
      <c r="AY133" s="32"/>
      <c r="AZ133" s="33"/>
      <c r="BA133" s="30"/>
      <c r="BB133" s="31"/>
      <c r="BC133" s="31"/>
      <c r="BD133" s="32"/>
      <c r="BE133" s="33"/>
      <c r="BF133" s="30"/>
      <c r="BG133" s="31"/>
      <c r="BH133" s="31"/>
      <c r="BI133" s="32"/>
      <c r="BJ133" s="33"/>
      <c r="BK133" s="56"/>
      <c r="BL133" s="57"/>
      <c r="BM133" s="57"/>
      <c r="BN133" s="58"/>
      <c r="BO133" s="59"/>
      <c r="BP133" s="30"/>
      <c r="BQ133" s="31"/>
      <c r="BR133" s="31"/>
      <c r="BS133" s="32"/>
      <c r="BT133" s="33"/>
      <c r="BU133" s="30"/>
      <c r="BV133" s="31"/>
      <c r="BW133" s="31"/>
      <c r="BX133" s="32"/>
      <c r="BY133" s="33"/>
      <c r="BZ133" s="30"/>
      <c r="CA133" s="31"/>
      <c r="CB133" s="31"/>
      <c r="CC133" s="32"/>
      <c r="CD133" s="33"/>
      <c r="CE133" s="30"/>
      <c r="CF133" s="31"/>
      <c r="CG133" s="31"/>
      <c r="CH133" s="32"/>
      <c r="CI133" s="33"/>
      <c r="CJ133" s="30"/>
      <c r="CK133" s="31"/>
      <c r="CL133" s="31"/>
      <c r="CM133" s="32"/>
      <c r="CN133" s="33"/>
      <c r="CO133" s="30"/>
      <c r="CP133" s="31"/>
      <c r="CQ133" s="31"/>
      <c r="CR133" s="32"/>
      <c r="CS133" s="33"/>
      <c r="CT133" s="56"/>
      <c r="CU133" s="57"/>
      <c r="CV133" s="57"/>
      <c r="CW133" s="58"/>
      <c r="CX133" s="59"/>
      <c r="CY133" s="30">
        <v>1</v>
      </c>
      <c r="CZ133" s="31"/>
      <c r="DA133" s="31"/>
      <c r="DB133" s="32"/>
      <c r="DC133" s="33"/>
      <c r="DD133" s="30">
        <v>1</v>
      </c>
      <c r="DE133" s="31"/>
      <c r="DF133" s="31"/>
      <c r="DG133" s="32"/>
      <c r="DH133" s="33"/>
      <c r="DI133" s="30">
        <v>1</v>
      </c>
      <c r="DJ133" s="31"/>
      <c r="DK133" s="31"/>
      <c r="DL133" s="32"/>
      <c r="DM133" s="33"/>
      <c r="DN133" s="30">
        <v>1</v>
      </c>
      <c r="DO133" s="31"/>
      <c r="DP133" s="31"/>
      <c r="DQ133" s="32"/>
      <c r="DR133" s="33"/>
      <c r="DS133" s="30">
        <v>1</v>
      </c>
      <c r="DT133" s="31"/>
      <c r="DU133" s="31"/>
      <c r="DV133" s="32"/>
      <c r="DW133" s="33"/>
      <c r="DX133" s="30">
        <v>1</v>
      </c>
      <c r="DY133" s="31"/>
      <c r="DZ133" s="31"/>
      <c r="EA133" s="32"/>
      <c r="EB133" s="33"/>
      <c r="EC133" s="56">
        <v>1</v>
      </c>
      <c r="ED133" s="57"/>
      <c r="EE133" s="57"/>
      <c r="EF133" s="58"/>
      <c r="EG133" s="59"/>
      <c r="EH133" s="30">
        <v>1</v>
      </c>
      <c r="EI133" s="31"/>
      <c r="EJ133" s="31"/>
      <c r="EK133" s="32"/>
      <c r="EL133" s="33"/>
      <c r="EM133" s="30" t="s">
        <v>11</v>
      </c>
      <c r="EN133" s="31"/>
      <c r="EO133" s="31"/>
      <c r="EP133" s="32"/>
      <c r="EQ133" s="33"/>
      <c r="ER133" s="30"/>
      <c r="ES133" s="31"/>
      <c r="ET133" s="31"/>
      <c r="EU133" s="32"/>
      <c r="EV133" s="33"/>
      <c r="EW133" s="30"/>
      <c r="EX133" s="31"/>
      <c r="EY133" s="31"/>
      <c r="EZ133" s="32"/>
      <c r="FA133" s="33"/>
      <c r="FB133" s="30"/>
      <c r="FC133" s="31"/>
      <c r="FD133" s="31"/>
      <c r="FE133" s="32"/>
      <c r="FF133" s="33"/>
      <c r="FG133" s="30"/>
      <c r="FH133" s="31"/>
      <c r="FI133" s="31"/>
      <c r="FJ133" s="32"/>
      <c r="FK133" s="33"/>
    </row>
    <row r="134" spans="1:167" s="4" customFormat="1" ht="26.25" customHeight="1" x14ac:dyDescent="0.25">
      <c r="A134" s="22" t="s">
        <v>142</v>
      </c>
      <c r="B134" s="47" t="s">
        <v>378</v>
      </c>
      <c r="C134" s="46" t="s">
        <v>379</v>
      </c>
      <c r="D134" s="44">
        <v>41457965</v>
      </c>
      <c r="E134" s="36">
        <f>SUMIF($R$11:$FK$11,"T",R134:FK134)</f>
        <v>17</v>
      </c>
      <c r="F134" s="36">
        <f>COUNTIF(R134:FK134,"F")+(COUNT(R134,W134,AB134,AG134,AL134,AQ134,AV134,BA134,BF134,BK134,BP134,BU134,BZ134,CE134,CJ134,CO134,CT134,CY134,DD134,DI134,DN134,DS134,DX134,EC134,EH134,EM134,ER134,EW134,FB134,FG134)-E134)</f>
        <v>0</v>
      </c>
      <c r="G134" s="36">
        <f>+COUNTIF(R134:FK134,"F")*0.166666666666667</f>
        <v>0</v>
      </c>
      <c r="H134" s="23">
        <f>COUNTIF(R134:FK134,"DM")</f>
        <v>0</v>
      </c>
      <c r="I134" s="23">
        <f>COUNTIF(R134:FK134,"LCG")</f>
        <v>0</v>
      </c>
      <c r="J134" s="23">
        <f>COUNTIF(R134:FK134,"LSG")</f>
        <v>1</v>
      </c>
      <c r="K134" s="23">
        <f>COUNTIF(R134:FK134,"V")</f>
        <v>7</v>
      </c>
      <c r="L134" s="37">
        <f>+E134+F134+H134+I134+J134+K134</f>
        <v>25</v>
      </c>
      <c r="M134" s="23">
        <f>SUMIF($R$11:$FK$11,$M$11,R134:FK134)</f>
        <v>0</v>
      </c>
      <c r="N134" s="23">
        <f>SUMIF($R$11:$FK$11,$N$11,R134:FK134)</f>
        <v>0</v>
      </c>
      <c r="O134" s="23">
        <f>SUMIF($R$11:$FK$11,$O$11,R134:FK134)</f>
        <v>0</v>
      </c>
      <c r="P134" s="23">
        <f>SUMIF($R$11:$FK$11,$P$11,R134:FK134)</f>
        <v>48</v>
      </c>
      <c r="Q134" s="34">
        <f>SUM(M134:P134)</f>
        <v>48</v>
      </c>
      <c r="R134" s="30" t="s">
        <v>458</v>
      </c>
      <c r="S134" s="31"/>
      <c r="T134" s="31"/>
      <c r="U134" s="32"/>
      <c r="V134" s="33"/>
      <c r="W134" s="30" t="s">
        <v>458</v>
      </c>
      <c r="X134" s="31"/>
      <c r="Y134" s="31"/>
      <c r="Z134" s="32"/>
      <c r="AA134" s="33"/>
      <c r="AB134" s="56" t="s">
        <v>458</v>
      </c>
      <c r="AC134" s="57"/>
      <c r="AD134" s="57"/>
      <c r="AE134" s="58"/>
      <c r="AF134" s="59"/>
      <c r="AG134" s="30" t="s">
        <v>458</v>
      </c>
      <c r="AH134" s="31"/>
      <c r="AI134" s="31"/>
      <c r="AJ134" s="32"/>
      <c r="AK134" s="33"/>
      <c r="AL134" s="30" t="s">
        <v>458</v>
      </c>
      <c r="AM134" s="31"/>
      <c r="AN134" s="31"/>
      <c r="AO134" s="32"/>
      <c r="AP134" s="33"/>
      <c r="AQ134" s="56" t="s">
        <v>458</v>
      </c>
      <c r="AR134" s="57"/>
      <c r="AS134" s="57"/>
      <c r="AT134" s="58"/>
      <c r="AU134" s="59"/>
      <c r="AV134" s="30" t="s">
        <v>458</v>
      </c>
      <c r="AW134" s="31"/>
      <c r="AX134" s="31"/>
      <c r="AY134" s="32"/>
      <c r="AZ134" s="33"/>
      <c r="BA134" s="30">
        <v>1</v>
      </c>
      <c r="BB134" s="31"/>
      <c r="BC134" s="31"/>
      <c r="BD134" s="32"/>
      <c r="BE134" s="33"/>
      <c r="BF134" s="30">
        <v>1</v>
      </c>
      <c r="BG134" s="31"/>
      <c r="BH134" s="31"/>
      <c r="BI134" s="32"/>
      <c r="BJ134" s="33"/>
      <c r="BK134" s="56">
        <v>1</v>
      </c>
      <c r="BL134" s="57"/>
      <c r="BM134" s="57"/>
      <c r="BN134" s="58"/>
      <c r="BO134" s="59">
        <v>8</v>
      </c>
      <c r="BP134" s="30">
        <v>1</v>
      </c>
      <c r="BQ134" s="31"/>
      <c r="BR134" s="31"/>
      <c r="BS134" s="32"/>
      <c r="BT134" s="33">
        <v>8</v>
      </c>
      <c r="BU134" s="30">
        <v>1</v>
      </c>
      <c r="BV134" s="31"/>
      <c r="BW134" s="31"/>
      <c r="BX134" s="32"/>
      <c r="BY134" s="33">
        <v>8</v>
      </c>
      <c r="BZ134" s="30">
        <v>1</v>
      </c>
      <c r="CA134" s="31"/>
      <c r="CB134" s="31"/>
      <c r="CC134" s="32"/>
      <c r="CD134" s="33">
        <v>8</v>
      </c>
      <c r="CE134" s="30">
        <v>1</v>
      </c>
      <c r="CF134" s="31"/>
      <c r="CG134" s="31"/>
      <c r="CH134" s="32"/>
      <c r="CI134" s="33">
        <v>8</v>
      </c>
      <c r="CJ134" s="30">
        <v>1</v>
      </c>
      <c r="CK134" s="31"/>
      <c r="CL134" s="31"/>
      <c r="CM134" s="32"/>
      <c r="CN134" s="33">
        <v>8</v>
      </c>
      <c r="CO134" s="30">
        <v>1</v>
      </c>
      <c r="CP134" s="31"/>
      <c r="CQ134" s="31"/>
      <c r="CR134" s="32"/>
      <c r="CS134" s="33"/>
      <c r="CT134" s="56">
        <v>1</v>
      </c>
      <c r="CU134" s="57"/>
      <c r="CV134" s="57"/>
      <c r="CW134" s="58"/>
      <c r="CX134" s="59"/>
      <c r="CY134" s="30">
        <v>1</v>
      </c>
      <c r="CZ134" s="31"/>
      <c r="DA134" s="31"/>
      <c r="DB134" s="32"/>
      <c r="DC134" s="33"/>
      <c r="DD134" s="30">
        <v>1</v>
      </c>
      <c r="DE134" s="31"/>
      <c r="DF134" s="31"/>
      <c r="DG134" s="32"/>
      <c r="DH134" s="33"/>
      <c r="DI134" s="30" t="s">
        <v>457</v>
      </c>
      <c r="DJ134" s="31"/>
      <c r="DK134" s="31"/>
      <c r="DL134" s="32"/>
      <c r="DM134" s="33"/>
      <c r="DN134" s="30">
        <v>1</v>
      </c>
      <c r="DO134" s="31"/>
      <c r="DP134" s="31"/>
      <c r="DQ134" s="32"/>
      <c r="DR134" s="33"/>
      <c r="DS134" s="30">
        <v>1</v>
      </c>
      <c r="DT134" s="31"/>
      <c r="DU134" s="31"/>
      <c r="DV134" s="32"/>
      <c r="DW134" s="33"/>
      <c r="DX134" s="30">
        <v>1</v>
      </c>
      <c r="DY134" s="31"/>
      <c r="DZ134" s="31"/>
      <c r="EA134" s="32"/>
      <c r="EB134" s="33"/>
      <c r="EC134" s="56">
        <v>1</v>
      </c>
      <c r="ED134" s="57"/>
      <c r="EE134" s="57"/>
      <c r="EF134" s="58"/>
      <c r="EG134" s="59"/>
      <c r="EH134" s="30">
        <v>1</v>
      </c>
      <c r="EI134" s="31"/>
      <c r="EJ134" s="31"/>
      <c r="EK134" s="32"/>
      <c r="EL134" s="33"/>
      <c r="EM134" s="30" t="s">
        <v>11</v>
      </c>
      <c r="EN134" s="31"/>
      <c r="EO134" s="31"/>
      <c r="EP134" s="32"/>
      <c r="EQ134" s="33"/>
      <c r="ER134" s="30"/>
      <c r="ES134" s="31"/>
      <c r="ET134" s="31"/>
      <c r="EU134" s="32"/>
      <c r="EV134" s="33"/>
      <c r="EW134" s="30"/>
      <c r="EX134" s="31"/>
      <c r="EY134" s="31"/>
      <c r="EZ134" s="32"/>
      <c r="FA134" s="33"/>
      <c r="FB134" s="30"/>
      <c r="FC134" s="31"/>
      <c r="FD134" s="31"/>
      <c r="FE134" s="32"/>
      <c r="FF134" s="33"/>
      <c r="FG134" s="30"/>
      <c r="FH134" s="31"/>
      <c r="FI134" s="31"/>
      <c r="FJ134" s="32"/>
      <c r="FK134" s="33"/>
    </row>
    <row r="135" spans="1:167" s="4" customFormat="1" ht="26.25" customHeight="1" x14ac:dyDescent="0.25">
      <c r="A135" s="22" t="s">
        <v>143</v>
      </c>
      <c r="B135" s="47" t="s">
        <v>473</v>
      </c>
      <c r="C135" s="46" t="s">
        <v>474</v>
      </c>
      <c r="D135" s="44" t="s">
        <v>485</v>
      </c>
      <c r="E135" s="36">
        <f>SUMIF($R$11:$FK$11,"T",R135:FK135)</f>
        <v>20</v>
      </c>
      <c r="F135" s="36">
        <f>COUNTIF(R135:FK135,"F")+(COUNT(R135,W135,AB135,AG135,AL135,AQ135,AV135,BA135,BF135,BK135,BP135,BU135,BZ135,CE135,CJ135,CO135,CT135,CY135,DD135,DI135,DN135,DS135,DX135,EC135,EH135,EM135,ER135,EW135,FB135,FG135)-E135)</f>
        <v>2</v>
      </c>
      <c r="G135" s="36">
        <f>+COUNTIF(R135:FK135,"F")*0.166666666666667</f>
        <v>0.33333333333333398</v>
      </c>
      <c r="H135" s="23">
        <f>COUNTIF(R135:FK135,"DM")</f>
        <v>0</v>
      </c>
      <c r="I135" s="23">
        <f>COUNTIF(R135:FK135,"LCG")</f>
        <v>0</v>
      </c>
      <c r="J135" s="23">
        <f>COUNTIF(R135:FK135,"LSG")</f>
        <v>0</v>
      </c>
      <c r="K135" s="23">
        <f>COUNTIF(R135:FK135,"V")</f>
        <v>0</v>
      </c>
      <c r="L135" s="37">
        <f>+E135+F135+H135+I135+J135+K135</f>
        <v>22</v>
      </c>
      <c r="M135" s="23">
        <f>SUMIF($R$11:$FK$11,$M$11,R135:FK135)</f>
        <v>2.5</v>
      </c>
      <c r="N135" s="23">
        <f>SUMIF($R$11:$FK$11,$N$11,R135:FK135)</f>
        <v>1</v>
      </c>
      <c r="O135" s="23">
        <f>SUMIF($R$11:$FK$11,$O$11,R135:FK135)</f>
        <v>0</v>
      </c>
      <c r="P135" s="23">
        <f>SUMIF($R$11:$FK$11,$P$11,R135:FK135)</f>
        <v>0</v>
      </c>
      <c r="Q135" s="34">
        <f>SUM(M135:P135)</f>
        <v>3.5</v>
      </c>
      <c r="R135" s="30"/>
      <c r="S135" s="31"/>
      <c r="T135" s="31"/>
      <c r="U135" s="32"/>
      <c r="V135" s="33"/>
      <c r="W135" s="30"/>
      <c r="X135" s="31"/>
      <c r="Y135" s="31"/>
      <c r="Z135" s="32"/>
      <c r="AA135" s="33"/>
      <c r="AB135" s="56"/>
      <c r="AC135" s="57"/>
      <c r="AD135" s="57"/>
      <c r="AE135" s="58"/>
      <c r="AF135" s="59"/>
      <c r="AG135" s="30">
        <v>1</v>
      </c>
      <c r="AH135" s="31">
        <v>0.5</v>
      </c>
      <c r="AI135" s="31"/>
      <c r="AJ135" s="32"/>
      <c r="AK135" s="33"/>
      <c r="AL135" s="30">
        <v>1</v>
      </c>
      <c r="AM135" s="31"/>
      <c r="AN135" s="31"/>
      <c r="AO135" s="32"/>
      <c r="AP135" s="33"/>
      <c r="AQ135" s="56">
        <v>1</v>
      </c>
      <c r="AR135" s="57"/>
      <c r="AS135" s="57"/>
      <c r="AT135" s="58"/>
      <c r="AU135" s="59"/>
      <c r="AV135" s="30">
        <v>1</v>
      </c>
      <c r="AW135" s="31"/>
      <c r="AX135" s="31"/>
      <c r="AY135" s="32"/>
      <c r="AZ135" s="33"/>
      <c r="BA135" s="30">
        <v>1</v>
      </c>
      <c r="BB135" s="31"/>
      <c r="BC135" s="31"/>
      <c r="BD135" s="32"/>
      <c r="BE135" s="33"/>
      <c r="BF135" s="30">
        <v>1</v>
      </c>
      <c r="BG135" s="31"/>
      <c r="BH135" s="31"/>
      <c r="BI135" s="32"/>
      <c r="BJ135" s="33"/>
      <c r="BK135" s="56">
        <v>1</v>
      </c>
      <c r="BL135" s="57"/>
      <c r="BM135" s="57"/>
      <c r="BN135" s="58"/>
      <c r="BO135" s="59"/>
      <c r="BP135" s="30">
        <v>1</v>
      </c>
      <c r="BQ135" s="31"/>
      <c r="BR135" s="31"/>
      <c r="BS135" s="32"/>
      <c r="BT135" s="33"/>
      <c r="BU135" s="30">
        <v>1</v>
      </c>
      <c r="BV135" s="31"/>
      <c r="BW135" s="31"/>
      <c r="BX135" s="32"/>
      <c r="BY135" s="33"/>
      <c r="BZ135" s="30">
        <v>1</v>
      </c>
      <c r="CA135" s="31"/>
      <c r="CB135" s="31"/>
      <c r="CC135" s="32"/>
      <c r="CD135" s="33"/>
      <c r="CE135" s="30">
        <v>1</v>
      </c>
      <c r="CF135" s="31"/>
      <c r="CG135" s="31"/>
      <c r="CH135" s="32"/>
      <c r="CI135" s="33"/>
      <c r="CJ135" s="30">
        <v>1</v>
      </c>
      <c r="CK135" s="31"/>
      <c r="CL135" s="31"/>
      <c r="CM135" s="32"/>
      <c r="CN135" s="33"/>
      <c r="CO135" s="30">
        <v>1</v>
      </c>
      <c r="CP135" s="31">
        <v>2</v>
      </c>
      <c r="CQ135" s="31">
        <v>1</v>
      </c>
      <c r="CR135" s="32"/>
      <c r="CS135" s="33"/>
      <c r="CT135" s="56">
        <v>1</v>
      </c>
      <c r="CU135" s="57"/>
      <c r="CV135" s="57"/>
      <c r="CW135" s="58"/>
      <c r="CX135" s="59"/>
      <c r="CY135" s="30" t="s">
        <v>456</v>
      </c>
      <c r="CZ135" s="31"/>
      <c r="DA135" s="31"/>
      <c r="DB135" s="32"/>
      <c r="DC135" s="33"/>
      <c r="DD135" s="30">
        <v>1</v>
      </c>
      <c r="DE135" s="31"/>
      <c r="DF135" s="31"/>
      <c r="DG135" s="32"/>
      <c r="DH135" s="33"/>
      <c r="DI135" s="30">
        <v>1</v>
      </c>
      <c r="DJ135" s="31"/>
      <c r="DK135" s="31"/>
      <c r="DL135" s="32"/>
      <c r="DM135" s="33"/>
      <c r="DN135" s="30">
        <v>1</v>
      </c>
      <c r="DO135" s="31"/>
      <c r="DP135" s="31"/>
      <c r="DQ135" s="32"/>
      <c r="DR135" s="33"/>
      <c r="DS135" s="30">
        <v>1</v>
      </c>
      <c r="DT135" s="31"/>
      <c r="DU135" s="31"/>
      <c r="DV135" s="32"/>
      <c r="DW135" s="33"/>
      <c r="DX135" s="30">
        <v>1</v>
      </c>
      <c r="DY135" s="31"/>
      <c r="DZ135" s="31"/>
      <c r="EA135" s="32"/>
      <c r="EB135" s="33"/>
      <c r="EC135" s="56">
        <v>1</v>
      </c>
      <c r="ED135" s="57"/>
      <c r="EE135" s="57"/>
      <c r="EF135" s="58"/>
      <c r="EG135" s="59"/>
      <c r="EH135" s="30" t="s">
        <v>456</v>
      </c>
      <c r="EI135" s="31"/>
      <c r="EJ135" s="31"/>
      <c r="EK135" s="32"/>
      <c r="EL135" s="33"/>
      <c r="EM135" s="30" t="s">
        <v>11</v>
      </c>
      <c r="EN135" s="31"/>
      <c r="EO135" s="31"/>
      <c r="EP135" s="32"/>
      <c r="EQ135" s="33"/>
      <c r="ER135" s="30"/>
      <c r="ES135" s="31"/>
      <c r="ET135" s="31"/>
      <c r="EU135" s="32"/>
      <c r="EV135" s="33"/>
      <c r="EW135" s="30"/>
      <c r="EX135" s="31"/>
      <c r="EY135" s="31"/>
      <c r="EZ135" s="32"/>
      <c r="FA135" s="33"/>
      <c r="FB135" s="30"/>
      <c r="FC135" s="31"/>
      <c r="FD135" s="31"/>
      <c r="FE135" s="32"/>
      <c r="FF135" s="33"/>
      <c r="FG135" s="30"/>
      <c r="FH135" s="31"/>
      <c r="FI135" s="31"/>
      <c r="FJ135" s="32"/>
      <c r="FK135" s="33"/>
    </row>
    <row r="136" spans="1:167" s="4" customFormat="1" ht="26.25" customHeight="1" x14ac:dyDescent="0.25">
      <c r="A136" s="22" t="s">
        <v>144</v>
      </c>
      <c r="B136" s="47" t="s">
        <v>380</v>
      </c>
      <c r="C136" s="46" t="s">
        <v>284</v>
      </c>
      <c r="D136" s="44" t="s">
        <v>447</v>
      </c>
      <c r="E136" s="36">
        <f>SUMIF($R$11:$FK$11,"T",R136:FK136)</f>
        <v>22</v>
      </c>
      <c r="F136" s="36">
        <f>COUNTIF(R136:FK136,"F")+(COUNT(R136,W136,AB136,AG136,AL136,AQ136,AV136,BA136,BF136,BK136,BP136,BU136,BZ136,CE136,CJ136,CO136,CT136,CY136,DD136,DI136,DN136,DS136,DX136,EC136,EH136,EM136,ER136,EW136,FB136,FG136)-E136)</f>
        <v>2</v>
      </c>
      <c r="G136" s="36">
        <f>+COUNTIF(R136:FK136,"F")*0.166666666666667</f>
        <v>0.33333333333333398</v>
      </c>
      <c r="H136" s="23">
        <f>COUNTIF(R136:FK136,"DM")</f>
        <v>0</v>
      </c>
      <c r="I136" s="23">
        <f>COUNTIF(R136:FK136,"LCG")</f>
        <v>0</v>
      </c>
      <c r="J136" s="23">
        <f>COUNTIF(R136:FK136,"LSG")</f>
        <v>1</v>
      </c>
      <c r="K136" s="23">
        <f>COUNTIF(R136:FK136,"V")</f>
        <v>0</v>
      </c>
      <c r="L136" s="37">
        <f>+E136+F136+H136+I136+J136+K136</f>
        <v>25</v>
      </c>
      <c r="M136" s="23">
        <f>SUMIF($R$11:$FK$11,$M$11,R136:FK136)</f>
        <v>2.75</v>
      </c>
      <c r="N136" s="23">
        <f>SUMIF($R$11:$FK$11,$N$11,R136:FK136)</f>
        <v>1</v>
      </c>
      <c r="O136" s="23">
        <f>SUMIF($R$11:$FK$11,$O$11,R136:FK136)</f>
        <v>8</v>
      </c>
      <c r="P136" s="23">
        <f>SUMIF($R$11:$FK$11,$P$11,R136:FK136)</f>
        <v>0</v>
      </c>
      <c r="Q136" s="34">
        <f>SUM(M136:P136)</f>
        <v>11.75</v>
      </c>
      <c r="R136" s="30">
        <v>1</v>
      </c>
      <c r="S136" s="31">
        <v>0.5</v>
      </c>
      <c r="T136" s="31"/>
      <c r="U136" s="32"/>
      <c r="V136" s="33"/>
      <c r="W136" s="30">
        <v>1</v>
      </c>
      <c r="X136" s="31">
        <v>2</v>
      </c>
      <c r="Y136" s="31">
        <v>1</v>
      </c>
      <c r="Z136" s="32"/>
      <c r="AA136" s="33"/>
      <c r="AB136" s="56">
        <v>1</v>
      </c>
      <c r="AC136" s="57"/>
      <c r="AD136" s="57"/>
      <c r="AE136" s="58"/>
      <c r="AF136" s="59"/>
      <c r="AG136" s="30" t="s">
        <v>456</v>
      </c>
      <c r="AH136" s="31"/>
      <c r="AI136" s="31"/>
      <c r="AJ136" s="32"/>
      <c r="AK136" s="33"/>
      <c r="AL136" s="30">
        <v>1</v>
      </c>
      <c r="AM136" s="31"/>
      <c r="AN136" s="31"/>
      <c r="AO136" s="32"/>
      <c r="AP136" s="33"/>
      <c r="AQ136" s="56">
        <v>1</v>
      </c>
      <c r="AR136" s="57">
        <v>0.25</v>
      </c>
      <c r="AS136" s="57"/>
      <c r="AT136" s="58">
        <v>8</v>
      </c>
      <c r="AU136" s="59"/>
      <c r="AV136" s="30">
        <v>1</v>
      </c>
      <c r="AW136" s="31"/>
      <c r="AX136" s="31"/>
      <c r="AY136" s="32"/>
      <c r="AZ136" s="33"/>
      <c r="BA136" s="30">
        <v>1</v>
      </c>
      <c r="BB136" s="31"/>
      <c r="BC136" s="31"/>
      <c r="BD136" s="32"/>
      <c r="BE136" s="33"/>
      <c r="BF136" s="30">
        <v>1</v>
      </c>
      <c r="BG136" s="31"/>
      <c r="BH136" s="31"/>
      <c r="BI136" s="32"/>
      <c r="BJ136" s="33"/>
      <c r="BK136" s="56">
        <v>1</v>
      </c>
      <c r="BL136" s="57"/>
      <c r="BM136" s="57"/>
      <c r="BN136" s="58"/>
      <c r="BO136" s="59"/>
      <c r="BP136" s="30" t="s">
        <v>457</v>
      </c>
      <c r="BQ136" s="31"/>
      <c r="BR136" s="31"/>
      <c r="BS136" s="32"/>
      <c r="BT136" s="33"/>
      <c r="BU136" s="30">
        <v>1</v>
      </c>
      <c r="BV136" s="31"/>
      <c r="BW136" s="31"/>
      <c r="BX136" s="32"/>
      <c r="BY136" s="33"/>
      <c r="BZ136" s="30">
        <v>1</v>
      </c>
      <c r="CA136" s="31"/>
      <c r="CB136" s="31"/>
      <c r="CC136" s="32"/>
      <c r="CD136" s="33"/>
      <c r="CE136" s="30">
        <v>1</v>
      </c>
      <c r="CF136" s="31"/>
      <c r="CG136" s="31"/>
      <c r="CH136" s="32"/>
      <c r="CI136" s="33"/>
      <c r="CJ136" s="30">
        <v>1</v>
      </c>
      <c r="CK136" s="31"/>
      <c r="CL136" s="31"/>
      <c r="CM136" s="32"/>
      <c r="CN136" s="33"/>
      <c r="CO136" s="30">
        <v>1</v>
      </c>
      <c r="CP136" s="31"/>
      <c r="CQ136" s="31"/>
      <c r="CR136" s="32"/>
      <c r="CS136" s="33"/>
      <c r="CT136" s="56">
        <v>1</v>
      </c>
      <c r="CU136" s="57"/>
      <c r="CV136" s="57"/>
      <c r="CW136" s="58"/>
      <c r="CX136" s="59"/>
      <c r="CY136" s="30">
        <v>1</v>
      </c>
      <c r="CZ136" s="31"/>
      <c r="DA136" s="31"/>
      <c r="DB136" s="32"/>
      <c r="DC136" s="33"/>
      <c r="DD136" s="30">
        <v>1</v>
      </c>
      <c r="DE136" s="31"/>
      <c r="DF136" s="31"/>
      <c r="DG136" s="32"/>
      <c r="DH136" s="33"/>
      <c r="DI136" s="30">
        <v>1</v>
      </c>
      <c r="DJ136" s="31"/>
      <c r="DK136" s="31"/>
      <c r="DL136" s="32"/>
      <c r="DM136" s="33"/>
      <c r="DN136" s="30">
        <v>1</v>
      </c>
      <c r="DO136" s="31"/>
      <c r="DP136" s="31"/>
      <c r="DQ136" s="32"/>
      <c r="DR136" s="33"/>
      <c r="DS136" s="30">
        <v>1</v>
      </c>
      <c r="DT136" s="31"/>
      <c r="DU136" s="31"/>
      <c r="DV136" s="32"/>
      <c r="DW136" s="33"/>
      <c r="DX136" s="30" t="s">
        <v>456</v>
      </c>
      <c r="DY136" s="31"/>
      <c r="DZ136" s="31"/>
      <c r="EA136" s="32"/>
      <c r="EB136" s="33"/>
      <c r="EC136" s="56">
        <v>1</v>
      </c>
      <c r="ED136" s="57"/>
      <c r="EE136" s="57"/>
      <c r="EF136" s="58"/>
      <c r="EG136" s="59"/>
      <c r="EH136" s="30">
        <v>1</v>
      </c>
      <c r="EI136" s="31"/>
      <c r="EJ136" s="31"/>
      <c r="EK136" s="32"/>
      <c r="EL136" s="33"/>
      <c r="EM136" s="30" t="s">
        <v>515</v>
      </c>
      <c r="EN136" s="31"/>
      <c r="EO136" s="31"/>
      <c r="EP136" s="32"/>
      <c r="EQ136" s="33"/>
      <c r="ER136" s="30"/>
      <c r="ES136" s="31"/>
      <c r="ET136" s="31"/>
      <c r="EU136" s="32"/>
      <c r="EV136" s="33"/>
      <c r="EW136" s="30"/>
      <c r="EX136" s="31"/>
      <c r="EY136" s="31"/>
      <c r="EZ136" s="32"/>
      <c r="FA136" s="33"/>
      <c r="FB136" s="30"/>
      <c r="FC136" s="31"/>
      <c r="FD136" s="31"/>
      <c r="FE136" s="32"/>
      <c r="FF136" s="33"/>
      <c r="FG136" s="30"/>
      <c r="FH136" s="31"/>
      <c r="FI136" s="31"/>
      <c r="FJ136" s="32"/>
      <c r="FK136" s="33"/>
    </row>
    <row r="137" spans="1:167" s="4" customFormat="1" ht="26.25" customHeight="1" x14ac:dyDescent="0.25">
      <c r="A137" s="22" t="s">
        <v>145</v>
      </c>
      <c r="B137" s="47" t="s">
        <v>381</v>
      </c>
      <c r="C137" s="46" t="s">
        <v>382</v>
      </c>
      <c r="D137" s="44" t="s">
        <v>448</v>
      </c>
      <c r="E137" s="36">
        <f>SUMIF($R$11:$FK$11,"T",R137:FK137)</f>
        <v>24</v>
      </c>
      <c r="F137" s="36">
        <f>COUNTIF(R137:FK137,"F")+(COUNT(R137,W137,AB137,AG137,AL137,AQ137,AV137,BA137,BF137,BK137,BP137,BU137,BZ137,CE137,CJ137,CO137,CT137,CY137,DD137,DI137,DN137,DS137,DX137,EC137,EH137,EM137,ER137,EW137,FB137,FG137)-E137)</f>
        <v>0</v>
      </c>
      <c r="G137" s="36">
        <f>+COUNTIF(R137:FK137,"F")*0.166666666666667</f>
        <v>0</v>
      </c>
      <c r="H137" s="23">
        <f>COUNTIF(R137:FK137,"DM")</f>
        <v>0</v>
      </c>
      <c r="I137" s="23">
        <f>COUNTIF(R137:FK137,"LCG")</f>
        <v>0</v>
      </c>
      <c r="J137" s="23">
        <f>COUNTIF(R137:FK137,"LSG")</f>
        <v>1</v>
      </c>
      <c r="K137" s="23">
        <f>COUNTIF(R137:FK137,"V")</f>
        <v>0</v>
      </c>
      <c r="L137" s="37">
        <f>+E137+F137+H137+I137+J137+K137</f>
        <v>25</v>
      </c>
      <c r="M137" s="23">
        <f>SUMIF($R$11:$FK$11,$M$11,R137:FK137)</f>
        <v>24.5</v>
      </c>
      <c r="N137" s="23">
        <f>SUMIF($R$11:$FK$11,$N$11,R137:FK137)</f>
        <v>4.5</v>
      </c>
      <c r="O137" s="23">
        <f>SUMIF($R$11:$FK$11,$O$11,R137:FK137)</f>
        <v>11</v>
      </c>
      <c r="P137" s="23">
        <f>SUMIF($R$11:$FK$11,$P$11,R137:FK137)</f>
        <v>160</v>
      </c>
      <c r="Q137" s="34">
        <f>SUM(M137:P137)</f>
        <v>200</v>
      </c>
      <c r="R137" s="30">
        <v>1</v>
      </c>
      <c r="S137" s="31">
        <v>0.5</v>
      </c>
      <c r="T137" s="31"/>
      <c r="U137" s="32"/>
      <c r="V137" s="33">
        <v>8</v>
      </c>
      <c r="W137" s="30">
        <v>1</v>
      </c>
      <c r="X137" s="31"/>
      <c r="Y137" s="31"/>
      <c r="Z137" s="32"/>
      <c r="AA137" s="33"/>
      <c r="AB137" s="56">
        <v>1</v>
      </c>
      <c r="AC137" s="57">
        <v>1</v>
      </c>
      <c r="AD137" s="57"/>
      <c r="AE137" s="58"/>
      <c r="AF137" s="59">
        <v>8</v>
      </c>
      <c r="AG137" s="30">
        <v>1</v>
      </c>
      <c r="AH137" s="31">
        <v>2</v>
      </c>
      <c r="AI137" s="31">
        <v>1</v>
      </c>
      <c r="AJ137" s="32"/>
      <c r="AK137" s="33">
        <v>8</v>
      </c>
      <c r="AL137" s="30">
        <v>1</v>
      </c>
      <c r="AM137" s="31">
        <v>2</v>
      </c>
      <c r="AN137" s="31">
        <v>1</v>
      </c>
      <c r="AO137" s="32"/>
      <c r="AP137" s="33">
        <v>8</v>
      </c>
      <c r="AQ137" s="56">
        <v>1</v>
      </c>
      <c r="AR137" s="57"/>
      <c r="AS137" s="57"/>
      <c r="AT137" s="58">
        <v>11</v>
      </c>
      <c r="AU137" s="59">
        <v>8</v>
      </c>
      <c r="AV137" s="30">
        <v>1</v>
      </c>
      <c r="AW137" s="31">
        <v>1</v>
      </c>
      <c r="AX137" s="31"/>
      <c r="AY137" s="32"/>
      <c r="AZ137" s="33">
        <v>8</v>
      </c>
      <c r="BA137" s="30">
        <v>1</v>
      </c>
      <c r="BB137" s="31">
        <v>2</v>
      </c>
      <c r="BC137" s="31">
        <v>1</v>
      </c>
      <c r="BD137" s="32"/>
      <c r="BE137" s="33">
        <v>8</v>
      </c>
      <c r="BF137" s="30">
        <v>1</v>
      </c>
      <c r="BG137" s="31"/>
      <c r="BH137" s="31"/>
      <c r="BI137" s="32"/>
      <c r="BJ137" s="33"/>
      <c r="BK137" s="56">
        <v>1</v>
      </c>
      <c r="BL137" s="57">
        <v>1</v>
      </c>
      <c r="BM137" s="57"/>
      <c r="BN137" s="58"/>
      <c r="BO137" s="59">
        <v>8</v>
      </c>
      <c r="BP137" s="30">
        <v>1</v>
      </c>
      <c r="BQ137" s="31">
        <v>2</v>
      </c>
      <c r="BR137" s="31"/>
      <c r="BS137" s="32"/>
      <c r="BT137" s="33">
        <v>8</v>
      </c>
      <c r="BU137" s="30" t="s">
        <v>457</v>
      </c>
      <c r="BV137" s="31"/>
      <c r="BW137" s="31"/>
      <c r="BX137" s="32"/>
      <c r="BY137" s="33"/>
      <c r="BZ137" s="30">
        <v>1</v>
      </c>
      <c r="CA137" s="31">
        <v>1</v>
      </c>
      <c r="CB137" s="31"/>
      <c r="CC137" s="32"/>
      <c r="CD137" s="33">
        <v>8</v>
      </c>
      <c r="CE137" s="30">
        <v>1</v>
      </c>
      <c r="CF137" s="31">
        <v>2</v>
      </c>
      <c r="CG137" s="31">
        <v>1</v>
      </c>
      <c r="CH137" s="32"/>
      <c r="CI137" s="33">
        <v>8</v>
      </c>
      <c r="CJ137" s="30">
        <v>1</v>
      </c>
      <c r="CK137" s="31">
        <v>2</v>
      </c>
      <c r="CL137" s="31">
        <v>0.5</v>
      </c>
      <c r="CM137" s="32"/>
      <c r="CN137" s="33">
        <v>8</v>
      </c>
      <c r="CO137" s="30">
        <v>1</v>
      </c>
      <c r="CP137" s="31"/>
      <c r="CQ137" s="31"/>
      <c r="CR137" s="32"/>
      <c r="CS137" s="33"/>
      <c r="CT137" s="56">
        <v>1</v>
      </c>
      <c r="CU137" s="57"/>
      <c r="CV137" s="57"/>
      <c r="CW137" s="58"/>
      <c r="CX137" s="59">
        <v>8</v>
      </c>
      <c r="CY137" s="30">
        <v>1</v>
      </c>
      <c r="CZ137" s="31"/>
      <c r="DA137" s="31"/>
      <c r="DB137" s="32"/>
      <c r="DC137" s="33">
        <v>8</v>
      </c>
      <c r="DD137" s="30">
        <v>1</v>
      </c>
      <c r="DE137" s="31">
        <v>2</v>
      </c>
      <c r="DF137" s="31"/>
      <c r="DG137" s="32"/>
      <c r="DH137" s="33">
        <v>8</v>
      </c>
      <c r="DI137" s="30">
        <v>1</v>
      </c>
      <c r="DJ137" s="31">
        <v>1</v>
      </c>
      <c r="DK137" s="31"/>
      <c r="DL137" s="32"/>
      <c r="DM137" s="33">
        <v>8</v>
      </c>
      <c r="DN137" s="30">
        <v>1</v>
      </c>
      <c r="DO137" s="31">
        <v>2</v>
      </c>
      <c r="DP137" s="31"/>
      <c r="DQ137" s="32"/>
      <c r="DR137" s="33">
        <v>8</v>
      </c>
      <c r="DS137" s="30">
        <v>1</v>
      </c>
      <c r="DT137" s="31">
        <v>2</v>
      </c>
      <c r="DU137" s="31"/>
      <c r="DV137" s="32"/>
      <c r="DW137" s="33">
        <v>8</v>
      </c>
      <c r="DX137" s="30">
        <v>1</v>
      </c>
      <c r="DY137" s="31"/>
      <c r="DZ137" s="31"/>
      <c r="EA137" s="32"/>
      <c r="EB137" s="33"/>
      <c r="EC137" s="56">
        <v>1</v>
      </c>
      <c r="ED137" s="57"/>
      <c r="EE137" s="57"/>
      <c r="EF137" s="58"/>
      <c r="EG137" s="59">
        <v>8</v>
      </c>
      <c r="EH137" s="30">
        <v>1</v>
      </c>
      <c r="EI137" s="31">
        <v>1</v>
      </c>
      <c r="EJ137" s="31"/>
      <c r="EK137" s="32"/>
      <c r="EL137" s="33">
        <v>8</v>
      </c>
      <c r="EM137" s="30" t="s">
        <v>516</v>
      </c>
      <c r="EN137" s="31"/>
      <c r="EO137" s="31"/>
      <c r="EP137" s="32"/>
      <c r="EQ137" s="33"/>
      <c r="ER137" s="30"/>
      <c r="ES137" s="31"/>
      <c r="ET137" s="31"/>
      <c r="EU137" s="32"/>
      <c r="EV137" s="33"/>
      <c r="EW137" s="30"/>
      <c r="EX137" s="31"/>
      <c r="EY137" s="31"/>
      <c r="EZ137" s="32"/>
      <c r="FA137" s="33"/>
      <c r="FB137" s="30"/>
      <c r="FC137" s="31"/>
      <c r="FD137" s="31"/>
      <c r="FE137" s="32"/>
      <c r="FF137" s="33"/>
      <c r="FG137" s="30"/>
      <c r="FH137" s="31"/>
      <c r="FI137" s="31"/>
      <c r="FJ137" s="32"/>
      <c r="FK137" s="33"/>
    </row>
    <row r="138" spans="1:167" s="4" customFormat="1" ht="26.25" customHeight="1" x14ac:dyDescent="0.25">
      <c r="A138" s="22" t="s">
        <v>146</v>
      </c>
      <c r="B138" s="47" t="s">
        <v>381</v>
      </c>
      <c r="C138" s="46" t="s">
        <v>383</v>
      </c>
      <c r="D138" s="44" t="s">
        <v>449</v>
      </c>
      <c r="E138" s="36">
        <f>SUMIF($R$11:$FK$11,"T",R138:FK138)</f>
        <v>21</v>
      </c>
      <c r="F138" s="36">
        <f>COUNTIF(R138:FK138,"F")+(COUNT(R138,W138,AB138,AG138,AL138,AQ138,AV138,BA138,BF138,BK138,BP138,BU138,BZ138,CE138,CJ138,CO138,CT138,CY138,DD138,DI138,DN138,DS138,DX138,EC138,EH138,EM138,ER138,EW138,FB138,FG138)-E138)</f>
        <v>0</v>
      </c>
      <c r="G138" s="36">
        <f>+COUNTIF(R138:FK138,"F")*0.166666666666667</f>
        <v>0</v>
      </c>
      <c r="H138" s="23">
        <f>COUNTIF(R138:FK138,"DM")</f>
        <v>3</v>
      </c>
      <c r="I138" s="23">
        <f>COUNTIF(R138:FK138,"LCG")</f>
        <v>0</v>
      </c>
      <c r="J138" s="23">
        <f>COUNTIF(R138:FK138,"LSG")</f>
        <v>1</v>
      </c>
      <c r="K138" s="23">
        <f>COUNTIF(R138:FK138,"V")</f>
        <v>0</v>
      </c>
      <c r="L138" s="37">
        <f>+E138+F138+H138+I138+J138+K138</f>
        <v>25</v>
      </c>
      <c r="M138" s="23">
        <f>SUMIF($R$11:$FK$11,$M$11,R138:FK138)</f>
        <v>2.5</v>
      </c>
      <c r="N138" s="23">
        <f>SUMIF($R$11:$FK$11,$N$11,R138:FK138)</f>
        <v>0</v>
      </c>
      <c r="O138" s="23">
        <f>SUMIF($R$11:$FK$11,$O$11,R138:FK138)</f>
        <v>8</v>
      </c>
      <c r="P138" s="23">
        <f>SUMIF($R$11:$FK$11,$P$11,R138:FK138)</f>
        <v>0</v>
      </c>
      <c r="Q138" s="34">
        <f>SUM(M138:P138)</f>
        <v>10.5</v>
      </c>
      <c r="R138" s="30">
        <v>1</v>
      </c>
      <c r="S138" s="31"/>
      <c r="T138" s="31"/>
      <c r="U138" s="32"/>
      <c r="V138" s="33"/>
      <c r="W138" s="30">
        <v>1</v>
      </c>
      <c r="X138" s="31">
        <v>2</v>
      </c>
      <c r="Y138" s="31"/>
      <c r="Z138" s="32"/>
      <c r="AA138" s="33"/>
      <c r="AB138" s="56">
        <v>1</v>
      </c>
      <c r="AC138" s="57"/>
      <c r="AD138" s="57"/>
      <c r="AE138" s="58"/>
      <c r="AF138" s="59"/>
      <c r="AG138" s="30">
        <v>1</v>
      </c>
      <c r="AH138" s="31"/>
      <c r="AI138" s="31"/>
      <c r="AJ138" s="32"/>
      <c r="AK138" s="33"/>
      <c r="AL138" s="30">
        <v>1</v>
      </c>
      <c r="AM138" s="31"/>
      <c r="AN138" s="31"/>
      <c r="AO138" s="32"/>
      <c r="AP138" s="33"/>
      <c r="AQ138" s="56">
        <v>1</v>
      </c>
      <c r="AR138" s="57"/>
      <c r="AS138" s="57"/>
      <c r="AT138" s="58">
        <v>8</v>
      </c>
      <c r="AU138" s="59"/>
      <c r="AV138" s="30">
        <v>1</v>
      </c>
      <c r="AW138" s="31"/>
      <c r="AX138" s="31"/>
      <c r="AY138" s="32"/>
      <c r="AZ138" s="33"/>
      <c r="BA138" s="30">
        <v>1</v>
      </c>
      <c r="BB138" s="31"/>
      <c r="BC138" s="31"/>
      <c r="BD138" s="32"/>
      <c r="BE138" s="33"/>
      <c r="BF138" s="30">
        <v>1</v>
      </c>
      <c r="BG138" s="31">
        <v>0.5</v>
      </c>
      <c r="BH138" s="31"/>
      <c r="BI138" s="32"/>
      <c r="BJ138" s="33"/>
      <c r="BK138" s="56">
        <v>1</v>
      </c>
      <c r="BL138" s="57"/>
      <c r="BM138" s="57"/>
      <c r="BN138" s="58"/>
      <c r="BO138" s="59"/>
      <c r="BP138" s="30">
        <v>1</v>
      </c>
      <c r="BQ138" s="31"/>
      <c r="BR138" s="31"/>
      <c r="BS138" s="32"/>
      <c r="BT138" s="33"/>
      <c r="BU138" s="30">
        <v>1</v>
      </c>
      <c r="BV138" s="31"/>
      <c r="BW138" s="31"/>
      <c r="BX138" s="32"/>
      <c r="BY138" s="33"/>
      <c r="BZ138" s="30">
        <v>1</v>
      </c>
      <c r="CA138" s="31"/>
      <c r="CB138" s="31"/>
      <c r="CC138" s="32"/>
      <c r="CD138" s="33"/>
      <c r="CE138" s="30">
        <v>1</v>
      </c>
      <c r="CF138" s="31"/>
      <c r="CG138" s="31"/>
      <c r="CH138" s="32"/>
      <c r="CI138" s="33"/>
      <c r="CJ138" s="30">
        <v>1</v>
      </c>
      <c r="CK138" s="31"/>
      <c r="CL138" s="31"/>
      <c r="CM138" s="32"/>
      <c r="CN138" s="33"/>
      <c r="CO138" s="30">
        <v>1</v>
      </c>
      <c r="CP138" s="31"/>
      <c r="CQ138" s="31"/>
      <c r="CR138" s="32"/>
      <c r="CS138" s="33"/>
      <c r="CT138" s="56">
        <v>1</v>
      </c>
      <c r="CU138" s="57"/>
      <c r="CV138" s="57"/>
      <c r="CW138" s="58"/>
      <c r="CX138" s="59"/>
      <c r="CY138" s="30">
        <v>1</v>
      </c>
      <c r="CZ138" s="31"/>
      <c r="DA138" s="31"/>
      <c r="DB138" s="32"/>
      <c r="DC138" s="33"/>
      <c r="DD138" s="30" t="s">
        <v>490</v>
      </c>
      <c r="DE138" s="31"/>
      <c r="DF138" s="31"/>
      <c r="DG138" s="32"/>
      <c r="DH138" s="33"/>
      <c r="DI138" s="30" t="s">
        <v>490</v>
      </c>
      <c r="DJ138" s="31"/>
      <c r="DK138" s="31"/>
      <c r="DL138" s="32"/>
      <c r="DM138" s="33"/>
      <c r="DN138" s="30" t="s">
        <v>490</v>
      </c>
      <c r="DO138" s="31"/>
      <c r="DP138" s="31"/>
      <c r="DQ138" s="32"/>
      <c r="DR138" s="33"/>
      <c r="DS138" s="30">
        <v>1</v>
      </c>
      <c r="DT138" s="31"/>
      <c r="DU138" s="31"/>
      <c r="DV138" s="32"/>
      <c r="DW138" s="33"/>
      <c r="DX138" s="30">
        <v>1</v>
      </c>
      <c r="DY138" s="31"/>
      <c r="DZ138" s="31"/>
      <c r="EA138" s="32"/>
      <c r="EB138" s="33"/>
      <c r="EC138" s="56">
        <v>1</v>
      </c>
      <c r="ED138" s="57"/>
      <c r="EE138" s="57"/>
      <c r="EF138" s="58"/>
      <c r="EG138" s="59"/>
      <c r="EH138" s="30" t="s">
        <v>457</v>
      </c>
      <c r="EI138" s="31"/>
      <c r="EJ138" s="31"/>
      <c r="EK138" s="32"/>
      <c r="EL138" s="33"/>
      <c r="EM138" s="30" t="s">
        <v>11</v>
      </c>
      <c r="EN138" s="31"/>
      <c r="EO138" s="31"/>
      <c r="EP138" s="32"/>
      <c r="EQ138" s="33"/>
      <c r="ER138" s="30"/>
      <c r="ES138" s="31"/>
      <c r="ET138" s="31"/>
      <c r="EU138" s="32"/>
      <c r="EV138" s="33"/>
      <c r="EW138" s="30"/>
      <c r="EX138" s="31"/>
      <c r="EY138" s="31"/>
      <c r="EZ138" s="32"/>
      <c r="FA138" s="33"/>
      <c r="FB138" s="30"/>
      <c r="FC138" s="31"/>
      <c r="FD138" s="31"/>
      <c r="FE138" s="32"/>
      <c r="FF138" s="33"/>
      <c r="FG138" s="30"/>
      <c r="FH138" s="31"/>
      <c r="FI138" s="31"/>
      <c r="FJ138" s="32"/>
      <c r="FK138" s="33"/>
    </row>
    <row r="139" spans="1:167" s="4" customFormat="1" ht="26.25" customHeight="1" x14ac:dyDescent="0.25">
      <c r="A139" s="22" t="s">
        <v>147</v>
      </c>
      <c r="B139" s="47" t="s">
        <v>475</v>
      </c>
      <c r="C139" s="46" t="s">
        <v>476</v>
      </c>
      <c r="D139" s="44" t="s">
        <v>486</v>
      </c>
      <c r="E139" s="36">
        <f>SUMIF($R$11:$FK$11,"T",R139:FK139)</f>
        <v>21</v>
      </c>
      <c r="F139" s="36">
        <f>COUNTIF(R139:FK139,"F")+(COUNT(R139,W139,AB139,AG139,AL139,AQ139,AV139,BA139,BF139,BK139,BP139,BU139,BZ139,CE139,CJ139,CO139,CT139,CY139,DD139,DI139,DN139,DS139,DX139,EC139,EH139,EM139,ER139,EW139,FB139,FG139)-E139)</f>
        <v>1</v>
      </c>
      <c r="G139" s="36">
        <f>+COUNTIF(R139:FK139,"F")*0.166666666666667</f>
        <v>0.16666666666666699</v>
      </c>
      <c r="H139" s="23">
        <f>COUNTIF(R139:FK139,"DM")</f>
        <v>0</v>
      </c>
      <c r="I139" s="23">
        <f>COUNTIF(R139:FK139,"LCG")</f>
        <v>0</v>
      </c>
      <c r="J139" s="23">
        <f>COUNTIF(R139:FK139,"LSG")</f>
        <v>0</v>
      </c>
      <c r="K139" s="23">
        <f>COUNTIF(R139:FK139,"V")</f>
        <v>0</v>
      </c>
      <c r="L139" s="37">
        <f>+E139+F139+H139+I139+J139+K139</f>
        <v>22</v>
      </c>
      <c r="M139" s="23">
        <f>SUMIF($R$11:$FK$11,$M$11,R139:FK139)</f>
        <v>11.5</v>
      </c>
      <c r="N139" s="23">
        <f>SUMIF($R$11:$FK$11,$N$11,R139:FK139)</f>
        <v>5</v>
      </c>
      <c r="O139" s="23">
        <f>SUMIF($R$11:$FK$11,$O$11,R139:FK139)</f>
        <v>8</v>
      </c>
      <c r="P139" s="23">
        <f>SUMIF($R$11:$FK$11,$P$11,R139:FK139)</f>
        <v>0</v>
      </c>
      <c r="Q139" s="34">
        <f>SUM(M139:P139)</f>
        <v>24.5</v>
      </c>
      <c r="R139" s="30"/>
      <c r="S139" s="31"/>
      <c r="T139" s="31"/>
      <c r="U139" s="32"/>
      <c r="V139" s="33"/>
      <c r="W139" s="30"/>
      <c r="X139" s="31"/>
      <c r="Y139" s="31"/>
      <c r="Z139" s="32"/>
      <c r="AA139" s="33"/>
      <c r="AB139" s="56"/>
      <c r="AC139" s="57"/>
      <c r="AD139" s="57"/>
      <c r="AE139" s="58"/>
      <c r="AF139" s="59"/>
      <c r="AG139" s="30">
        <v>1</v>
      </c>
      <c r="AH139" s="31">
        <v>0.5</v>
      </c>
      <c r="AI139" s="31"/>
      <c r="AJ139" s="32"/>
      <c r="AK139" s="33"/>
      <c r="AL139" s="30">
        <v>1</v>
      </c>
      <c r="AM139" s="31"/>
      <c r="AN139" s="31"/>
      <c r="AO139" s="32"/>
      <c r="AP139" s="33"/>
      <c r="AQ139" s="56">
        <v>1</v>
      </c>
      <c r="AR139" s="57"/>
      <c r="AS139" s="57"/>
      <c r="AT139" s="58">
        <v>8</v>
      </c>
      <c r="AU139" s="59"/>
      <c r="AV139" s="30">
        <v>1</v>
      </c>
      <c r="AW139" s="31"/>
      <c r="AX139" s="31"/>
      <c r="AY139" s="32"/>
      <c r="AZ139" s="33"/>
      <c r="BA139" s="30">
        <v>1</v>
      </c>
      <c r="BB139" s="31"/>
      <c r="BC139" s="31"/>
      <c r="BD139" s="32"/>
      <c r="BE139" s="33"/>
      <c r="BF139" s="30">
        <v>1</v>
      </c>
      <c r="BG139" s="31"/>
      <c r="BH139" s="31"/>
      <c r="BI139" s="32"/>
      <c r="BJ139" s="33"/>
      <c r="BK139" s="56">
        <v>1</v>
      </c>
      <c r="BL139" s="57"/>
      <c r="BM139" s="57"/>
      <c r="BN139" s="58"/>
      <c r="BO139" s="59"/>
      <c r="BP139" s="30">
        <v>1</v>
      </c>
      <c r="BQ139" s="31">
        <v>1</v>
      </c>
      <c r="BR139" s="31"/>
      <c r="BS139" s="32"/>
      <c r="BT139" s="33"/>
      <c r="BU139" s="30">
        <v>1</v>
      </c>
      <c r="BV139" s="31"/>
      <c r="BW139" s="31"/>
      <c r="BX139" s="32"/>
      <c r="BY139" s="33"/>
      <c r="BZ139" s="30">
        <v>1</v>
      </c>
      <c r="CA139" s="31"/>
      <c r="CB139" s="31"/>
      <c r="CC139" s="32"/>
      <c r="CD139" s="33"/>
      <c r="CE139" s="30">
        <v>1</v>
      </c>
      <c r="CF139" s="31"/>
      <c r="CG139" s="31"/>
      <c r="CH139" s="32"/>
      <c r="CI139" s="33"/>
      <c r="CJ139" s="30">
        <v>1</v>
      </c>
      <c r="CK139" s="31">
        <v>2</v>
      </c>
      <c r="CL139" s="31">
        <v>1</v>
      </c>
      <c r="CM139" s="32"/>
      <c r="CN139" s="33"/>
      <c r="CO139" s="30">
        <v>1</v>
      </c>
      <c r="CP139" s="31">
        <v>2</v>
      </c>
      <c r="CQ139" s="31">
        <v>1</v>
      </c>
      <c r="CR139" s="32"/>
      <c r="CS139" s="33"/>
      <c r="CT139" s="56">
        <v>1</v>
      </c>
      <c r="CU139" s="57"/>
      <c r="CV139" s="57"/>
      <c r="CW139" s="58"/>
      <c r="CX139" s="59"/>
      <c r="CY139" s="30">
        <v>1</v>
      </c>
      <c r="CZ139" s="31">
        <v>2</v>
      </c>
      <c r="DA139" s="31">
        <v>1</v>
      </c>
      <c r="DB139" s="32"/>
      <c r="DC139" s="33"/>
      <c r="DD139" s="30">
        <v>1</v>
      </c>
      <c r="DE139" s="31">
        <v>2</v>
      </c>
      <c r="DF139" s="31">
        <v>1</v>
      </c>
      <c r="DG139" s="32"/>
      <c r="DH139" s="33"/>
      <c r="DI139" s="30">
        <v>1</v>
      </c>
      <c r="DJ139" s="31">
        <v>2</v>
      </c>
      <c r="DK139" s="31">
        <v>1</v>
      </c>
      <c r="DL139" s="32"/>
      <c r="DM139" s="33"/>
      <c r="DN139" s="30">
        <v>1</v>
      </c>
      <c r="DO139" s="31"/>
      <c r="DP139" s="31"/>
      <c r="DQ139" s="32"/>
      <c r="DR139" s="33"/>
      <c r="DS139" s="30">
        <v>1</v>
      </c>
      <c r="DT139" s="31"/>
      <c r="DU139" s="31"/>
      <c r="DV139" s="32"/>
      <c r="DW139" s="33"/>
      <c r="DX139" s="30">
        <v>1</v>
      </c>
      <c r="DY139" s="31"/>
      <c r="DZ139" s="31"/>
      <c r="EA139" s="32"/>
      <c r="EB139" s="33"/>
      <c r="EC139" s="56">
        <v>1</v>
      </c>
      <c r="ED139" s="57"/>
      <c r="EE139" s="57"/>
      <c r="EF139" s="58"/>
      <c r="EG139" s="59"/>
      <c r="EH139" s="30" t="s">
        <v>456</v>
      </c>
      <c r="EI139" s="31"/>
      <c r="EJ139" s="31"/>
      <c r="EK139" s="32"/>
      <c r="EL139" s="33"/>
      <c r="EM139" s="30" t="s">
        <v>515</v>
      </c>
      <c r="EN139" s="31"/>
      <c r="EO139" s="31"/>
      <c r="EP139" s="32"/>
      <c r="EQ139" s="33"/>
      <c r="ER139" s="30"/>
      <c r="ES139" s="31"/>
      <c r="ET139" s="31"/>
      <c r="EU139" s="32"/>
      <c r="EV139" s="33"/>
      <c r="EW139" s="30"/>
      <c r="EX139" s="31"/>
      <c r="EY139" s="31"/>
      <c r="EZ139" s="32"/>
      <c r="FA139" s="33"/>
      <c r="FB139" s="30"/>
      <c r="FC139" s="31"/>
      <c r="FD139" s="31"/>
      <c r="FE139" s="32"/>
      <c r="FF139" s="33"/>
      <c r="FG139" s="30"/>
      <c r="FH139" s="31"/>
      <c r="FI139" s="31"/>
      <c r="FJ139" s="32"/>
      <c r="FK139" s="33"/>
    </row>
    <row r="140" spans="1:167" s="4" customFormat="1" ht="26.25" customHeight="1" x14ac:dyDescent="0.25">
      <c r="A140" s="22" t="s">
        <v>148</v>
      </c>
      <c r="B140" s="47" t="s">
        <v>384</v>
      </c>
      <c r="C140" s="46" t="s">
        <v>385</v>
      </c>
      <c r="D140" s="44" t="s">
        <v>450</v>
      </c>
      <c r="E140" s="36">
        <f>SUMIF($R$11:$FK$11,"T",R140:FK140)</f>
        <v>24.880000000000003</v>
      </c>
      <c r="F140" s="36">
        <f>COUNTIF(R140:FK140,"F")+(COUNT(R140,W140,AB140,AG140,AL140,AQ140,AV140,BA140,BF140,BK140,BP140,BU140,BZ140,CE140,CJ140,CO140,CT140,CY140,DD140,DI140,DN140,DS140,DX140,EC140,EH140,EM140,ER140,EW140,FB140,FG140)-E140)</f>
        <v>0.11999999999999744</v>
      </c>
      <c r="G140" s="36">
        <f>+COUNTIF(R140:FK140,"F")*0.166666666666667</f>
        <v>0</v>
      </c>
      <c r="H140" s="23">
        <f>COUNTIF(R140:FK140,"DM")</f>
        <v>0</v>
      </c>
      <c r="I140" s="23">
        <f>COUNTIF(R140:FK140,"LCG")</f>
        <v>0</v>
      </c>
      <c r="J140" s="23">
        <f>COUNTIF(R140:FK140,"LSG")</f>
        <v>0</v>
      </c>
      <c r="K140" s="23">
        <f>COUNTIF(R140:FK140,"V")</f>
        <v>0</v>
      </c>
      <c r="L140" s="37">
        <f>+E140+F140+H140+I140+J140+K140</f>
        <v>25</v>
      </c>
      <c r="M140" s="23">
        <f>SUMIF($R$11:$FK$11,$M$11,R140:FK140)</f>
        <v>20</v>
      </c>
      <c r="N140" s="23">
        <f>SUMIF($R$11:$FK$11,$N$11,R140:FK140)</f>
        <v>7.25</v>
      </c>
      <c r="O140" s="23">
        <f>SUMIF($R$11:$FK$11,$O$11,R140:FK140)</f>
        <v>8</v>
      </c>
      <c r="P140" s="23">
        <f>SUMIF($R$11:$FK$11,$P$11,R140:FK140)</f>
        <v>56</v>
      </c>
      <c r="Q140" s="34">
        <f>SUM(M140:P140)</f>
        <v>91.25</v>
      </c>
      <c r="R140" s="30">
        <v>1</v>
      </c>
      <c r="S140" s="31"/>
      <c r="T140" s="31"/>
      <c r="U140" s="32"/>
      <c r="V140" s="33"/>
      <c r="W140" s="30">
        <v>1</v>
      </c>
      <c r="X140" s="31">
        <v>2</v>
      </c>
      <c r="Y140" s="31">
        <v>1.25</v>
      </c>
      <c r="Z140" s="32"/>
      <c r="AA140" s="33"/>
      <c r="AB140" s="56">
        <v>1</v>
      </c>
      <c r="AC140" s="57"/>
      <c r="AD140" s="57"/>
      <c r="AE140" s="58"/>
      <c r="AF140" s="59"/>
      <c r="AG140" s="30">
        <v>1</v>
      </c>
      <c r="AH140" s="31">
        <v>2</v>
      </c>
      <c r="AI140" s="31">
        <v>1</v>
      </c>
      <c r="AJ140" s="32"/>
      <c r="AK140" s="33"/>
      <c r="AL140" s="30">
        <v>1</v>
      </c>
      <c r="AM140" s="31"/>
      <c r="AN140" s="31"/>
      <c r="AO140" s="32"/>
      <c r="AP140" s="33"/>
      <c r="AQ140" s="56">
        <v>1</v>
      </c>
      <c r="AR140" s="57"/>
      <c r="AS140" s="57"/>
      <c r="AT140" s="58">
        <v>8</v>
      </c>
      <c r="AU140" s="59"/>
      <c r="AV140" s="30">
        <v>1</v>
      </c>
      <c r="AW140" s="31"/>
      <c r="AX140" s="31"/>
      <c r="AY140" s="32"/>
      <c r="AZ140" s="33"/>
      <c r="BA140" s="30">
        <v>1</v>
      </c>
      <c r="BB140" s="31"/>
      <c r="BC140" s="31"/>
      <c r="BD140" s="32"/>
      <c r="BE140" s="33"/>
      <c r="BF140" s="30">
        <v>1</v>
      </c>
      <c r="BG140" s="31"/>
      <c r="BH140" s="31"/>
      <c r="BI140" s="32"/>
      <c r="BJ140" s="33"/>
      <c r="BK140" s="56">
        <v>1</v>
      </c>
      <c r="BL140" s="57"/>
      <c r="BM140" s="57"/>
      <c r="BN140" s="58"/>
      <c r="BO140" s="59"/>
      <c r="BP140" s="30">
        <v>1</v>
      </c>
      <c r="BQ140" s="31"/>
      <c r="BR140" s="31"/>
      <c r="BS140" s="32"/>
      <c r="BT140" s="33"/>
      <c r="BU140" s="30">
        <v>0.88</v>
      </c>
      <c r="BV140" s="31"/>
      <c r="BW140" s="31"/>
      <c r="BX140" s="32"/>
      <c r="BY140" s="33"/>
      <c r="BZ140" s="30">
        <v>1</v>
      </c>
      <c r="CA140" s="31">
        <v>2</v>
      </c>
      <c r="CB140" s="31">
        <v>1</v>
      </c>
      <c r="CC140" s="32"/>
      <c r="CD140" s="33"/>
      <c r="CE140" s="30">
        <v>1</v>
      </c>
      <c r="CF140" s="31">
        <v>2</v>
      </c>
      <c r="CG140" s="31">
        <v>1</v>
      </c>
      <c r="CH140" s="32"/>
      <c r="CI140" s="33"/>
      <c r="CJ140" s="30">
        <v>1</v>
      </c>
      <c r="CK140" s="31"/>
      <c r="CL140" s="31"/>
      <c r="CM140" s="32"/>
      <c r="CN140" s="33"/>
      <c r="CO140" s="30">
        <v>1</v>
      </c>
      <c r="CP140" s="31"/>
      <c r="CQ140" s="31"/>
      <c r="CR140" s="32"/>
      <c r="CS140" s="33"/>
      <c r="CT140" s="56">
        <v>1</v>
      </c>
      <c r="CU140" s="57"/>
      <c r="CV140" s="57"/>
      <c r="CW140" s="58"/>
      <c r="CX140" s="59">
        <v>8</v>
      </c>
      <c r="CY140" s="30">
        <v>1</v>
      </c>
      <c r="CZ140" s="31">
        <v>1</v>
      </c>
      <c r="DA140" s="31"/>
      <c r="DB140" s="32"/>
      <c r="DC140" s="33">
        <v>8</v>
      </c>
      <c r="DD140" s="30">
        <v>1</v>
      </c>
      <c r="DE140" s="31">
        <v>2</v>
      </c>
      <c r="DF140" s="31"/>
      <c r="DG140" s="32"/>
      <c r="DH140" s="33">
        <v>8</v>
      </c>
      <c r="DI140" s="30">
        <v>1</v>
      </c>
      <c r="DJ140" s="31">
        <v>2</v>
      </c>
      <c r="DK140" s="31"/>
      <c r="DL140" s="32"/>
      <c r="DM140" s="33">
        <v>8</v>
      </c>
      <c r="DN140" s="30">
        <v>1</v>
      </c>
      <c r="DO140" s="31">
        <v>2</v>
      </c>
      <c r="DP140" s="31">
        <v>1</v>
      </c>
      <c r="DQ140" s="32"/>
      <c r="DR140" s="33">
        <v>8</v>
      </c>
      <c r="DS140" s="30">
        <v>1</v>
      </c>
      <c r="DT140" s="31">
        <v>2</v>
      </c>
      <c r="DU140" s="31">
        <v>1</v>
      </c>
      <c r="DV140" s="32"/>
      <c r="DW140" s="33">
        <v>8</v>
      </c>
      <c r="DX140" s="30">
        <v>1</v>
      </c>
      <c r="DY140" s="31"/>
      <c r="DZ140" s="31"/>
      <c r="EA140" s="32"/>
      <c r="EB140" s="33"/>
      <c r="EC140" s="56">
        <v>1</v>
      </c>
      <c r="ED140" s="57">
        <v>2</v>
      </c>
      <c r="EE140" s="57">
        <v>1</v>
      </c>
      <c r="EF140" s="58"/>
      <c r="EG140" s="59">
        <v>8</v>
      </c>
      <c r="EH140" s="30">
        <v>1</v>
      </c>
      <c r="EI140" s="31">
        <v>1</v>
      </c>
      <c r="EJ140" s="31"/>
      <c r="EK140" s="32"/>
      <c r="EL140" s="33"/>
      <c r="EM140" s="30" t="s">
        <v>516</v>
      </c>
      <c r="EN140" s="31"/>
      <c r="EO140" s="31"/>
      <c r="EP140" s="32"/>
      <c r="EQ140" s="33"/>
      <c r="ER140" s="30"/>
      <c r="ES140" s="31"/>
      <c r="ET140" s="31"/>
      <c r="EU140" s="32"/>
      <c r="EV140" s="33"/>
      <c r="EW140" s="30"/>
      <c r="EX140" s="31"/>
      <c r="EY140" s="31"/>
      <c r="EZ140" s="32"/>
      <c r="FA140" s="33"/>
      <c r="FB140" s="30"/>
      <c r="FC140" s="31"/>
      <c r="FD140" s="31"/>
      <c r="FE140" s="32"/>
      <c r="FF140" s="33"/>
      <c r="FG140" s="30"/>
      <c r="FH140" s="31"/>
      <c r="FI140" s="31"/>
      <c r="FJ140" s="32"/>
      <c r="FK140" s="33"/>
    </row>
    <row r="141" spans="1:167" s="4" customFormat="1" ht="26.25" customHeight="1" x14ac:dyDescent="0.25">
      <c r="A141" s="22" t="s">
        <v>150</v>
      </c>
      <c r="B141" s="49"/>
      <c r="C141" s="50"/>
      <c r="D141" s="44"/>
      <c r="E141" s="36">
        <f>SUMIF($R$11:$FK$11,"T",R141:FK141)</f>
        <v>0</v>
      </c>
      <c r="F141" s="36">
        <f>COUNTIF(R141:FK141,"F")+(COUNT(R141,W141,AB141,AG141,AL141,AQ141,AV141,BA141,BF141,BK141,BP141,BU141,BZ141,CE141,CJ141,CO141,CT141,CY141,DD141,DI141,DN141,DS141,DX141,EC141,EH141,EM141,ER141,EW141,FB141,FG141)-E141)</f>
        <v>0</v>
      </c>
      <c r="G141" s="36">
        <f>+COUNTIF(R141:FK141,"F")*0.166666666666667</f>
        <v>0</v>
      </c>
      <c r="H141" s="23">
        <f>COUNTIF(R141:FK141,"DM")</f>
        <v>0</v>
      </c>
      <c r="I141" s="23">
        <f>COUNTIF(R141:FK141,"LCG")</f>
        <v>0</v>
      </c>
      <c r="J141" s="23">
        <f>COUNTIF(R141:FK141,"LSG")</f>
        <v>0</v>
      </c>
      <c r="K141" s="23">
        <f>COUNTIF(R141:FK141,"V")</f>
        <v>0</v>
      </c>
      <c r="L141" s="37">
        <f>+E141+F141+H141+I141+J141+K141</f>
        <v>0</v>
      </c>
      <c r="M141" s="23">
        <f>SUMIF($R$11:$FK$11,$M$11,R141:FK141)</f>
        <v>0</v>
      </c>
      <c r="N141" s="23">
        <f>SUMIF($R$11:$FK$11,$N$11,R141:FK141)</f>
        <v>0</v>
      </c>
      <c r="O141" s="23">
        <f>SUMIF($R$11:$FK$11,$O$11,R141:FK141)</f>
        <v>0</v>
      </c>
      <c r="P141" s="23">
        <f>SUMIF($R$11:$FK$11,$P$11,R141:FK141)</f>
        <v>0</v>
      </c>
      <c r="Q141" s="34">
        <f>SUM(M141:P141)</f>
        <v>0</v>
      </c>
      <c r="R141" s="30"/>
      <c r="S141" s="31"/>
      <c r="T141" s="31"/>
      <c r="U141" s="32"/>
      <c r="V141" s="33"/>
      <c r="W141" s="30"/>
      <c r="X141" s="31"/>
      <c r="Y141" s="31"/>
      <c r="Z141" s="32"/>
      <c r="AA141" s="33"/>
      <c r="AB141" s="56"/>
      <c r="AC141" s="57"/>
      <c r="AD141" s="57"/>
      <c r="AE141" s="58"/>
      <c r="AF141" s="59"/>
      <c r="AG141" s="30"/>
      <c r="AH141" s="31"/>
      <c r="AI141" s="31"/>
      <c r="AJ141" s="32"/>
      <c r="AK141" s="33"/>
      <c r="AL141" s="30"/>
      <c r="AM141" s="31"/>
      <c r="AN141" s="31"/>
      <c r="AO141" s="32"/>
      <c r="AP141" s="33"/>
      <c r="AQ141" s="56"/>
      <c r="AR141" s="57"/>
      <c r="AS141" s="57"/>
      <c r="AT141" s="58"/>
      <c r="AU141" s="59"/>
      <c r="AV141" s="30"/>
      <c r="AW141" s="31"/>
      <c r="AX141" s="31"/>
      <c r="AY141" s="32"/>
      <c r="AZ141" s="33"/>
      <c r="BA141" s="30"/>
      <c r="BB141" s="31"/>
      <c r="BC141" s="31"/>
      <c r="BD141" s="32"/>
      <c r="BE141" s="33"/>
      <c r="BF141" s="30"/>
      <c r="BG141" s="31"/>
      <c r="BH141" s="31"/>
      <c r="BI141" s="32"/>
      <c r="BJ141" s="33"/>
      <c r="BK141" s="56"/>
      <c r="BL141" s="57"/>
      <c r="BM141" s="57"/>
      <c r="BN141" s="58"/>
      <c r="BO141" s="59"/>
      <c r="BP141" s="30"/>
      <c r="BQ141" s="31"/>
      <c r="BR141" s="31"/>
      <c r="BS141" s="32"/>
      <c r="BT141" s="33"/>
      <c r="BU141" s="30"/>
      <c r="BV141" s="31"/>
      <c r="BW141" s="31"/>
      <c r="BX141" s="32"/>
      <c r="BY141" s="33"/>
      <c r="BZ141" s="30"/>
      <c r="CA141" s="31"/>
      <c r="CB141" s="31"/>
      <c r="CC141" s="32"/>
      <c r="CD141" s="33"/>
      <c r="CE141" s="30"/>
      <c r="CF141" s="31"/>
      <c r="CG141" s="31"/>
      <c r="CH141" s="32"/>
      <c r="CI141" s="33"/>
      <c r="CJ141" s="30"/>
      <c r="CK141" s="31"/>
      <c r="CL141" s="31"/>
      <c r="CM141" s="32"/>
      <c r="CN141" s="33"/>
      <c r="CO141" s="30"/>
      <c r="CP141" s="31"/>
      <c r="CQ141" s="31"/>
      <c r="CR141" s="32"/>
      <c r="CS141" s="33"/>
      <c r="CT141" s="56"/>
      <c r="CU141" s="57"/>
      <c r="CV141" s="57"/>
      <c r="CW141" s="58"/>
      <c r="CX141" s="59"/>
      <c r="CY141" s="30"/>
      <c r="CZ141" s="31"/>
      <c r="DA141" s="31"/>
      <c r="DB141" s="32"/>
      <c r="DC141" s="33"/>
      <c r="DD141" s="30"/>
      <c r="DE141" s="31"/>
      <c r="DF141" s="31"/>
      <c r="DG141" s="32"/>
      <c r="DH141" s="33"/>
      <c r="DI141" s="30"/>
      <c r="DJ141" s="31"/>
      <c r="DK141" s="31"/>
      <c r="DL141" s="32"/>
      <c r="DM141" s="33"/>
      <c r="DN141" s="30"/>
      <c r="DO141" s="31"/>
      <c r="DP141" s="31"/>
      <c r="DQ141" s="32"/>
      <c r="DR141" s="33"/>
      <c r="DS141" s="30"/>
      <c r="DT141" s="31"/>
      <c r="DU141" s="31"/>
      <c r="DV141" s="32"/>
      <c r="DW141" s="33"/>
      <c r="DX141" s="30"/>
      <c r="DY141" s="31"/>
      <c r="DZ141" s="31"/>
      <c r="EA141" s="32"/>
      <c r="EB141" s="33"/>
      <c r="EC141" s="56"/>
      <c r="ED141" s="57"/>
      <c r="EE141" s="57"/>
      <c r="EF141" s="58"/>
      <c r="EG141" s="59"/>
      <c r="EH141" s="30"/>
      <c r="EI141" s="31"/>
      <c r="EJ141" s="31"/>
      <c r="EK141" s="32"/>
      <c r="EL141" s="33"/>
      <c r="EM141" s="30"/>
      <c r="EN141" s="31"/>
      <c r="EO141" s="31"/>
      <c r="EP141" s="32"/>
      <c r="EQ141" s="33"/>
      <c r="ER141" s="30"/>
      <c r="ES141" s="31"/>
      <c r="ET141" s="31"/>
      <c r="EU141" s="32"/>
      <c r="EV141" s="33"/>
      <c r="EW141" s="30"/>
      <c r="EX141" s="31"/>
      <c r="EY141" s="31"/>
      <c r="EZ141" s="32"/>
      <c r="FA141" s="33"/>
      <c r="FB141" s="30"/>
      <c r="FC141" s="31"/>
      <c r="FD141" s="31"/>
      <c r="FE141" s="32"/>
      <c r="FF141" s="33"/>
      <c r="FG141" s="30"/>
      <c r="FH141" s="31"/>
      <c r="FI141" s="31"/>
      <c r="FJ141" s="32"/>
      <c r="FK141" s="33"/>
    </row>
    <row r="142" spans="1:167" s="4" customFormat="1" ht="26.25" customHeight="1" x14ac:dyDescent="0.25">
      <c r="A142" s="22" t="s">
        <v>151</v>
      </c>
      <c r="B142" s="49"/>
      <c r="C142" s="50"/>
      <c r="D142" s="44"/>
      <c r="E142" s="36">
        <f>SUMIF($R$11:$FK$11,"T",R142:FK142)</f>
        <v>0</v>
      </c>
      <c r="F142" s="36">
        <f>COUNTIF(R142:FK142,"F")+(COUNT(R142,W142,AB142,AG142,AL142,AQ142,AV142,BA142,BF142,BK142,BP142,BU142,BZ142,CE142,CJ142,CO142,CT142,CY142,DD142,DI142,DN142,DS142,DX142,EC142,EH142,EM142,ER142,EW142,FB142,FG142)-E142)</f>
        <v>0</v>
      </c>
      <c r="G142" s="36">
        <f>+COUNTIF(R142:FK142,"F")*0.166666666666667</f>
        <v>0</v>
      </c>
      <c r="H142" s="23">
        <f>COUNTIF(R142:FK142,"DM")</f>
        <v>0</v>
      </c>
      <c r="I142" s="23">
        <f>COUNTIF(R142:FK142,"LCG")</f>
        <v>0</v>
      </c>
      <c r="J142" s="23">
        <f>COUNTIF(R142:FK142,"LSG")</f>
        <v>0</v>
      </c>
      <c r="K142" s="23">
        <f>COUNTIF(R142:FK142,"V")</f>
        <v>0</v>
      </c>
      <c r="L142" s="37">
        <f>+E142+F142+H142+I142+J142+K142</f>
        <v>0</v>
      </c>
      <c r="M142" s="23">
        <f>SUMIF($R$11:$FK$11,$M$11,R142:FK142)</f>
        <v>0</v>
      </c>
      <c r="N142" s="23">
        <f>SUMIF($R$11:$FK$11,$N$11,R142:FK142)</f>
        <v>0</v>
      </c>
      <c r="O142" s="23">
        <f>SUMIF($R$11:$FK$11,$O$11,R142:FK142)</f>
        <v>0</v>
      </c>
      <c r="P142" s="23">
        <f>SUMIF($R$11:$FK$11,$P$11,R142:FK142)</f>
        <v>0</v>
      </c>
      <c r="Q142" s="34">
        <f>SUM(M142:P142)</f>
        <v>0</v>
      </c>
      <c r="R142" s="30"/>
      <c r="S142" s="31"/>
      <c r="T142" s="31"/>
      <c r="U142" s="32"/>
      <c r="V142" s="33"/>
      <c r="W142" s="30"/>
      <c r="X142" s="31"/>
      <c r="Y142" s="31"/>
      <c r="Z142" s="32"/>
      <c r="AA142" s="33"/>
      <c r="AB142" s="56"/>
      <c r="AC142" s="57"/>
      <c r="AD142" s="57"/>
      <c r="AE142" s="58"/>
      <c r="AF142" s="59"/>
      <c r="AG142" s="30"/>
      <c r="AH142" s="31"/>
      <c r="AI142" s="31"/>
      <c r="AJ142" s="32"/>
      <c r="AK142" s="33"/>
      <c r="AL142" s="30"/>
      <c r="AM142" s="31"/>
      <c r="AN142" s="31"/>
      <c r="AO142" s="32"/>
      <c r="AP142" s="33"/>
      <c r="AQ142" s="56"/>
      <c r="AR142" s="57"/>
      <c r="AS142" s="57"/>
      <c r="AT142" s="58"/>
      <c r="AU142" s="59"/>
      <c r="AV142" s="30"/>
      <c r="AW142" s="31"/>
      <c r="AX142" s="31"/>
      <c r="AY142" s="32"/>
      <c r="AZ142" s="33"/>
      <c r="BA142" s="30"/>
      <c r="BB142" s="31"/>
      <c r="BC142" s="31"/>
      <c r="BD142" s="32"/>
      <c r="BE142" s="33"/>
      <c r="BF142" s="30"/>
      <c r="BG142" s="31"/>
      <c r="BH142" s="31"/>
      <c r="BI142" s="32"/>
      <c r="BJ142" s="33"/>
      <c r="BK142" s="56"/>
      <c r="BL142" s="57"/>
      <c r="BM142" s="57"/>
      <c r="BN142" s="58"/>
      <c r="BO142" s="59"/>
      <c r="BP142" s="30"/>
      <c r="BQ142" s="31"/>
      <c r="BR142" s="31"/>
      <c r="BS142" s="32"/>
      <c r="BT142" s="33"/>
      <c r="BU142" s="30"/>
      <c r="BV142" s="31"/>
      <c r="BW142" s="31"/>
      <c r="BX142" s="32"/>
      <c r="BY142" s="33"/>
      <c r="BZ142" s="30"/>
      <c r="CA142" s="31"/>
      <c r="CB142" s="31"/>
      <c r="CC142" s="32"/>
      <c r="CD142" s="33"/>
      <c r="CE142" s="30"/>
      <c r="CF142" s="31"/>
      <c r="CG142" s="31"/>
      <c r="CH142" s="32"/>
      <c r="CI142" s="33"/>
      <c r="CJ142" s="30"/>
      <c r="CK142" s="31"/>
      <c r="CL142" s="31"/>
      <c r="CM142" s="32"/>
      <c r="CN142" s="33"/>
      <c r="CO142" s="30"/>
      <c r="CP142" s="31"/>
      <c r="CQ142" s="31"/>
      <c r="CR142" s="32"/>
      <c r="CS142" s="33"/>
      <c r="CT142" s="56"/>
      <c r="CU142" s="57"/>
      <c r="CV142" s="57"/>
      <c r="CW142" s="58"/>
      <c r="CX142" s="59"/>
      <c r="CY142" s="30"/>
      <c r="CZ142" s="31"/>
      <c r="DA142" s="31"/>
      <c r="DB142" s="32"/>
      <c r="DC142" s="33"/>
      <c r="DD142" s="30"/>
      <c r="DE142" s="31"/>
      <c r="DF142" s="31"/>
      <c r="DG142" s="32"/>
      <c r="DH142" s="33"/>
      <c r="DI142" s="30"/>
      <c r="DJ142" s="31"/>
      <c r="DK142" s="31"/>
      <c r="DL142" s="32"/>
      <c r="DM142" s="33"/>
      <c r="DN142" s="30"/>
      <c r="DO142" s="31"/>
      <c r="DP142" s="31"/>
      <c r="DQ142" s="32"/>
      <c r="DR142" s="33"/>
      <c r="DS142" s="30"/>
      <c r="DT142" s="31"/>
      <c r="DU142" s="31"/>
      <c r="DV142" s="32"/>
      <c r="DW142" s="33"/>
      <c r="DX142" s="30"/>
      <c r="DY142" s="31"/>
      <c r="DZ142" s="31"/>
      <c r="EA142" s="32"/>
      <c r="EB142" s="33"/>
      <c r="EC142" s="56"/>
      <c r="ED142" s="57"/>
      <c r="EE142" s="57"/>
      <c r="EF142" s="58"/>
      <c r="EG142" s="59"/>
      <c r="EH142" s="30"/>
      <c r="EI142" s="31"/>
      <c r="EJ142" s="31"/>
      <c r="EK142" s="32"/>
      <c r="EL142" s="33"/>
      <c r="EM142" s="30"/>
      <c r="EN142" s="31"/>
      <c r="EO142" s="31"/>
      <c r="EP142" s="32"/>
      <c r="EQ142" s="33"/>
      <c r="ER142" s="30"/>
      <c r="ES142" s="31"/>
      <c r="ET142" s="31"/>
      <c r="EU142" s="32"/>
      <c r="EV142" s="33"/>
      <c r="EW142" s="30"/>
      <c r="EX142" s="31"/>
      <c r="EY142" s="31"/>
      <c r="EZ142" s="32"/>
      <c r="FA142" s="33"/>
      <c r="FB142" s="30"/>
      <c r="FC142" s="31"/>
      <c r="FD142" s="31"/>
      <c r="FE142" s="32"/>
      <c r="FF142" s="33"/>
      <c r="FG142" s="30"/>
      <c r="FH142" s="31"/>
      <c r="FI142" s="31"/>
      <c r="FJ142" s="32"/>
      <c r="FK142" s="33"/>
    </row>
    <row r="143" spans="1:167" s="4" customFormat="1" ht="26.25" customHeight="1" x14ac:dyDescent="0.25">
      <c r="A143" s="22" t="s">
        <v>152</v>
      </c>
      <c r="B143" s="49"/>
      <c r="C143" s="50"/>
      <c r="D143" s="44"/>
      <c r="E143" s="36">
        <f>SUMIF($R$11:$FK$11,"T",R143:FK143)</f>
        <v>0</v>
      </c>
      <c r="F143" s="36">
        <f>COUNTIF(R143:FK143,"F")+(COUNT(R143,W143,AB143,AG143,AL143,AQ143,AV143,BA143,BF143,BK143,BP143,BU143,BZ143,CE143,CJ143,CO143,CT143,CY143,DD143,DI143,DN143,DS143,DX143,EC143,EH143,EM143,ER143,EW143,FB143,FG143)-E143)</f>
        <v>0</v>
      </c>
      <c r="G143" s="36">
        <f>+COUNTIF(R143:FK143,"F")*0.166666666666667</f>
        <v>0</v>
      </c>
      <c r="H143" s="23">
        <f>COUNTIF(R143:FK143,"DM")</f>
        <v>0</v>
      </c>
      <c r="I143" s="23">
        <f>COUNTIF(R143:FK143,"LCG")</f>
        <v>0</v>
      </c>
      <c r="J143" s="23">
        <f>COUNTIF(R143:FK143,"LSG")</f>
        <v>0</v>
      </c>
      <c r="K143" s="23">
        <f>COUNTIF(R143:FK143,"V")</f>
        <v>0</v>
      </c>
      <c r="L143" s="37">
        <f>+E143+F143+H143+I143+J143+K143</f>
        <v>0</v>
      </c>
      <c r="M143" s="23">
        <f>SUMIF($R$11:$FK$11,$M$11,R143:FK143)</f>
        <v>0</v>
      </c>
      <c r="N143" s="23">
        <f>SUMIF($R$11:$FK$11,$N$11,R143:FK143)</f>
        <v>0</v>
      </c>
      <c r="O143" s="23">
        <f>SUMIF($R$11:$FK$11,$O$11,R143:FK143)</f>
        <v>0</v>
      </c>
      <c r="P143" s="23">
        <f>SUMIF($R$11:$FK$11,$P$11,R143:FK143)</f>
        <v>0</v>
      </c>
      <c r="Q143" s="34">
        <f>SUM(M143:P143)</f>
        <v>0</v>
      </c>
      <c r="R143" s="30"/>
      <c r="S143" s="31"/>
      <c r="T143" s="31"/>
      <c r="U143" s="32"/>
      <c r="V143" s="33"/>
      <c r="W143" s="30"/>
      <c r="X143" s="31"/>
      <c r="Y143" s="31"/>
      <c r="Z143" s="32"/>
      <c r="AA143" s="33"/>
      <c r="AB143" s="56"/>
      <c r="AC143" s="57"/>
      <c r="AD143" s="57"/>
      <c r="AE143" s="58"/>
      <c r="AF143" s="59"/>
      <c r="AG143" s="30"/>
      <c r="AH143" s="31"/>
      <c r="AI143" s="31"/>
      <c r="AJ143" s="32"/>
      <c r="AK143" s="33"/>
      <c r="AL143" s="30"/>
      <c r="AM143" s="31"/>
      <c r="AN143" s="31"/>
      <c r="AO143" s="32"/>
      <c r="AP143" s="33"/>
      <c r="AQ143" s="56"/>
      <c r="AR143" s="57"/>
      <c r="AS143" s="57"/>
      <c r="AT143" s="58"/>
      <c r="AU143" s="59"/>
      <c r="AV143" s="30"/>
      <c r="AW143" s="31"/>
      <c r="AX143" s="31"/>
      <c r="AY143" s="32"/>
      <c r="AZ143" s="33"/>
      <c r="BA143" s="30"/>
      <c r="BB143" s="31"/>
      <c r="BC143" s="31"/>
      <c r="BD143" s="32"/>
      <c r="BE143" s="33"/>
      <c r="BF143" s="30"/>
      <c r="BG143" s="31"/>
      <c r="BH143" s="31"/>
      <c r="BI143" s="32"/>
      <c r="BJ143" s="33"/>
      <c r="BK143" s="56"/>
      <c r="BL143" s="57"/>
      <c r="BM143" s="57"/>
      <c r="BN143" s="58"/>
      <c r="BO143" s="59"/>
      <c r="BP143" s="30"/>
      <c r="BQ143" s="31"/>
      <c r="BR143" s="31"/>
      <c r="BS143" s="32"/>
      <c r="BT143" s="33"/>
      <c r="BU143" s="30"/>
      <c r="BV143" s="31"/>
      <c r="BW143" s="31"/>
      <c r="BX143" s="32"/>
      <c r="BY143" s="33"/>
      <c r="BZ143" s="30"/>
      <c r="CA143" s="31"/>
      <c r="CB143" s="31"/>
      <c r="CC143" s="32"/>
      <c r="CD143" s="33"/>
      <c r="CE143" s="30"/>
      <c r="CF143" s="31"/>
      <c r="CG143" s="31"/>
      <c r="CH143" s="32"/>
      <c r="CI143" s="33"/>
      <c r="CJ143" s="30"/>
      <c r="CK143" s="31"/>
      <c r="CL143" s="31"/>
      <c r="CM143" s="32"/>
      <c r="CN143" s="33"/>
      <c r="CO143" s="30"/>
      <c r="CP143" s="31"/>
      <c r="CQ143" s="31"/>
      <c r="CR143" s="32"/>
      <c r="CS143" s="33"/>
      <c r="CT143" s="56"/>
      <c r="CU143" s="57"/>
      <c r="CV143" s="57"/>
      <c r="CW143" s="58"/>
      <c r="CX143" s="59"/>
      <c r="CY143" s="30"/>
      <c r="CZ143" s="31"/>
      <c r="DA143" s="31"/>
      <c r="DB143" s="32"/>
      <c r="DC143" s="33"/>
      <c r="DD143" s="30"/>
      <c r="DE143" s="31"/>
      <c r="DF143" s="31"/>
      <c r="DG143" s="32"/>
      <c r="DH143" s="33"/>
      <c r="DI143" s="30"/>
      <c r="DJ143" s="31"/>
      <c r="DK143" s="31"/>
      <c r="DL143" s="32"/>
      <c r="DM143" s="33"/>
      <c r="DN143" s="30"/>
      <c r="DO143" s="31"/>
      <c r="DP143" s="31"/>
      <c r="DQ143" s="32"/>
      <c r="DR143" s="33"/>
      <c r="DS143" s="30"/>
      <c r="DT143" s="31"/>
      <c r="DU143" s="31"/>
      <c r="DV143" s="32"/>
      <c r="DW143" s="33"/>
      <c r="DX143" s="30"/>
      <c r="DY143" s="31"/>
      <c r="DZ143" s="31"/>
      <c r="EA143" s="32"/>
      <c r="EB143" s="33"/>
      <c r="EC143" s="56"/>
      <c r="ED143" s="57"/>
      <c r="EE143" s="57"/>
      <c r="EF143" s="58"/>
      <c r="EG143" s="59"/>
      <c r="EH143" s="30"/>
      <c r="EI143" s="31"/>
      <c r="EJ143" s="31"/>
      <c r="EK143" s="32"/>
      <c r="EL143" s="33"/>
      <c r="EM143" s="30"/>
      <c r="EN143" s="31"/>
      <c r="EO143" s="31"/>
      <c r="EP143" s="32"/>
      <c r="EQ143" s="33"/>
      <c r="ER143" s="30"/>
      <c r="ES143" s="31"/>
      <c r="ET143" s="31"/>
      <c r="EU143" s="32"/>
      <c r="EV143" s="33"/>
      <c r="EW143" s="30"/>
      <c r="EX143" s="31"/>
      <c r="EY143" s="31"/>
      <c r="EZ143" s="32"/>
      <c r="FA143" s="33"/>
      <c r="FB143" s="30"/>
      <c r="FC143" s="31"/>
      <c r="FD143" s="31"/>
      <c r="FE143" s="32"/>
      <c r="FF143" s="33"/>
      <c r="FG143" s="30"/>
      <c r="FH143" s="31"/>
      <c r="FI143" s="31"/>
      <c r="FJ143" s="32"/>
      <c r="FK143" s="33"/>
    </row>
    <row r="144" spans="1:167" s="4" customFormat="1" ht="26.25" customHeight="1" x14ac:dyDescent="0.25">
      <c r="A144" s="22" t="s">
        <v>153</v>
      </c>
      <c r="B144" s="49"/>
      <c r="C144" s="50"/>
      <c r="D144" s="44"/>
      <c r="E144" s="36">
        <f>SUMIF($R$11:$FK$11,"T",R144:FK144)</f>
        <v>0</v>
      </c>
      <c r="F144" s="36">
        <f>COUNTIF(R144:FK144,"F")+(COUNT(R144,W144,AB144,AG144,AL144,AQ144,AV144,BA144,BF144,BK144,BP144,BU144,BZ144,CE144,CJ144,CO144,CT144,CY144,DD144,DI144,DN144,DS144,DX144,EC144,EH144,EM144,ER144,EW144,FB144,FG144)-E144)</f>
        <v>0</v>
      </c>
      <c r="G144" s="36">
        <f>+COUNTIF(R144:FK144,"F")*0.166666666666667</f>
        <v>0</v>
      </c>
      <c r="H144" s="23">
        <f>COUNTIF(R144:FK144,"DM")</f>
        <v>0</v>
      </c>
      <c r="I144" s="23">
        <f>COUNTIF(R144:FK144,"LCG")</f>
        <v>0</v>
      </c>
      <c r="J144" s="23">
        <f>COUNTIF(R144:FK144,"LSG")</f>
        <v>0</v>
      </c>
      <c r="K144" s="23">
        <f>COUNTIF(R144:FK144,"V")</f>
        <v>0</v>
      </c>
      <c r="L144" s="37">
        <f>+E144+F144+H144+I144+J144+K144</f>
        <v>0</v>
      </c>
      <c r="M144" s="23">
        <f>SUMIF($R$11:$FK$11,$M$11,R144:FK144)</f>
        <v>0</v>
      </c>
      <c r="N144" s="23">
        <f>SUMIF($R$11:$FK$11,$N$11,R144:FK144)</f>
        <v>0</v>
      </c>
      <c r="O144" s="23">
        <f>SUMIF($R$11:$FK$11,$O$11,R144:FK144)</f>
        <v>0</v>
      </c>
      <c r="P144" s="23">
        <f>SUMIF($R$11:$FK$11,$P$11,R144:FK144)</f>
        <v>0</v>
      </c>
      <c r="Q144" s="34">
        <f>SUM(M144:P144)</f>
        <v>0</v>
      </c>
      <c r="R144" s="30"/>
      <c r="S144" s="31"/>
      <c r="T144" s="31"/>
      <c r="U144" s="32"/>
      <c r="V144" s="33"/>
      <c r="W144" s="30"/>
      <c r="X144" s="31"/>
      <c r="Y144" s="31"/>
      <c r="Z144" s="32"/>
      <c r="AA144" s="33"/>
      <c r="AB144" s="56"/>
      <c r="AC144" s="57"/>
      <c r="AD144" s="57"/>
      <c r="AE144" s="58"/>
      <c r="AF144" s="59"/>
      <c r="AG144" s="30"/>
      <c r="AH144" s="31"/>
      <c r="AI144" s="31"/>
      <c r="AJ144" s="32"/>
      <c r="AK144" s="33"/>
      <c r="AL144" s="30"/>
      <c r="AM144" s="31"/>
      <c r="AN144" s="31"/>
      <c r="AO144" s="32"/>
      <c r="AP144" s="33"/>
      <c r="AQ144" s="56"/>
      <c r="AR144" s="57"/>
      <c r="AS144" s="57"/>
      <c r="AT144" s="58"/>
      <c r="AU144" s="59"/>
      <c r="AV144" s="30"/>
      <c r="AW144" s="31"/>
      <c r="AX144" s="31"/>
      <c r="AY144" s="32"/>
      <c r="AZ144" s="33"/>
      <c r="BA144" s="30"/>
      <c r="BB144" s="31"/>
      <c r="BC144" s="31"/>
      <c r="BD144" s="32"/>
      <c r="BE144" s="33"/>
      <c r="BF144" s="30"/>
      <c r="BG144" s="31"/>
      <c r="BH144" s="31"/>
      <c r="BI144" s="32"/>
      <c r="BJ144" s="33"/>
      <c r="BK144" s="56"/>
      <c r="BL144" s="57"/>
      <c r="BM144" s="57"/>
      <c r="BN144" s="58"/>
      <c r="BO144" s="59"/>
      <c r="BP144" s="30"/>
      <c r="BQ144" s="31"/>
      <c r="BR144" s="31"/>
      <c r="BS144" s="32"/>
      <c r="BT144" s="33"/>
      <c r="BU144" s="30"/>
      <c r="BV144" s="31"/>
      <c r="BW144" s="31"/>
      <c r="BX144" s="32"/>
      <c r="BY144" s="33"/>
      <c r="BZ144" s="30"/>
      <c r="CA144" s="31"/>
      <c r="CB144" s="31"/>
      <c r="CC144" s="32"/>
      <c r="CD144" s="33"/>
      <c r="CE144" s="30"/>
      <c r="CF144" s="31"/>
      <c r="CG144" s="31"/>
      <c r="CH144" s="32"/>
      <c r="CI144" s="33"/>
      <c r="CJ144" s="30"/>
      <c r="CK144" s="31"/>
      <c r="CL144" s="31"/>
      <c r="CM144" s="32"/>
      <c r="CN144" s="33"/>
      <c r="CO144" s="30"/>
      <c r="CP144" s="31"/>
      <c r="CQ144" s="31"/>
      <c r="CR144" s="32"/>
      <c r="CS144" s="33"/>
      <c r="CT144" s="56"/>
      <c r="CU144" s="57"/>
      <c r="CV144" s="57"/>
      <c r="CW144" s="58"/>
      <c r="CX144" s="59"/>
      <c r="CY144" s="30"/>
      <c r="CZ144" s="31"/>
      <c r="DA144" s="31"/>
      <c r="DB144" s="32"/>
      <c r="DC144" s="33"/>
      <c r="DD144" s="30"/>
      <c r="DE144" s="31"/>
      <c r="DF144" s="31"/>
      <c r="DG144" s="32"/>
      <c r="DH144" s="33"/>
      <c r="DI144" s="30"/>
      <c r="DJ144" s="31"/>
      <c r="DK144" s="31"/>
      <c r="DL144" s="32"/>
      <c r="DM144" s="33"/>
      <c r="DN144" s="30"/>
      <c r="DO144" s="31"/>
      <c r="DP144" s="31"/>
      <c r="DQ144" s="32"/>
      <c r="DR144" s="33"/>
      <c r="DS144" s="30"/>
      <c r="DT144" s="31"/>
      <c r="DU144" s="31"/>
      <c r="DV144" s="32"/>
      <c r="DW144" s="33"/>
      <c r="DX144" s="30"/>
      <c r="DY144" s="31"/>
      <c r="DZ144" s="31"/>
      <c r="EA144" s="32"/>
      <c r="EB144" s="33"/>
      <c r="EC144" s="56"/>
      <c r="ED144" s="57"/>
      <c r="EE144" s="57"/>
      <c r="EF144" s="58"/>
      <c r="EG144" s="59"/>
      <c r="EH144" s="30"/>
      <c r="EI144" s="31"/>
      <c r="EJ144" s="31"/>
      <c r="EK144" s="32"/>
      <c r="EL144" s="33"/>
      <c r="EM144" s="30"/>
      <c r="EN144" s="31"/>
      <c r="EO144" s="31"/>
      <c r="EP144" s="32"/>
      <c r="EQ144" s="33"/>
      <c r="ER144" s="30"/>
      <c r="ES144" s="31"/>
      <c r="ET144" s="31"/>
      <c r="EU144" s="32"/>
      <c r="EV144" s="33"/>
      <c r="EW144" s="30"/>
      <c r="EX144" s="31"/>
      <c r="EY144" s="31"/>
      <c r="EZ144" s="32"/>
      <c r="FA144" s="33"/>
      <c r="FB144" s="30"/>
      <c r="FC144" s="31"/>
      <c r="FD144" s="31"/>
      <c r="FE144" s="32"/>
      <c r="FF144" s="33"/>
      <c r="FG144" s="30"/>
      <c r="FH144" s="31"/>
      <c r="FI144" s="31"/>
      <c r="FJ144" s="32"/>
      <c r="FK144" s="33"/>
    </row>
    <row r="145" spans="1:167" s="4" customFormat="1" ht="26.25" customHeight="1" x14ac:dyDescent="0.25">
      <c r="A145" s="22" t="s">
        <v>154</v>
      </c>
      <c r="B145" s="49"/>
      <c r="C145" s="50"/>
      <c r="D145" s="44"/>
      <c r="E145" s="36">
        <f>SUMIF($R$11:$FK$11,"T",R145:FK145)</f>
        <v>0</v>
      </c>
      <c r="F145" s="36">
        <f>COUNTIF(R145:FK145,"F")+(COUNT(R145,W145,AB145,AG145,AL145,AQ145,AV145,BA145,BF145,BK145,BP145,BU145,BZ145,CE145,CJ145,CO145,CT145,CY145,DD145,DI145,DN145,DS145,DX145,EC145,EH145,EM145,ER145,EW145,FB145,FG145)-E145)</f>
        <v>0</v>
      </c>
      <c r="G145" s="36">
        <f>+COUNTIF(R145:FK145,"F")*0.166666666666667</f>
        <v>0</v>
      </c>
      <c r="H145" s="23">
        <f>COUNTIF(R145:FK145,"DM")</f>
        <v>0</v>
      </c>
      <c r="I145" s="23">
        <f>COUNTIF(R145:FK145,"LCG")</f>
        <v>0</v>
      </c>
      <c r="J145" s="23">
        <f>COUNTIF(R145:FK145,"LSG")</f>
        <v>0</v>
      </c>
      <c r="K145" s="23">
        <f>COUNTIF(R145:FK145,"V")</f>
        <v>0</v>
      </c>
      <c r="L145" s="37">
        <f>+E145+F145+H145+I145+J145+K145</f>
        <v>0</v>
      </c>
      <c r="M145" s="23">
        <f>SUMIF($R$11:$FK$11,$M$11,R145:FK145)</f>
        <v>0</v>
      </c>
      <c r="N145" s="23">
        <f>SUMIF($R$11:$FK$11,$N$11,R145:FK145)</f>
        <v>0</v>
      </c>
      <c r="O145" s="23">
        <f>SUMIF($R$11:$FK$11,$O$11,R145:FK145)</f>
        <v>0</v>
      </c>
      <c r="P145" s="23">
        <f>SUMIF($R$11:$FK$11,$P$11,R145:FK145)</f>
        <v>0</v>
      </c>
      <c r="Q145" s="34">
        <f>SUM(M145:P145)</f>
        <v>0</v>
      </c>
      <c r="R145" s="30"/>
      <c r="S145" s="31"/>
      <c r="T145" s="31"/>
      <c r="U145" s="32"/>
      <c r="V145" s="33"/>
      <c r="W145" s="30"/>
      <c r="X145" s="31"/>
      <c r="Y145" s="31"/>
      <c r="Z145" s="32"/>
      <c r="AA145" s="33"/>
      <c r="AB145" s="56"/>
      <c r="AC145" s="57"/>
      <c r="AD145" s="57"/>
      <c r="AE145" s="58"/>
      <c r="AF145" s="59"/>
      <c r="AG145" s="30"/>
      <c r="AH145" s="31"/>
      <c r="AI145" s="31"/>
      <c r="AJ145" s="32"/>
      <c r="AK145" s="33"/>
      <c r="AL145" s="30"/>
      <c r="AM145" s="31"/>
      <c r="AN145" s="31"/>
      <c r="AO145" s="32"/>
      <c r="AP145" s="33"/>
      <c r="AQ145" s="56"/>
      <c r="AR145" s="57"/>
      <c r="AS145" s="57"/>
      <c r="AT145" s="58"/>
      <c r="AU145" s="59"/>
      <c r="AV145" s="30"/>
      <c r="AW145" s="31"/>
      <c r="AX145" s="31"/>
      <c r="AY145" s="32"/>
      <c r="AZ145" s="33"/>
      <c r="BA145" s="30"/>
      <c r="BB145" s="31"/>
      <c r="BC145" s="31"/>
      <c r="BD145" s="32"/>
      <c r="BE145" s="33"/>
      <c r="BF145" s="30"/>
      <c r="BG145" s="31"/>
      <c r="BH145" s="31"/>
      <c r="BI145" s="32"/>
      <c r="BJ145" s="33"/>
      <c r="BK145" s="56"/>
      <c r="BL145" s="57"/>
      <c r="BM145" s="57"/>
      <c r="BN145" s="58"/>
      <c r="BO145" s="59"/>
      <c r="BP145" s="30"/>
      <c r="BQ145" s="31"/>
      <c r="BR145" s="31"/>
      <c r="BS145" s="32"/>
      <c r="BT145" s="33"/>
      <c r="BU145" s="30"/>
      <c r="BV145" s="31"/>
      <c r="BW145" s="31"/>
      <c r="BX145" s="32"/>
      <c r="BY145" s="33"/>
      <c r="BZ145" s="30"/>
      <c r="CA145" s="31"/>
      <c r="CB145" s="31"/>
      <c r="CC145" s="32"/>
      <c r="CD145" s="33"/>
      <c r="CE145" s="30"/>
      <c r="CF145" s="31"/>
      <c r="CG145" s="31"/>
      <c r="CH145" s="32"/>
      <c r="CI145" s="33"/>
      <c r="CJ145" s="30"/>
      <c r="CK145" s="31"/>
      <c r="CL145" s="31"/>
      <c r="CM145" s="32"/>
      <c r="CN145" s="33"/>
      <c r="CO145" s="30"/>
      <c r="CP145" s="31"/>
      <c r="CQ145" s="31"/>
      <c r="CR145" s="32"/>
      <c r="CS145" s="33"/>
      <c r="CT145" s="56"/>
      <c r="CU145" s="57"/>
      <c r="CV145" s="57"/>
      <c r="CW145" s="58"/>
      <c r="CX145" s="59"/>
      <c r="CY145" s="30"/>
      <c r="CZ145" s="31"/>
      <c r="DA145" s="31"/>
      <c r="DB145" s="32"/>
      <c r="DC145" s="33"/>
      <c r="DD145" s="30"/>
      <c r="DE145" s="31"/>
      <c r="DF145" s="31"/>
      <c r="DG145" s="32"/>
      <c r="DH145" s="33"/>
      <c r="DI145" s="30"/>
      <c r="DJ145" s="31"/>
      <c r="DK145" s="31"/>
      <c r="DL145" s="32"/>
      <c r="DM145" s="33"/>
      <c r="DN145" s="30"/>
      <c r="DO145" s="31"/>
      <c r="DP145" s="31"/>
      <c r="DQ145" s="32"/>
      <c r="DR145" s="33"/>
      <c r="DS145" s="30"/>
      <c r="DT145" s="31"/>
      <c r="DU145" s="31"/>
      <c r="DV145" s="32"/>
      <c r="DW145" s="33"/>
      <c r="DX145" s="30"/>
      <c r="DY145" s="31"/>
      <c r="DZ145" s="31"/>
      <c r="EA145" s="32"/>
      <c r="EB145" s="33"/>
      <c r="EC145" s="56"/>
      <c r="ED145" s="57"/>
      <c r="EE145" s="57"/>
      <c r="EF145" s="58"/>
      <c r="EG145" s="59"/>
      <c r="EH145" s="30"/>
      <c r="EI145" s="31"/>
      <c r="EJ145" s="31"/>
      <c r="EK145" s="32"/>
      <c r="EL145" s="33"/>
      <c r="EM145" s="30"/>
      <c r="EN145" s="31"/>
      <c r="EO145" s="31"/>
      <c r="EP145" s="32"/>
      <c r="EQ145" s="33"/>
      <c r="ER145" s="30"/>
      <c r="ES145" s="31"/>
      <c r="ET145" s="31"/>
      <c r="EU145" s="32"/>
      <c r="EV145" s="33"/>
      <c r="EW145" s="30"/>
      <c r="EX145" s="31"/>
      <c r="EY145" s="31"/>
      <c r="EZ145" s="32"/>
      <c r="FA145" s="33"/>
      <c r="FB145" s="30"/>
      <c r="FC145" s="31"/>
      <c r="FD145" s="31"/>
      <c r="FE145" s="32"/>
      <c r="FF145" s="33"/>
      <c r="FG145" s="30"/>
      <c r="FH145" s="31"/>
      <c r="FI145" s="31"/>
      <c r="FJ145" s="32"/>
      <c r="FK145" s="33"/>
    </row>
    <row r="146" spans="1:167" s="4" customFormat="1" ht="26.25" customHeight="1" x14ac:dyDescent="0.25">
      <c r="A146" s="22" t="s">
        <v>155</v>
      </c>
      <c r="B146" s="49"/>
      <c r="C146" s="50"/>
      <c r="D146" s="44"/>
      <c r="E146" s="36">
        <f>SUMIF($R$11:$FK$11,"T",R146:FK146)</f>
        <v>0</v>
      </c>
      <c r="F146" s="36">
        <f>COUNTIF(R146:FK146,"F")+(COUNT(R146,W146,AB146,AG146,AL146,AQ146,AV146,BA146,BF146,BK146,BP146,BU146,BZ146,CE146,CJ146,CO146,CT146,CY146,DD146,DI146,DN146,DS146,DX146,EC146,EH146,EM146,ER146,EW146,FB146,FG146)-E146)</f>
        <v>0</v>
      </c>
      <c r="G146" s="36">
        <f>+COUNTIF(R146:FK146,"F")*0.166666666666667</f>
        <v>0</v>
      </c>
      <c r="H146" s="23">
        <f>COUNTIF(R146:FK146,"DM")</f>
        <v>0</v>
      </c>
      <c r="I146" s="23">
        <f>COUNTIF(R146:FK146,"LCG")</f>
        <v>0</v>
      </c>
      <c r="J146" s="23">
        <f>COUNTIF(R146:FK146,"LSG")</f>
        <v>0</v>
      </c>
      <c r="K146" s="23">
        <f>COUNTIF(R146:FK146,"V")</f>
        <v>0</v>
      </c>
      <c r="L146" s="37">
        <f>+E146+F146+H146+I146+J146+K146</f>
        <v>0</v>
      </c>
      <c r="M146" s="23">
        <f>SUMIF($R$11:$FK$11,$M$11,R146:FK146)</f>
        <v>0</v>
      </c>
      <c r="N146" s="23">
        <f>SUMIF($R$11:$FK$11,$N$11,R146:FK146)</f>
        <v>0</v>
      </c>
      <c r="O146" s="23">
        <f>SUMIF($R$11:$FK$11,$O$11,R146:FK146)</f>
        <v>0</v>
      </c>
      <c r="P146" s="23">
        <f>SUMIF($R$11:$FK$11,$P$11,R146:FK146)</f>
        <v>0</v>
      </c>
      <c r="Q146" s="34">
        <f>SUM(M146:P146)</f>
        <v>0</v>
      </c>
      <c r="R146" s="30"/>
      <c r="S146" s="31"/>
      <c r="T146" s="31"/>
      <c r="U146" s="32"/>
      <c r="V146" s="33"/>
      <c r="W146" s="30"/>
      <c r="X146" s="31"/>
      <c r="Y146" s="31"/>
      <c r="Z146" s="32"/>
      <c r="AA146" s="33"/>
      <c r="AB146" s="56"/>
      <c r="AC146" s="57"/>
      <c r="AD146" s="57"/>
      <c r="AE146" s="58"/>
      <c r="AF146" s="59"/>
      <c r="AG146" s="30"/>
      <c r="AH146" s="31"/>
      <c r="AI146" s="31"/>
      <c r="AJ146" s="32"/>
      <c r="AK146" s="33"/>
      <c r="AL146" s="30"/>
      <c r="AM146" s="31"/>
      <c r="AN146" s="31"/>
      <c r="AO146" s="32"/>
      <c r="AP146" s="33"/>
      <c r="AQ146" s="56"/>
      <c r="AR146" s="57"/>
      <c r="AS146" s="57"/>
      <c r="AT146" s="58"/>
      <c r="AU146" s="59"/>
      <c r="AV146" s="30"/>
      <c r="AW146" s="31"/>
      <c r="AX146" s="31"/>
      <c r="AY146" s="32"/>
      <c r="AZ146" s="33"/>
      <c r="BA146" s="30"/>
      <c r="BB146" s="31"/>
      <c r="BC146" s="31"/>
      <c r="BD146" s="32"/>
      <c r="BE146" s="33"/>
      <c r="BF146" s="30"/>
      <c r="BG146" s="31"/>
      <c r="BH146" s="31"/>
      <c r="BI146" s="32"/>
      <c r="BJ146" s="33"/>
      <c r="BK146" s="56"/>
      <c r="BL146" s="57"/>
      <c r="BM146" s="57"/>
      <c r="BN146" s="58"/>
      <c r="BO146" s="59"/>
      <c r="BP146" s="30"/>
      <c r="BQ146" s="31"/>
      <c r="BR146" s="31"/>
      <c r="BS146" s="32"/>
      <c r="BT146" s="33"/>
      <c r="BU146" s="30"/>
      <c r="BV146" s="31"/>
      <c r="BW146" s="31"/>
      <c r="BX146" s="32"/>
      <c r="BY146" s="33"/>
      <c r="BZ146" s="30"/>
      <c r="CA146" s="31"/>
      <c r="CB146" s="31"/>
      <c r="CC146" s="32"/>
      <c r="CD146" s="33"/>
      <c r="CE146" s="30"/>
      <c r="CF146" s="31"/>
      <c r="CG146" s="31"/>
      <c r="CH146" s="32"/>
      <c r="CI146" s="33"/>
      <c r="CJ146" s="30"/>
      <c r="CK146" s="31"/>
      <c r="CL146" s="31"/>
      <c r="CM146" s="32"/>
      <c r="CN146" s="33"/>
      <c r="CO146" s="30"/>
      <c r="CP146" s="31"/>
      <c r="CQ146" s="31"/>
      <c r="CR146" s="32"/>
      <c r="CS146" s="33"/>
      <c r="CT146" s="56"/>
      <c r="CU146" s="57"/>
      <c r="CV146" s="57"/>
      <c r="CW146" s="58"/>
      <c r="CX146" s="59"/>
      <c r="CY146" s="30"/>
      <c r="CZ146" s="31"/>
      <c r="DA146" s="31"/>
      <c r="DB146" s="32"/>
      <c r="DC146" s="33"/>
      <c r="DD146" s="30"/>
      <c r="DE146" s="31"/>
      <c r="DF146" s="31"/>
      <c r="DG146" s="32"/>
      <c r="DH146" s="33"/>
      <c r="DI146" s="30"/>
      <c r="DJ146" s="31"/>
      <c r="DK146" s="31"/>
      <c r="DL146" s="32"/>
      <c r="DM146" s="33"/>
      <c r="DN146" s="30"/>
      <c r="DO146" s="31"/>
      <c r="DP146" s="31"/>
      <c r="DQ146" s="32"/>
      <c r="DR146" s="33"/>
      <c r="DS146" s="30"/>
      <c r="DT146" s="31"/>
      <c r="DU146" s="31"/>
      <c r="DV146" s="32"/>
      <c r="DW146" s="33"/>
      <c r="DX146" s="30"/>
      <c r="DY146" s="31"/>
      <c r="DZ146" s="31"/>
      <c r="EA146" s="32"/>
      <c r="EB146" s="33"/>
      <c r="EC146" s="56"/>
      <c r="ED146" s="57"/>
      <c r="EE146" s="57"/>
      <c r="EF146" s="58"/>
      <c r="EG146" s="59"/>
      <c r="EH146" s="30"/>
      <c r="EI146" s="31"/>
      <c r="EJ146" s="31"/>
      <c r="EK146" s="32"/>
      <c r="EL146" s="33"/>
      <c r="EM146" s="30"/>
      <c r="EN146" s="31"/>
      <c r="EO146" s="31"/>
      <c r="EP146" s="32"/>
      <c r="EQ146" s="33"/>
      <c r="ER146" s="30"/>
      <c r="ES146" s="31"/>
      <c r="ET146" s="31"/>
      <c r="EU146" s="32"/>
      <c r="EV146" s="33"/>
      <c r="EW146" s="30"/>
      <c r="EX146" s="31"/>
      <c r="EY146" s="31"/>
      <c r="EZ146" s="32"/>
      <c r="FA146" s="33"/>
      <c r="FB146" s="30"/>
      <c r="FC146" s="31"/>
      <c r="FD146" s="31"/>
      <c r="FE146" s="32"/>
      <c r="FF146" s="33"/>
      <c r="FG146" s="30"/>
      <c r="FH146" s="31"/>
      <c r="FI146" s="31"/>
      <c r="FJ146" s="32"/>
      <c r="FK146" s="33"/>
    </row>
    <row r="147" spans="1:167" s="4" customFormat="1" ht="26.25" customHeight="1" x14ac:dyDescent="0.25">
      <c r="A147" s="22" t="s">
        <v>156</v>
      </c>
      <c r="B147" s="49"/>
      <c r="C147" s="50"/>
      <c r="D147" s="44"/>
      <c r="E147" s="36">
        <f>SUMIF($R$11:$FK$11,"T",R147:FK147)</f>
        <v>0</v>
      </c>
      <c r="F147" s="36">
        <f>COUNTIF(R147:FK147,"F")+(COUNT(R147,W147,AB147,AG147,AL147,AQ147,AV147,BA147,BF147,BK147,BP147,BU147,BZ147,CE147,CJ147,CO147,CT147,CY147,DD147,DI147,DN147,DS147,DX147,EC147,EH147,EM147,ER147,EW147,FB147,FG147)-E147)</f>
        <v>0</v>
      </c>
      <c r="G147" s="36">
        <f>+COUNTIF(R147:FK147,"F")*0.166666666666667</f>
        <v>0</v>
      </c>
      <c r="H147" s="23">
        <f>COUNTIF(R147:FK147,"DM")</f>
        <v>0</v>
      </c>
      <c r="I147" s="23">
        <f>COUNTIF(R147:FK147,"LCG")</f>
        <v>0</v>
      </c>
      <c r="J147" s="23">
        <f>COUNTIF(R147:FK147,"LSG")</f>
        <v>0</v>
      </c>
      <c r="K147" s="23">
        <f>COUNTIF(R147:FK147,"V")</f>
        <v>0</v>
      </c>
      <c r="L147" s="37">
        <f>+E147+F147+H147+I147+J147+K147</f>
        <v>0</v>
      </c>
      <c r="M147" s="23">
        <f>SUMIF($R$11:$FK$11,$M$11,R147:FK147)</f>
        <v>0</v>
      </c>
      <c r="N147" s="23">
        <f>SUMIF($R$11:$FK$11,$N$11,R147:FK147)</f>
        <v>0</v>
      </c>
      <c r="O147" s="23">
        <f>SUMIF($R$11:$FK$11,$O$11,R147:FK147)</f>
        <v>0</v>
      </c>
      <c r="P147" s="23">
        <f>SUMIF($R$11:$FK$11,$P$11,R147:FK147)</f>
        <v>0</v>
      </c>
      <c r="Q147" s="34">
        <f>SUM(M147:P147)</f>
        <v>0</v>
      </c>
      <c r="R147" s="30"/>
      <c r="S147" s="31"/>
      <c r="T147" s="31"/>
      <c r="U147" s="32"/>
      <c r="V147" s="33"/>
      <c r="W147" s="30"/>
      <c r="X147" s="31"/>
      <c r="Y147" s="31"/>
      <c r="Z147" s="32"/>
      <c r="AA147" s="33"/>
      <c r="AB147" s="56"/>
      <c r="AC147" s="57"/>
      <c r="AD147" s="57"/>
      <c r="AE147" s="58"/>
      <c r="AF147" s="59"/>
      <c r="AG147" s="30"/>
      <c r="AH147" s="31"/>
      <c r="AI147" s="31"/>
      <c r="AJ147" s="32"/>
      <c r="AK147" s="33"/>
      <c r="AL147" s="30"/>
      <c r="AM147" s="31"/>
      <c r="AN147" s="31"/>
      <c r="AO147" s="32"/>
      <c r="AP147" s="33"/>
      <c r="AQ147" s="56"/>
      <c r="AR147" s="57"/>
      <c r="AS147" s="57"/>
      <c r="AT147" s="58"/>
      <c r="AU147" s="59"/>
      <c r="AV147" s="30"/>
      <c r="AW147" s="31"/>
      <c r="AX147" s="31"/>
      <c r="AY147" s="32"/>
      <c r="AZ147" s="33"/>
      <c r="BA147" s="30"/>
      <c r="BB147" s="31"/>
      <c r="BC147" s="31"/>
      <c r="BD147" s="32"/>
      <c r="BE147" s="33"/>
      <c r="BF147" s="30"/>
      <c r="BG147" s="31"/>
      <c r="BH147" s="31"/>
      <c r="BI147" s="32"/>
      <c r="BJ147" s="33"/>
      <c r="BK147" s="56"/>
      <c r="BL147" s="57"/>
      <c r="BM147" s="57"/>
      <c r="BN147" s="58"/>
      <c r="BO147" s="59"/>
      <c r="BP147" s="30"/>
      <c r="BQ147" s="31"/>
      <c r="BR147" s="31"/>
      <c r="BS147" s="32"/>
      <c r="BT147" s="33"/>
      <c r="BU147" s="30"/>
      <c r="BV147" s="31"/>
      <c r="BW147" s="31"/>
      <c r="BX147" s="32"/>
      <c r="BY147" s="33"/>
      <c r="BZ147" s="30"/>
      <c r="CA147" s="31"/>
      <c r="CB147" s="31"/>
      <c r="CC147" s="32"/>
      <c r="CD147" s="33"/>
      <c r="CE147" s="30"/>
      <c r="CF147" s="31"/>
      <c r="CG147" s="31"/>
      <c r="CH147" s="32"/>
      <c r="CI147" s="33"/>
      <c r="CJ147" s="30"/>
      <c r="CK147" s="31"/>
      <c r="CL147" s="31"/>
      <c r="CM147" s="32"/>
      <c r="CN147" s="33"/>
      <c r="CO147" s="30"/>
      <c r="CP147" s="31"/>
      <c r="CQ147" s="31"/>
      <c r="CR147" s="32"/>
      <c r="CS147" s="33"/>
      <c r="CT147" s="56"/>
      <c r="CU147" s="57"/>
      <c r="CV147" s="57"/>
      <c r="CW147" s="58"/>
      <c r="CX147" s="59"/>
      <c r="CY147" s="30"/>
      <c r="CZ147" s="31"/>
      <c r="DA147" s="31"/>
      <c r="DB147" s="32"/>
      <c r="DC147" s="33"/>
      <c r="DD147" s="30"/>
      <c r="DE147" s="31"/>
      <c r="DF147" s="31"/>
      <c r="DG147" s="32"/>
      <c r="DH147" s="33"/>
      <c r="DI147" s="30"/>
      <c r="DJ147" s="31"/>
      <c r="DK147" s="31"/>
      <c r="DL147" s="32"/>
      <c r="DM147" s="33"/>
      <c r="DN147" s="30"/>
      <c r="DO147" s="31"/>
      <c r="DP147" s="31"/>
      <c r="DQ147" s="32"/>
      <c r="DR147" s="33"/>
      <c r="DS147" s="30"/>
      <c r="DT147" s="31"/>
      <c r="DU147" s="31"/>
      <c r="DV147" s="32"/>
      <c r="DW147" s="33"/>
      <c r="DX147" s="30"/>
      <c r="DY147" s="31"/>
      <c r="DZ147" s="31"/>
      <c r="EA147" s="32"/>
      <c r="EB147" s="33"/>
      <c r="EC147" s="56"/>
      <c r="ED147" s="57"/>
      <c r="EE147" s="57"/>
      <c r="EF147" s="58"/>
      <c r="EG147" s="59"/>
      <c r="EH147" s="30"/>
      <c r="EI147" s="31"/>
      <c r="EJ147" s="31"/>
      <c r="EK147" s="32"/>
      <c r="EL147" s="33"/>
      <c r="EM147" s="30"/>
      <c r="EN147" s="31"/>
      <c r="EO147" s="31"/>
      <c r="EP147" s="32"/>
      <c r="EQ147" s="33"/>
      <c r="ER147" s="30"/>
      <c r="ES147" s="31"/>
      <c r="ET147" s="31"/>
      <c r="EU147" s="32"/>
      <c r="EV147" s="33"/>
      <c r="EW147" s="30"/>
      <c r="EX147" s="31"/>
      <c r="EY147" s="31"/>
      <c r="EZ147" s="32"/>
      <c r="FA147" s="33"/>
      <c r="FB147" s="30"/>
      <c r="FC147" s="31"/>
      <c r="FD147" s="31"/>
      <c r="FE147" s="32"/>
      <c r="FF147" s="33"/>
      <c r="FG147" s="30"/>
      <c r="FH147" s="31"/>
      <c r="FI147" s="31"/>
      <c r="FJ147" s="32"/>
      <c r="FK147" s="33"/>
    </row>
    <row r="148" spans="1:167" s="4" customFormat="1" ht="26.25" customHeight="1" x14ac:dyDescent="0.25">
      <c r="A148" s="22" t="s">
        <v>157</v>
      </c>
      <c r="B148" s="49"/>
      <c r="C148" s="50"/>
      <c r="D148" s="44"/>
      <c r="E148" s="36">
        <f>SUMIF($R$11:$FK$11,"T",R148:FK148)</f>
        <v>0</v>
      </c>
      <c r="F148" s="36">
        <f>COUNTIF(R148:FK148,"F")+(COUNT(R148,W148,AB148,AG148,AL148,AQ148,AV148,BA148,BF148,BK148,BP148,BU148,BZ148,CE148,CJ148,CO148,CT148,CY148,DD148,DI148,DN148,DS148,DX148,EC148,EH148,EM148,ER148,EW148,FB148,FG148)-E148)</f>
        <v>0</v>
      </c>
      <c r="G148" s="36">
        <f>+COUNTIF(R148:FK148,"F")*0.166666666666667</f>
        <v>0</v>
      </c>
      <c r="H148" s="23">
        <f>COUNTIF(R148:FK148,"DM")</f>
        <v>0</v>
      </c>
      <c r="I148" s="23">
        <f>COUNTIF(R148:FK148,"LCG")</f>
        <v>0</v>
      </c>
      <c r="J148" s="23">
        <f>COUNTIF(R148:FK148,"LSG")</f>
        <v>0</v>
      </c>
      <c r="K148" s="23">
        <f>COUNTIF(R148:FK148,"V")</f>
        <v>0</v>
      </c>
      <c r="L148" s="37">
        <f>+E148+F148+H148+I148+J148+K148</f>
        <v>0</v>
      </c>
      <c r="M148" s="23">
        <f>SUMIF($R$11:$FK$11,$M$11,R148:FK148)</f>
        <v>0</v>
      </c>
      <c r="N148" s="23">
        <f>SUMIF($R$11:$FK$11,$N$11,R148:FK148)</f>
        <v>0</v>
      </c>
      <c r="O148" s="23">
        <f>SUMIF($R$11:$FK$11,$O$11,R148:FK148)</f>
        <v>0</v>
      </c>
      <c r="P148" s="23">
        <f>SUMIF($R$11:$FK$11,$P$11,R148:FK148)</f>
        <v>0</v>
      </c>
      <c r="Q148" s="34">
        <f>SUM(M148:P148)</f>
        <v>0</v>
      </c>
      <c r="R148" s="30"/>
      <c r="S148" s="31"/>
      <c r="T148" s="31"/>
      <c r="U148" s="32"/>
      <c r="V148" s="33"/>
      <c r="W148" s="30"/>
      <c r="X148" s="31"/>
      <c r="Y148" s="31"/>
      <c r="Z148" s="32"/>
      <c r="AA148" s="33"/>
      <c r="AB148" s="56"/>
      <c r="AC148" s="57"/>
      <c r="AD148" s="57"/>
      <c r="AE148" s="58"/>
      <c r="AF148" s="59"/>
      <c r="AG148" s="30"/>
      <c r="AH148" s="31"/>
      <c r="AI148" s="31"/>
      <c r="AJ148" s="32"/>
      <c r="AK148" s="33"/>
      <c r="AL148" s="30"/>
      <c r="AM148" s="31"/>
      <c r="AN148" s="31"/>
      <c r="AO148" s="32"/>
      <c r="AP148" s="33"/>
      <c r="AQ148" s="56"/>
      <c r="AR148" s="57"/>
      <c r="AS148" s="57"/>
      <c r="AT148" s="58"/>
      <c r="AU148" s="59"/>
      <c r="AV148" s="30"/>
      <c r="AW148" s="31"/>
      <c r="AX148" s="31"/>
      <c r="AY148" s="32"/>
      <c r="AZ148" s="33"/>
      <c r="BA148" s="30"/>
      <c r="BB148" s="31"/>
      <c r="BC148" s="31"/>
      <c r="BD148" s="32"/>
      <c r="BE148" s="33"/>
      <c r="BF148" s="30"/>
      <c r="BG148" s="31"/>
      <c r="BH148" s="31"/>
      <c r="BI148" s="32"/>
      <c r="BJ148" s="33"/>
      <c r="BK148" s="56"/>
      <c r="BL148" s="57"/>
      <c r="BM148" s="57"/>
      <c r="BN148" s="58"/>
      <c r="BO148" s="59"/>
      <c r="BP148" s="30"/>
      <c r="BQ148" s="31"/>
      <c r="BR148" s="31"/>
      <c r="BS148" s="32"/>
      <c r="BT148" s="33"/>
      <c r="BU148" s="30"/>
      <c r="BV148" s="31"/>
      <c r="BW148" s="31"/>
      <c r="BX148" s="32"/>
      <c r="BY148" s="33"/>
      <c r="BZ148" s="30"/>
      <c r="CA148" s="31"/>
      <c r="CB148" s="31"/>
      <c r="CC148" s="32"/>
      <c r="CD148" s="33"/>
      <c r="CE148" s="30"/>
      <c r="CF148" s="31"/>
      <c r="CG148" s="31"/>
      <c r="CH148" s="32"/>
      <c r="CI148" s="33"/>
      <c r="CJ148" s="30"/>
      <c r="CK148" s="31"/>
      <c r="CL148" s="31"/>
      <c r="CM148" s="32"/>
      <c r="CN148" s="33"/>
      <c r="CO148" s="30"/>
      <c r="CP148" s="31"/>
      <c r="CQ148" s="31"/>
      <c r="CR148" s="32"/>
      <c r="CS148" s="33"/>
      <c r="CT148" s="56"/>
      <c r="CU148" s="57"/>
      <c r="CV148" s="57"/>
      <c r="CW148" s="58"/>
      <c r="CX148" s="59"/>
      <c r="CY148" s="30"/>
      <c r="CZ148" s="31"/>
      <c r="DA148" s="31"/>
      <c r="DB148" s="32"/>
      <c r="DC148" s="33"/>
      <c r="DD148" s="30"/>
      <c r="DE148" s="31"/>
      <c r="DF148" s="31"/>
      <c r="DG148" s="32"/>
      <c r="DH148" s="33"/>
      <c r="DI148" s="30"/>
      <c r="DJ148" s="31"/>
      <c r="DK148" s="31"/>
      <c r="DL148" s="32"/>
      <c r="DM148" s="33"/>
      <c r="DN148" s="30"/>
      <c r="DO148" s="31"/>
      <c r="DP148" s="31"/>
      <c r="DQ148" s="32"/>
      <c r="DR148" s="33"/>
      <c r="DS148" s="30"/>
      <c r="DT148" s="31"/>
      <c r="DU148" s="31"/>
      <c r="DV148" s="32"/>
      <c r="DW148" s="33"/>
      <c r="DX148" s="30"/>
      <c r="DY148" s="31"/>
      <c r="DZ148" s="31"/>
      <c r="EA148" s="32"/>
      <c r="EB148" s="33"/>
      <c r="EC148" s="56"/>
      <c r="ED148" s="57"/>
      <c r="EE148" s="57"/>
      <c r="EF148" s="58"/>
      <c r="EG148" s="59"/>
      <c r="EH148" s="30"/>
      <c r="EI148" s="31"/>
      <c r="EJ148" s="31"/>
      <c r="EK148" s="32"/>
      <c r="EL148" s="33"/>
      <c r="EM148" s="30"/>
      <c r="EN148" s="31"/>
      <c r="EO148" s="31"/>
      <c r="EP148" s="32"/>
      <c r="EQ148" s="33"/>
      <c r="ER148" s="30"/>
      <c r="ES148" s="31"/>
      <c r="ET148" s="31"/>
      <c r="EU148" s="32"/>
      <c r="EV148" s="33"/>
      <c r="EW148" s="30"/>
      <c r="EX148" s="31"/>
      <c r="EY148" s="31"/>
      <c r="EZ148" s="32"/>
      <c r="FA148" s="33"/>
      <c r="FB148" s="30"/>
      <c r="FC148" s="31"/>
      <c r="FD148" s="31"/>
      <c r="FE148" s="32"/>
      <c r="FF148" s="33"/>
      <c r="FG148" s="30"/>
      <c r="FH148" s="31"/>
      <c r="FI148" s="31"/>
      <c r="FJ148" s="32"/>
      <c r="FK148" s="33"/>
    </row>
    <row r="149" spans="1:167" s="4" customFormat="1" ht="26.25" customHeight="1" x14ac:dyDescent="0.25">
      <c r="A149" s="22" t="s">
        <v>158</v>
      </c>
      <c r="B149" s="49"/>
      <c r="C149" s="50"/>
      <c r="D149" s="44"/>
      <c r="E149" s="36">
        <f>SUMIF($R$11:$FK$11,"T",R149:FK149)</f>
        <v>0</v>
      </c>
      <c r="F149" s="36">
        <f>COUNTIF(R149:FK149,"F")+(COUNT(R149,W149,AB149,AG149,AL149,AQ149,AV149,BA149,BF149,BK149,BP149,BU149,BZ149,CE149,CJ149,CO149,CT149,CY149,DD149,DI149,DN149,DS149,DX149,EC149,EH149,EM149,ER149,EW149,FB149,FG149)-E149)</f>
        <v>0</v>
      </c>
      <c r="G149" s="36">
        <f>+COUNTIF(R149:FK149,"F")*0.166666666666667</f>
        <v>0</v>
      </c>
      <c r="H149" s="23">
        <f>COUNTIF(R149:FK149,"DM")</f>
        <v>0</v>
      </c>
      <c r="I149" s="23">
        <f>COUNTIF(R149:FK149,"LCG")</f>
        <v>0</v>
      </c>
      <c r="J149" s="23">
        <f>COUNTIF(R149:FK149,"LSG")</f>
        <v>0</v>
      </c>
      <c r="K149" s="23">
        <f>COUNTIF(R149:FK149,"V")</f>
        <v>0</v>
      </c>
      <c r="L149" s="37">
        <f>+E149+F149+H149+I149+J149+K149</f>
        <v>0</v>
      </c>
      <c r="M149" s="23">
        <f>SUMIF($R$11:$FK$11,$M$11,R149:FK149)</f>
        <v>0</v>
      </c>
      <c r="N149" s="23">
        <f>SUMIF($R$11:$FK$11,$N$11,R149:FK149)</f>
        <v>0</v>
      </c>
      <c r="O149" s="23">
        <f>SUMIF($R$11:$FK$11,$O$11,R149:FK149)</f>
        <v>0</v>
      </c>
      <c r="P149" s="23">
        <f>SUMIF($R$11:$FK$11,$P$11,R149:FK149)</f>
        <v>0</v>
      </c>
      <c r="Q149" s="34">
        <f>SUM(M149:P149)</f>
        <v>0</v>
      </c>
      <c r="R149" s="30"/>
      <c r="S149" s="31"/>
      <c r="T149" s="31"/>
      <c r="U149" s="32"/>
      <c r="V149" s="33"/>
      <c r="W149" s="30"/>
      <c r="X149" s="31"/>
      <c r="Y149" s="31"/>
      <c r="Z149" s="32"/>
      <c r="AA149" s="33"/>
      <c r="AB149" s="56"/>
      <c r="AC149" s="57"/>
      <c r="AD149" s="57"/>
      <c r="AE149" s="58"/>
      <c r="AF149" s="59"/>
      <c r="AG149" s="30"/>
      <c r="AH149" s="31"/>
      <c r="AI149" s="31"/>
      <c r="AJ149" s="32"/>
      <c r="AK149" s="33"/>
      <c r="AL149" s="30"/>
      <c r="AM149" s="31"/>
      <c r="AN149" s="31"/>
      <c r="AO149" s="32"/>
      <c r="AP149" s="33"/>
      <c r="AQ149" s="56"/>
      <c r="AR149" s="57"/>
      <c r="AS149" s="57"/>
      <c r="AT149" s="58"/>
      <c r="AU149" s="59"/>
      <c r="AV149" s="30"/>
      <c r="AW149" s="31"/>
      <c r="AX149" s="31"/>
      <c r="AY149" s="32"/>
      <c r="AZ149" s="33"/>
      <c r="BA149" s="30"/>
      <c r="BB149" s="31"/>
      <c r="BC149" s="31"/>
      <c r="BD149" s="32"/>
      <c r="BE149" s="33"/>
      <c r="BF149" s="30"/>
      <c r="BG149" s="31"/>
      <c r="BH149" s="31"/>
      <c r="BI149" s="32"/>
      <c r="BJ149" s="33"/>
      <c r="BK149" s="56"/>
      <c r="BL149" s="57"/>
      <c r="BM149" s="57"/>
      <c r="BN149" s="58"/>
      <c r="BO149" s="59"/>
      <c r="BP149" s="30"/>
      <c r="BQ149" s="31"/>
      <c r="BR149" s="31"/>
      <c r="BS149" s="32"/>
      <c r="BT149" s="33"/>
      <c r="BU149" s="30"/>
      <c r="BV149" s="31"/>
      <c r="BW149" s="31"/>
      <c r="BX149" s="32"/>
      <c r="BY149" s="33"/>
      <c r="BZ149" s="30"/>
      <c r="CA149" s="31"/>
      <c r="CB149" s="31"/>
      <c r="CC149" s="32"/>
      <c r="CD149" s="33"/>
      <c r="CE149" s="30"/>
      <c r="CF149" s="31"/>
      <c r="CG149" s="31"/>
      <c r="CH149" s="32"/>
      <c r="CI149" s="33"/>
      <c r="CJ149" s="30"/>
      <c r="CK149" s="31"/>
      <c r="CL149" s="31"/>
      <c r="CM149" s="32"/>
      <c r="CN149" s="33"/>
      <c r="CO149" s="30"/>
      <c r="CP149" s="31"/>
      <c r="CQ149" s="31"/>
      <c r="CR149" s="32"/>
      <c r="CS149" s="33"/>
      <c r="CT149" s="56"/>
      <c r="CU149" s="57"/>
      <c r="CV149" s="57"/>
      <c r="CW149" s="58"/>
      <c r="CX149" s="59"/>
      <c r="CY149" s="30"/>
      <c r="CZ149" s="31"/>
      <c r="DA149" s="31"/>
      <c r="DB149" s="32"/>
      <c r="DC149" s="33"/>
      <c r="DD149" s="30"/>
      <c r="DE149" s="31"/>
      <c r="DF149" s="31"/>
      <c r="DG149" s="32"/>
      <c r="DH149" s="33"/>
      <c r="DI149" s="30"/>
      <c r="DJ149" s="31"/>
      <c r="DK149" s="31"/>
      <c r="DL149" s="32"/>
      <c r="DM149" s="33"/>
      <c r="DN149" s="30"/>
      <c r="DO149" s="31"/>
      <c r="DP149" s="31"/>
      <c r="DQ149" s="32"/>
      <c r="DR149" s="33"/>
      <c r="DS149" s="30"/>
      <c r="DT149" s="31"/>
      <c r="DU149" s="31"/>
      <c r="DV149" s="32"/>
      <c r="DW149" s="33"/>
      <c r="DX149" s="30"/>
      <c r="DY149" s="31"/>
      <c r="DZ149" s="31"/>
      <c r="EA149" s="32"/>
      <c r="EB149" s="33"/>
      <c r="EC149" s="56"/>
      <c r="ED149" s="57"/>
      <c r="EE149" s="57"/>
      <c r="EF149" s="58"/>
      <c r="EG149" s="59"/>
      <c r="EH149" s="30"/>
      <c r="EI149" s="31"/>
      <c r="EJ149" s="31"/>
      <c r="EK149" s="32"/>
      <c r="EL149" s="33"/>
      <c r="EM149" s="30"/>
      <c r="EN149" s="31"/>
      <c r="EO149" s="31"/>
      <c r="EP149" s="32"/>
      <c r="EQ149" s="33"/>
      <c r="ER149" s="30"/>
      <c r="ES149" s="31"/>
      <c r="ET149" s="31"/>
      <c r="EU149" s="32"/>
      <c r="EV149" s="33"/>
      <c r="EW149" s="30"/>
      <c r="EX149" s="31"/>
      <c r="EY149" s="31"/>
      <c r="EZ149" s="32"/>
      <c r="FA149" s="33"/>
      <c r="FB149" s="30"/>
      <c r="FC149" s="31"/>
      <c r="FD149" s="31"/>
      <c r="FE149" s="32"/>
      <c r="FF149" s="33"/>
      <c r="FG149" s="30"/>
      <c r="FH149" s="31"/>
      <c r="FI149" s="31"/>
      <c r="FJ149" s="32"/>
      <c r="FK149" s="33"/>
    </row>
    <row r="150" spans="1:167" s="4" customFormat="1" ht="26.25" customHeight="1" x14ac:dyDescent="0.25">
      <c r="A150" s="22" t="s">
        <v>159</v>
      </c>
      <c r="B150" s="49"/>
      <c r="C150" s="50"/>
      <c r="D150" s="44"/>
      <c r="E150" s="36">
        <f>SUMIF($R$11:$FK$11,"T",R150:FK150)</f>
        <v>0</v>
      </c>
      <c r="F150" s="36">
        <f>COUNTIF(R150:FK150,"F")+(COUNT(R150,W150,AB150,AG150,AL150,AQ150,AV150,BA150,BF150,BK150,BP150,BU150,BZ150,CE150,CJ150,CO150,CT150,CY150,DD150,DI150,DN150,DS150,DX150,EC150,EH150,EM150,ER150,EW150,FB150,FG150)-E150)</f>
        <v>0</v>
      </c>
      <c r="G150" s="36">
        <f>+COUNTIF(R150:FK150,"F")*0.166666666666667</f>
        <v>0</v>
      </c>
      <c r="H150" s="23">
        <f>COUNTIF(R150:FK150,"DM")</f>
        <v>0</v>
      </c>
      <c r="I150" s="23">
        <f>COUNTIF(R150:FK150,"LCG")</f>
        <v>0</v>
      </c>
      <c r="J150" s="23">
        <f>COUNTIF(R150:FK150,"LSG")</f>
        <v>0</v>
      </c>
      <c r="K150" s="23">
        <f>COUNTIF(R150:FK150,"V")</f>
        <v>0</v>
      </c>
      <c r="L150" s="37">
        <f>+E150+F150+H150+I150+J150+K150</f>
        <v>0</v>
      </c>
      <c r="M150" s="23">
        <f>SUMIF($R$11:$FK$11,$M$11,R150:FK150)</f>
        <v>0</v>
      </c>
      <c r="N150" s="23">
        <f>SUMIF($R$11:$FK$11,$N$11,R150:FK150)</f>
        <v>0</v>
      </c>
      <c r="O150" s="23">
        <f>SUMIF($R$11:$FK$11,$O$11,R150:FK150)</f>
        <v>0</v>
      </c>
      <c r="P150" s="23">
        <f>SUMIF($R$11:$FK$11,$P$11,R150:FK150)</f>
        <v>0</v>
      </c>
      <c r="Q150" s="34">
        <f>SUM(M150:P150)</f>
        <v>0</v>
      </c>
      <c r="R150" s="30"/>
      <c r="S150" s="31"/>
      <c r="T150" s="31"/>
      <c r="U150" s="32"/>
      <c r="V150" s="33"/>
      <c r="W150" s="30"/>
      <c r="X150" s="31"/>
      <c r="Y150" s="31"/>
      <c r="Z150" s="32"/>
      <c r="AA150" s="33"/>
      <c r="AB150" s="56"/>
      <c r="AC150" s="57"/>
      <c r="AD150" s="57"/>
      <c r="AE150" s="58"/>
      <c r="AF150" s="59"/>
      <c r="AG150" s="30"/>
      <c r="AH150" s="31"/>
      <c r="AI150" s="31"/>
      <c r="AJ150" s="32"/>
      <c r="AK150" s="33"/>
      <c r="AL150" s="30"/>
      <c r="AM150" s="31"/>
      <c r="AN150" s="31"/>
      <c r="AO150" s="32"/>
      <c r="AP150" s="33"/>
      <c r="AQ150" s="56"/>
      <c r="AR150" s="57"/>
      <c r="AS150" s="57"/>
      <c r="AT150" s="58"/>
      <c r="AU150" s="59"/>
      <c r="AV150" s="30"/>
      <c r="AW150" s="31"/>
      <c r="AX150" s="31"/>
      <c r="AY150" s="32"/>
      <c r="AZ150" s="33"/>
      <c r="BA150" s="30"/>
      <c r="BB150" s="31"/>
      <c r="BC150" s="31"/>
      <c r="BD150" s="32"/>
      <c r="BE150" s="33"/>
      <c r="BF150" s="30"/>
      <c r="BG150" s="31"/>
      <c r="BH150" s="31"/>
      <c r="BI150" s="32"/>
      <c r="BJ150" s="33"/>
      <c r="BK150" s="56"/>
      <c r="BL150" s="57"/>
      <c r="BM150" s="57"/>
      <c r="BN150" s="58"/>
      <c r="BO150" s="59"/>
      <c r="BP150" s="30"/>
      <c r="BQ150" s="31"/>
      <c r="BR150" s="31"/>
      <c r="BS150" s="32"/>
      <c r="BT150" s="33"/>
      <c r="BU150" s="30"/>
      <c r="BV150" s="31"/>
      <c r="BW150" s="31"/>
      <c r="BX150" s="32"/>
      <c r="BY150" s="33"/>
      <c r="BZ150" s="30"/>
      <c r="CA150" s="31"/>
      <c r="CB150" s="31"/>
      <c r="CC150" s="32"/>
      <c r="CD150" s="33"/>
      <c r="CE150" s="30"/>
      <c r="CF150" s="31"/>
      <c r="CG150" s="31"/>
      <c r="CH150" s="32"/>
      <c r="CI150" s="33"/>
      <c r="CJ150" s="30"/>
      <c r="CK150" s="31"/>
      <c r="CL150" s="31"/>
      <c r="CM150" s="32"/>
      <c r="CN150" s="33"/>
      <c r="CO150" s="30"/>
      <c r="CP150" s="31"/>
      <c r="CQ150" s="31"/>
      <c r="CR150" s="32"/>
      <c r="CS150" s="33"/>
      <c r="CT150" s="56"/>
      <c r="CU150" s="57"/>
      <c r="CV150" s="57"/>
      <c r="CW150" s="58"/>
      <c r="CX150" s="59"/>
      <c r="CY150" s="30"/>
      <c r="CZ150" s="31"/>
      <c r="DA150" s="31"/>
      <c r="DB150" s="32"/>
      <c r="DC150" s="33"/>
      <c r="DD150" s="30"/>
      <c r="DE150" s="31"/>
      <c r="DF150" s="31"/>
      <c r="DG150" s="32"/>
      <c r="DH150" s="33"/>
      <c r="DI150" s="30"/>
      <c r="DJ150" s="31"/>
      <c r="DK150" s="31"/>
      <c r="DL150" s="32"/>
      <c r="DM150" s="33"/>
      <c r="DN150" s="30"/>
      <c r="DO150" s="31"/>
      <c r="DP150" s="31"/>
      <c r="DQ150" s="32"/>
      <c r="DR150" s="33"/>
      <c r="DS150" s="30"/>
      <c r="DT150" s="31"/>
      <c r="DU150" s="31"/>
      <c r="DV150" s="32"/>
      <c r="DW150" s="33"/>
      <c r="DX150" s="30"/>
      <c r="DY150" s="31"/>
      <c r="DZ150" s="31"/>
      <c r="EA150" s="32"/>
      <c r="EB150" s="33"/>
      <c r="EC150" s="56"/>
      <c r="ED150" s="57"/>
      <c r="EE150" s="57"/>
      <c r="EF150" s="58"/>
      <c r="EG150" s="59"/>
      <c r="EH150" s="30"/>
      <c r="EI150" s="31"/>
      <c r="EJ150" s="31"/>
      <c r="EK150" s="32"/>
      <c r="EL150" s="33"/>
      <c r="EM150" s="30"/>
      <c r="EN150" s="31"/>
      <c r="EO150" s="31"/>
      <c r="EP150" s="32"/>
      <c r="EQ150" s="33"/>
      <c r="ER150" s="30"/>
      <c r="ES150" s="31"/>
      <c r="ET150" s="31"/>
      <c r="EU150" s="32"/>
      <c r="EV150" s="33"/>
      <c r="EW150" s="30"/>
      <c r="EX150" s="31"/>
      <c r="EY150" s="31"/>
      <c r="EZ150" s="32"/>
      <c r="FA150" s="33"/>
      <c r="FB150" s="30"/>
      <c r="FC150" s="31"/>
      <c r="FD150" s="31"/>
      <c r="FE150" s="32"/>
      <c r="FF150" s="33"/>
      <c r="FG150" s="30"/>
      <c r="FH150" s="31"/>
      <c r="FI150" s="31"/>
      <c r="FJ150" s="32"/>
      <c r="FK150" s="33"/>
    </row>
    <row r="151" spans="1:167" s="4" customFormat="1" ht="26.25" customHeight="1" x14ac:dyDescent="0.25">
      <c r="A151" s="22" t="s">
        <v>160</v>
      </c>
      <c r="B151" s="49"/>
      <c r="C151" s="50"/>
      <c r="D151" s="44"/>
      <c r="E151" s="36">
        <f>SUMIF($R$11:$FK$11,"T",R151:FK151)</f>
        <v>0</v>
      </c>
      <c r="F151" s="36">
        <f>COUNTIF(R151:FK151,"F")+(COUNT(R151,W151,AB151,AG151,AL151,AQ151,AV151,BA151,BF151,BK151,BP151,BU151,BZ151,CE151,CJ151,CO151,CT151,CY151,DD151,DI151,DN151,DS151,DX151,EC151,EH151,EM151,ER151,EW151,FB151,FG151)-E151)</f>
        <v>0</v>
      </c>
      <c r="G151" s="36">
        <f>+COUNTIF(R151:FK151,"F")*0.166666666666667</f>
        <v>0</v>
      </c>
      <c r="H151" s="23">
        <f>COUNTIF(R151:FK151,"DM")</f>
        <v>0</v>
      </c>
      <c r="I151" s="23">
        <f>COUNTIF(R151:FK151,"LCG")</f>
        <v>0</v>
      </c>
      <c r="J151" s="23">
        <f>COUNTIF(R151:FK151,"LSG")</f>
        <v>0</v>
      </c>
      <c r="K151" s="23">
        <f>COUNTIF(R151:FK151,"V")</f>
        <v>0</v>
      </c>
      <c r="L151" s="37">
        <f>+E151+F151+H151+I151+J151+K151</f>
        <v>0</v>
      </c>
      <c r="M151" s="23">
        <f>SUMIF($R$11:$FK$11,$M$11,R151:FK151)</f>
        <v>0</v>
      </c>
      <c r="N151" s="23">
        <f>SUMIF($R$11:$FK$11,$N$11,R151:FK151)</f>
        <v>0</v>
      </c>
      <c r="O151" s="23">
        <f>SUMIF($R$11:$FK$11,$O$11,R151:FK151)</f>
        <v>0</v>
      </c>
      <c r="P151" s="23">
        <f>SUMIF($R$11:$FK$11,$P$11,R151:FK151)</f>
        <v>0</v>
      </c>
      <c r="Q151" s="34">
        <f>SUM(M151:P151)</f>
        <v>0</v>
      </c>
      <c r="R151" s="30"/>
      <c r="S151" s="31"/>
      <c r="T151" s="31"/>
      <c r="U151" s="32"/>
      <c r="V151" s="33"/>
      <c r="W151" s="30"/>
      <c r="X151" s="31"/>
      <c r="Y151" s="31"/>
      <c r="Z151" s="32"/>
      <c r="AA151" s="33"/>
      <c r="AB151" s="56"/>
      <c r="AC151" s="57"/>
      <c r="AD151" s="57"/>
      <c r="AE151" s="58"/>
      <c r="AF151" s="59"/>
      <c r="AG151" s="30"/>
      <c r="AH151" s="31"/>
      <c r="AI151" s="31"/>
      <c r="AJ151" s="32"/>
      <c r="AK151" s="33"/>
      <c r="AL151" s="30"/>
      <c r="AM151" s="31"/>
      <c r="AN151" s="31"/>
      <c r="AO151" s="32"/>
      <c r="AP151" s="33"/>
      <c r="AQ151" s="56"/>
      <c r="AR151" s="57"/>
      <c r="AS151" s="57"/>
      <c r="AT151" s="58"/>
      <c r="AU151" s="59"/>
      <c r="AV151" s="30"/>
      <c r="AW151" s="31"/>
      <c r="AX151" s="31"/>
      <c r="AY151" s="32"/>
      <c r="AZ151" s="33"/>
      <c r="BA151" s="30"/>
      <c r="BB151" s="31"/>
      <c r="BC151" s="31"/>
      <c r="BD151" s="32"/>
      <c r="BE151" s="33"/>
      <c r="BF151" s="30"/>
      <c r="BG151" s="31"/>
      <c r="BH151" s="31"/>
      <c r="BI151" s="32"/>
      <c r="BJ151" s="33"/>
      <c r="BK151" s="56"/>
      <c r="BL151" s="57"/>
      <c r="BM151" s="57"/>
      <c r="BN151" s="58"/>
      <c r="BO151" s="59"/>
      <c r="BP151" s="30"/>
      <c r="BQ151" s="31"/>
      <c r="BR151" s="31"/>
      <c r="BS151" s="32"/>
      <c r="BT151" s="33"/>
      <c r="BU151" s="30"/>
      <c r="BV151" s="31"/>
      <c r="BW151" s="31"/>
      <c r="BX151" s="32"/>
      <c r="BY151" s="33"/>
      <c r="BZ151" s="30"/>
      <c r="CA151" s="31"/>
      <c r="CB151" s="31"/>
      <c r="CC151" s="32"/>
      <c r="CD151" s="33"/>
      <c r="CE151" s="30"/>
      <c r="CF151" s="31"/>
      <c r="CG151" s="31"/>
      <c r="CH151" s="32"/>
      <c r="CI151" s="33"/>
      <c r="CJ151" s="30"/>
      <c r="CK151" s="31"/>
      <c r="CL151" s="31"/>
      <c r="CM151" s="32"/>
      <c r="CN151" s="33"/>
      <c r="CO151" s="30"/>
      <c r="CP151" s="31"/>
      <c r="CQ151" s="31"/>
      <c r="CR151" s="32"/>
      <c r="CS151" s="33"/>
      <c r="CT151" s="56"/>
      <c r="CU151" s="57"/>
      <c r="CV151" s="57"/>
      <c r="CW151" s="58"/>
      <c r="CX151" s="59"/>
      <c r="CY151" s="30"/>
      <c r="CZ151" s="31"/>
      <c r="DA151" s="31"/>
      <c r="DB151" s="32"/>
      <c r="DC151" s="33"/>
      <c r="DD151" s="30"/>
      <c r="DE151" s="31"/>
      <c r="DF151" s="31"/>
      <c r="DG151" s="32"/>
      <c r="DH151" s="33"/>
      <c r="DI151" s="30"/>
      <c r="DJ151" s="31"/>
      <c r="DK151" s="31"/>
      <c r="DL151" s="32"/>
      <c r="DM151" s="33"/>
      <c r="DN151" s="30"/>
      <c r="DO151" s="31"/>
      <c r="DP151" s="31"/>
      <c r="DQ151" s="32"/>
      <c r="DR151" s="33"/>
      <c r="DS151" s="30"/>
      <c r="DT151" s="31"/>
      <c r="DU151" s="31"/>
      <c r="DV151" s="32"/>
      <c r="DW151" s="33"/>
      <c r="DX151" s="30"/>
      <c r="DY151" s="31"/>
      <c r="DZ151" s="31"/>
      <c r="EA151" s="32"/>
      <c r="EB151" s="33"/>
      <c r="EC151" s="56"/>
      <c r="ED151" s="57"/>
      <c r="EE151" s="57"/>
      <c r="EF151" s="58"/>
      <c r="EG151" s="59"/>
      <c r="EH151" s="30"/>
      <c r="EI151" s="31"/>
      <c r="EJ151" s="31"/>
      <c r="EK151" s="32"/>
      <c r="EL151" s="33"/>
      <c r="EM151" s="30"/>
      <c r="EN151" s="31"/>
      <c r="EO151" s="31"/>
      <c r="EP151" s="32"/>
      <c r="EQ151" s="33"/>
      <c r="ER151" s="30"/>
      <c r="ES151" s="31"/>
      <c r="ET151" s="31"/>
      <c r="EU151" s="32"/>
      <c r="EV151" s="33"/>
      <c r="EW151" s="30"/>
      <c r="EX151" s="31"/>
      <c r="EY151" s="31"/>
      <c r="EZ151" s="32"/>
      <c r="FA151" s="33"/>
      <c r="FB151" s="30"/>
      <c r="FC151" s="31"/>
      <c r="FD151" s="31"/>
      <c r="FE151" s="32"/>
      <c r="FF151" s="33"/>
      <c r="FG151" s="30"/>
      <c r="FH151" s="31"/>
      <c r="FI151" s="31"/>
      <c r="FJ151" s="32"/>
      <c r="FK151" s="33"/>
    </row>
    <row r="152" spans="1:167" s="4" customFormat="1" ht="26.25" customHeight="1" x14ac:dyDescent="0.25">
      <c r="A152" s="22" t="s">
        <v>161</v>
      </c>
      <c r="B152" s="49"/>
      <c r="C152" s="50"/>
      <c r="D152" s="44"/>
      <c r="E152" s="36">
        <f>SUMIF($R$11:$FK$11,"T",R152:FK152)</f>
        <v>0</v>
      </c>
      <c r="F152" s="36">
        <f>COUNTIF(R152:FK152,"F")+(COUNT(R152,W152,AB152,AG152,AL152,AQ152,AV152,BA152,BF152,BK152,BP152,BU152,BZ152,CE152,CJ152,CO152,CT152,CY152,DD152,DI152,DN152,DS152,DX152,EC152,EH152,EM152,ER152,EW152,FB152,FG152)-E152)</f>
        <v>0</v>
      </c>
      <c r="G152" s="36">
        <f>+COUNTIF(R152:FK152,"F")*0.166666666666667</f>
        <v>0</v>
      </c>
      <c r="H152" s="23">
        <f>COUNTIF(R152:FK152,"DM")</f>
        <v>0</v>
      </c>
      <c r="I152" s="23">
        <f>COUNTIF(R152:FK152,"LCG")</f>
        <v>0</v>
      </c>
      <c r="J152" s="23">
        <f>COUNTIF(R152:FK152,"LSG")</f>
        <v>0</v>
      </c>
      <c r="K152" s="23">
        <f>COUNTIF(R152:FK152,"V")</f>
        <v>0</v>
      </c>
      <c r="L152" s="37">
        <f>+E152+F152+H152+I152+J152+K152</f>
        <v>0</v>
      </c>
      <c r="M152" s="23">
        <f>SUMIF($R$11:$FK$11,$M$11,R152:FK152)</f>
        <v>0</v>
      </c>
      <c r="N152" s="23">
        <f>SUMIF($R$11:$FK$11,$N$11,R152:FK152)</f>
        <v>0</v>
      </c>
      <c r="O152" s="23">
        <f>SUMIF($R$11:$FK$11,$O$11,R152:FK152)</f>
        <v>0</v>
      </c>
      <c r="P152" s="23">
        <f>SUMIF($R$11:$FK$11,$P$11,R152:FK152)</f>
        <v>0</v>
      </c>
      <c r="Q152" s="34">
        <f>SUM(M152:P152)</f>
        <v>0</v>
      </c>
      <c r="R152" s="30"/>
      <c r="S152" s="31"/>
      <c r="T152" s="31"/>
      <c r="U152" s="32"/>
      <c r="V152" s="33"/>
      <c r="W152" s="30"/>
      <c r="X152" s="31"/>
      <c r="Y152" s="31"/>
      <c r="Z152" s="32"/>
      <c r="AA152" s="33"/>
      <c r="AB152" s="56"/>
      <c r="AC152" s="57"/>
      <c r="AD152" s="57"/>
      <c r="AE152" s="58"/>
      <c r="AF152" s="59"/>
      <c r="AG152" s="30"/>
      <c r="AH152" s="31"/>
      <c r="AI152" s="31"/>
      <c r="AJ152" s="32"/>
      <c r="AK152" s="33"/>
      <c r="AL152" s="30"/>
      <c r="AM152" s="31"/>
      <c r="AN152" s="31"/>
      <c r="AO152" s="32"/>
      <c r="AP152" s="33"/>
      <c r="AQ152" s="56"/>
      <c r="AR152" s="57"/>
      <c r="AS152" s="57"/>
      <c r="AT152" s="58"/>
      <c r="AU152" s="59"/>
      <c r="AV152" s="30"/>
      <c r="AW152" s="31"/>
      <c r="AX152" s="31"/>
      <c r="AY152" s="32"/>
      <c r="AZ152" s="33"/>
      <c r="BA152" s="30"/>
      <c r="BB152" s="31"/>
      <c r="BC152" s="31"/>
      <c r="BD152" s="32"/>
      <c r="BE152" s="33"/>
      <c r="BF152" s="30"/>
      <c r="BG152" s="31"/>
      <c r="BH152" s="31"/>
      <c r="BI152" s="32"/>
      <c r="BJ152" s="33"/>
      <c r="BK152" s="56"/>
      <c r="BL152" s="57"/>
      <c r="BM152" s="57"/>
      <c r="BN152" s="58"/>
      <c r="BO152" s="59"/>
      <c r="BP152" s="30"/>
      <c r="BQ152" s="31"/>
      <c r="BR152" s="31"/>
      <c r="BS152" s="32"/>
      <c r="BT152" s="33"/>
      <c r="BU152" s="30"/>
      <c r="BV152" s="31"/>
      <c r="BW152" s="31"/>
      <c r="BX152" s="32"/>
      <c r="BY152" s="33"/>
      <c r="BZ152" s="30"/>
      <c r="CA152" s="31"/>
      <c r="CB152" s="31"/>
      <c r="CC152" s="32"/>
      <c r="CD152" s="33"/>
      <c r="CE152" s="30"/>
      <c r="CF152" s="31"/>
      <c r="CG152" s="31"/>
      <c r="CH152" s="32"/>
      <c r="CI152" s="33"/>
      <c r="CJ152" s="30"/>
      <c r="CK152" s="31"/>
      <c r="CL152" s="31"/>
      <c r="CM152" s="32"/>
      <c r="CN152" s="33"/>
      <c r="CO152" s="30"/>
      <c r="CP152" s="31"/>
      <c r="CQ152" s="31"/>
      <c r="CR152" s="32"/>
      <c r="CS152" s="33"/>
      <c r="CT152" s="56"/>
      <c r="CU152" s="57"/>
      <c r="CV152" s="57"/>
      <c r="CW152" s="58"/>
      <c r="CX152" s="59"/>
      <c r="CY152" s="30"/>
      <c r="CZ152" s="31"/>
      <c r="DA152" s="31"/>
      <c r="DB152" s="32"/>
      <c r="DC152" s="33"/>
      <c r="DD152" s="30"/>
      <c r="DE152" s="31"/>
      <c r="DF152" s="31"/>
      <c r="DG152" s="32"/>
      <c r="DH152" s="33"/>
      <c r="DI152" s="30"/>
      <c r="DJ152" s="31"/>
      <c r="DK152" s="31"/>
      <c r="DL152" s="32"/>
      <c r="DM152" s="33"/>
      <c r="DN152" s="30"/>
      <c r="DO152" s="31"/>
      <c r="DP152" s="31"/>
      <c r="DQ152" s="32"/>
      <c r="DR152" s="33"/>
      <c r="DS152" s="30"/>
      <c r="DT152" s="31"/>
      <c r="DU152" s="31"/>
      <c r="DV152" s="32"/>
      <c r="DW152" s="33"/>
      <c r="DX152" s="30"/>
      <c r="DY152" s="31"/>
      <c r="DZ152" s="31"/>
      <c r="EA152" s="32"/>
      <c r="EB152" s="33"/>
      <c r="EC152" s="56"/>
      <c r="ED152" s="57"/>
      <c r="EE152" s="57"/>
      <c r="EF152" s="58"/>
      <c r="EG152" s="59"/>
      <c r="EH152" s="30"/>
      <c r="EI152" s="31"/>
      <c r="EJ152" s="31"/>
      <c r="EK152" s="32"/>
      <c r="EL152" s="33"/>
      <c r="EM152" s="30"/>
      <c r="EN152" s="31"/>
      <c r="EO152" s="31"/>
      <c r="EP152" s="32"/>
      <c r="EQ152" s="33"/>
      <c r="ER152" s="30"/>
      <c r="ES152" s="31"/>
      <c r="ET152" s="31"/>
      <c r="EU152" s="32"/>
      <c r="EV152" s="33"/>
      <c r="EW152" s="30"/>
      <c r="EX152" s="31"/>
      <c r="EY152" s="31"/>
      <c r="EZ152" s="32"/>
      <c r="FA152" s="33"/>
      <c r="FB152" s="30"/>
      <c r="FC152" s="31"/>
      <c r="FD152" s="31"/>
      <c r="FE152" s="32"/>
      <c r="FF152" s="33"/>
      <c r="FG152" s="30"/>
      <c r="FH152" s="31"/>
      <c r="FI152" s="31"/>
      <c r="FJ152" s="32"/>
      <c r="FK152" s="33"/>
    </row>
    <row r="153" spans="1:167" s="4" customFormat="1" ht="26.25" customHeight="1" x14ac:dyDescent="0.25">
      <c r="A153" s="22" t="s">
        <v>162</v>
      </c>
      <c r="B153" s="49"/>
      <c r="C153" s="50"/>
      <c r="D153" s="44"/>
      <c r="E153" s="36">
        <f>SUMIF($R$11:$FK$11,"T",R153:FK153)</f>
        <v>0</v>
      </c>
      <c r="F153" s="36">
        <f>COUNTIF(R153:FK153,"F")+(COUNT(R153,W153,AB153,AG153,AL153,AQ153,AV153,BA153,BF153,BK153,BP153,BU153,BZ153,CE153,CJ153,CO153,CT153,CY153,DD153,DI153,DN153,DS153,DX153,EC153,EH153,EM153,ER153,EW153,FB153,FG153)-E153)</f>
        <v>0</v>
      </c>
      <c r="G153" s="36">
        <f>+COUNTIF(R153:FK153,"F")*0.166666666666667</f>
        <v>0</v>
      </c>
      <c r="H153" s="23">
        <f>COUNTIF(R153:FK153,"DM")</f>
        <v>0</v>
      </c>
      <c r="I153" s="23">
        <f>COUNTIF(R153:FK153,"LCG")</f>
        <v>0</v>
      </c>
      <c r="J153" s="23">
        <f>COUNTIF(R153:FK153,"LSG")</f>
        <v>0</v>
      </c>
      <c r="K153" s="23">
        <f>COUNTIF(R153:FK153,"V")</f>
        <v>0</v>
      </c>
      <c r="L153" s="37">
        <f>+E153+F153+H153+I153+J153+K153</f>
        <v>0</v>
      </c>
      <c r="M153" s="23">
        <f>SUMIF($R$11:$FK$11,$M$11,R153:FK153)</f>
        <v>0</v>
      </c>
      <c r="N153" s="23">
        <f>SUMIF($R$11:$FK$11,$N$11,R153:FK153)</f>
        <v>0</v>
      </c>
      <c r="O153" s="23">
        <f>SUMIF($R$11:$FK$11,$O$11,R153:FK153)</f>
        <v>0</v>
      </c>
      <c r="P153" s="23">
        <f>SUMIF($R$11:$FK$11,$P$11,R153:FK153)</f>
        <v>0</v>
      </c>
      <c r="Q153" s="34">
        <f>SUM(M153:P153)</f>
        <v>0</v>
      </c>
      <c r="R153" s="30"/>
      <c r="S153" s="31"/>
      <c r="T153" s="31"/>
      <c r="U153" s="32"/>
      <c r="V153" s="33"/>
      <c r="W153" s="30"/>
      <c r="X153" s="31"/>
      <c r="Y153" s="31"/>
      <c r="Z153" s="32"/>
      <c r="AA153" s="33"/>
      <c r="AB153" s="56"/>
      <c r="AC153" s="57"/>
      <c r="AD153" s="57"/>
      <c r="AE153" s="58"/>
      <c r="AF153" s="59"/>
      <c r="AG153" s="30"/>
      <c r="AH153" s="31"/>
      <c r="AI153" s="31"/>
      <c r="AJ153" s="32"/>
      <c r="AK153" s="33"/>
      <c r="AL153" s="30"/>
      <c r="AM153" s="31"/>
      <c r="AN153" s="31"/>
      <c r="AO153" s="32"/>
      <c r="AP153" s="33"/>
      <c r="AQ153" s="56"/>
      <c r="AR153" s="57"/>
      <c r="AS153" s="57"/>
      <c r="AT153" s="58"/>
      <c r="AU153" s="59"/>
      <c r="AV153" s="30"/>
      <c r="AW153" s="31"/>
      <c r="AX153" s="31"/>
      <c r="AY153" s="32"/>
      <c r="AZ153" s="33"/>
      <c r="BA153" s="30"/>
      <c r="BB153" s="31"/>
      <c r="BC153" s="31"/>
      <c r="BD153" s="32"/>
      <c r="BE153" s="33"/>
      <c r="BF153" s="30"/>
      <c r="BG153" s="31"/>
      <c r="BH153" s="31"/>
      <c r="BI153" s="32"/>
      <c r="BJ153" s="33"/>
      <c r="BK153" s="56"/>
      <c r="BL153" s="57"/>
      <c r="BM153" s="57"/>
      <c r="BN153" s="58"/>
      <c r="BO153" s="59"/>
      <c r="BP153" s="30"/>
      <c r="BQ153" s="31"/>
      <c r="BR153" s="31"/>
      <c r="BS153" s="32"/>
      <c r="BT153" s="33"/>
      <c r="BU153" s="30"/>
      <c r="BV153" s="31"/>
      <c r="BW153" s="31"/>
      <c r="BX153" s="32"/>
      <c r="BY153" s="33"/>
      <c r="BZ153" s="30"/>
      <c r="CA153" s="31"/>
      <c r="CB153" s="31"/>
      <c r="CC153" s="32"/>
      <c r="CD153" s="33"/>
      <c r="CE153" s="30"/>
      <c r="CF153" s="31"/>
      <c r="CG153" s="31"/>
      <c r="CH153" s="32"/>
      <c r="CI153" s="33"/>
      <c r="CJ153" s="30"/>
      <c r="CK153" s="31"/>
      <c r="CL153" s="31"/>
      <c r="CM153" s="32"/>
      <c r="CN153" s="33"/>
      <c r="CO153" s="30"/>
      <c r="CP153" s="31"/>
      <c r="CQ153" s="31"/>
      <c r="CR153" s="32"/>
      <c r="CS153" s="33"/>
      <c r="CT153" s="56"/>
      <c r="CU153" s="57"/>
      <c r="CV153" s="57"/>
      <c r="CW153" s="58"/>
      <c r="CX153" s="59"/>
      <c r="CY153" s="30"/>
      <c r="CZ153" s="31"/>
      <c r="DA153" s="31"/>
      <c r="DB153" s="32"/>
      <c r="DC153" s="33"/>
      <c r="DD153" s="30"/>
      <c r="DE153" s="31"/>
      <c r="DF153" s="31"/>
      <c r="DG153" s="32"/>
      <c r="DH153" s="33"/>
      <c r="DI153" s="30"/>
      <c r="DJ153" s="31"/>
      <c r="DK153" s="31"/>
      <c r="DL153" s="32"/>
      <c r="DM153" s="33"/>
      <c r="DN153" s="30"/>
      <c r="DO153" s="31"/>
      <c r="DP153" s="31"/>
      <c r="DQ153" s="32"/>
      <c r="DR153" s="33"/>
      <c r="DS153" s="30"/>
      <c r="DT153" s="31"/>
      <c r="DU153" s="31"/>
      <c r="DV153" s="32"/>
      <c r="DW153" s="33"/>
      <c r="DX153" s="30"/>
      <c r="DY153" s="31"/>
      <c r="DZ153" s="31"/>
      <c r="EA153" s="32"/>
      <c r="EB153" s="33"/>
      <c r="EC153" s="56"/>
      <c r="ED153" s="57"/>
      <c r="EE153" s="57"/>
      <c r="EF153" s="58"/>
      <c r="EG153" s="59"/>
      <c r="EH153" s="30"/>
      <c r="EI153" s="31"/>
      <c r="EJ153" s="31"/>
      <c r="EK153" s="32"/>
      <c r="EL153" s="33"/>
      <c r="EM153" s="30"/>
      <c r="EN153" s="31"/>
      <c r="EO153" s="31"/>
      <c r="EP153" s="32"/>
      <c r="EQ153" s="33"/>
      <c r="ER153" s="30"/>
      <c r="ES153" s="31"/>
      <c r="ET153" s="31"/>
      <c r="EU153" s="32"/>
      <c r="EV153" s="33"/>
      <c r="EW153" s="30"/>
      <c r="EX153" s="31"/>
      <c r="EY153" s="31"/>
      <c r="EZ153" s="32"/>
      <c r="FA153" s="33"/>
      <c r="FB153" s="30"/>
      <c r="FC153" s="31"/>
      <c r="FD153" s="31"/>
      <c r="FE153" s="32"/>
      <c r="FF153" s="33"/>
      <c r="FG153" s="30"/>
      <c r="FH153" s="31"/>
      <c r="FI153" s="31"/>
      <c r="FJ153" s="32"/>
      <c r="FK153" s="33"/>
    </row>
    <row r="154" spans="1:167" s="4" customFormat="1" ht="26.25" customHeight="1" x14ac:dyDescent="0.25">
      <c r="A154" s="22" t="s">
        <v>163</v>
      </c>
      <c r="B154" s="49"/>
      <c r="C154" s="50"/>
      <c r="D154" s="44"/>
      <c r="E154" s="36">
        <f>SUMIF($R$11:$FK$11,"T",R154:FK154)</f>
        <v>0</v>
      </c>
      <c r="F154" s="36">
        <f>COUNTIF(R154:FK154,"F")+(COUNT(R154,W154,AB154,AG154,AL154,AQ154,AV154,BA154,BF154,BK154,BP154,BU154,BZ154,CE154,CJ154,CO154,CT154,CY154,DD154,DI154,DN154,DS154,DX154,EC154,EH154,EM154,ER154,EW154,FB154,FG154)-E154)</f>
        <v>0</v>
      </c>
      <c r="G154" s="36">
        <f>+COUNTIF(R154:FK154,"F")*0.166666666666667</f>
        <v>0</v>
      </c>
      <c r="H154" s="23">
        <f>COUNTIF(R154:FK154,"DM")</f>
        <v>0</v>
      </c>
      <c r="I154" s="23">
        <f>COUNTIF(R154:FK154,"LCG")</f>
        <v>0</v>
      </c>
      <c r="J154" s="23">
        <f>COUNTIF(R154:FK154,"LSG")</f>
        <v>0</v>
      </c>
      <c r="K154" s="23">
        <f>COUNTIF(R154:FK154,"V")</f>
        <v>0</v>
      </c>
      <c r="L154" s="37">
        <f>+E154+F154+H154+I154+J154+K154</f>
        <v>0</v>
      </c>
      <c r="M154" s="23">
        <f>SUMIF($R$11:$FK$11,$M$11,R154:FK154)</f>
        <v>0</v>
      </c>
      <c r="N154" s="23">
        <f>SUMIF($R$11:$FK$11,$N$11,R154:FK154)</f>
        <v>0</v>
      </c>
      <c r="O154" s="23">
        <f>SUMIF($R$11:$FK$11,$O$11,R154:FK154)</f>
        <v>0</v>
      </c>
      <c r="P154" s="23">
        <f>SUMIF($R$11:$FK$11,$P$11,R154:FK154)</f>
        <v>0</v>
      </c>
      <c r="Q154" s="34">
        <f>SUM(M154:P154)</f>
        <v>0</v>
      </c>
      <c r="R154" s="30"/>
      <c r="S154" s="31"/>
      <c r="T154" s="31"/>
      <c r="U154" s="32"/>
      <c r="V154" s="33"/>
      <c r="W154" s="30"/>
      <c r="X154" s="31"/>
      <c r="Y154" s="31"/>
      <c r="Z154" s="32"/>
      <c r="AA154" s="33"/>
      <c r="AB154" s="56"/>
      <c r="AC154" s="57"/>
      <c r="AD154" s="57"/>
      <c r="AE154" s="58"/>
      <c r="AF154" s="59"/>
      <c r="AG154" s="30"/>
      <c r="AH154" s="31"/>
      <c r="AI154" s="31"/>
      <c r="AJ154" s="32"/>
      <c r="AK154" s="33"/>
      <c r="AL154" s="30"/>
      <c r="AM154" s="31"/>
      <c r="AN154" s="31"/>
      <c r="AO154" s="32"/>
      <c r="AP154" s="33"/>
      <c r="AQ154" s="56"/>
      <c r="AR154" s="57"/>
      <c r="AS154" s="57"/>
      <c r="AT154" s="58"/>
      <c r="AU154" s="59"/>
      <c r="AV154" s="30"/>
      <c r="AW154" s="31"/>
      <c r="AX154" s="31"/>
      <c r="AY154" s="32"/>
      <c r="AZ154" s="33"/>
      <c r="BA154" s="30"/>
      <c r="BB154" s="31"/>
      <c r="BC154" s="31"/>
      <c r="BD154" s="32"/>
      <c r="BE154" s="33"/>
      <c r="BF154" s="30"/>
      <c r="BG154" s="31"/>
      <c r="BH154" s="31"/>
      <c r="BI154" s="32"/>
      <c r="BJ154" s="33"/>
      <c r="BK154" s="56"/>
      <c r="BL154" s="57"/>
      <c r="BM154" s="57"/>
      <c r="BN154" s="58"/>
      <c r="BO154" s="59"/>
      <c r="BP154" s="30"/>
      <c r="BQ154" s="31"/>
      <c r="BR154" s="31"/>
      <c r="BS154" s="32"/>
      <c r="BT154" s="33"/>
      <c r="BU154" s="30"/>
      <c r="BV154" s="31"/>
      <c r="BW154" s="31"/>
      <c r="BX154" s="32"/>
      <c r="BY154" s="33"/>
      <c r="BZ154" s="30"/>
      <c r="CA154" s="31"/>
      <c r="CB154" s="31"/>
      <c r="CC154" s="32"/>
      <c r="CD154" s="33"/>
      <c r="CE154" s="30"/>
      <c r="CF154" s="31"/>
      <c r="CG154" s="31"/>
      <c r="CH154" s="32"/>
      <c r="CI154" s="33"/>
      <c r="CJ154" s="30"/>
      <c r="CK154" s="31"/>
      <c r="CL154" s="31"/>
      <c r="CM154" s="32"/>
      <c r="CN154" s="33"/>
      <c r="CO154" s="30"/>
      <c r="CP154" s="31"/>
      <c r="CQ154" s="31"/>
      <c r="CR154" s="32"/>
      <c r="CS154" s="33"/>
      <c r="CT154" s="56"/>
      <c r="CU154" s="57"/>
      <c r="CV154" s="57"/>
      <c r="CW154" s="58"/>
      <c r="CX154" s="59"/>
      <c r="CY154" s="30"/>
      <c r="CZ154" s="31"/>
      <c r="DA154" s="31"/>
      <c r="DB154" s="32"/>
      <c r="DC154" s="33"/>
      <c r="DD154" s="30"/>
      <c r="DE154" s="31"/>
      <c r="DF154" s="31"/>
      <c r="DG154" s="32"/>
      <c r="DH154" s="33"/>
      <c r="DI154" s="30"/>
      <c r="DJ154" s="31"/>
      <c r="DK154" s="31"/>
      <c r="DL154" s="32"/>
      <c r="DM154" s="33"/>
      <c r="DN154" s="30"/>
      <c r="DO154" s="31"/>
      <c r="DP154" s="31"/>
      <c r="DQ154" s="32"/>
      <c r="DR154" s="33"/>
      <c r="DS154" s="30"/>
      <c r="DT154" s="31"/>
      <c r="DU154" s="31"/>
      <c r="DV154" s="32"/>
      <c r="DW154" s="33"/>
      <c r="DX154" s="30"/>
      <c r="DY154" s="31"/>
      <c r="DZ154" s="31"/>
      <c r="EA154" s="32"/>
      <c r="EB154" s="33"/>
      <c r="EC154" s="56"/>
      <c r="ED154" s="57"/>
      <c r="EE154" s="57"/>
      <c r="EF154" s="58"/>
      <c r="EG154" s="59"/>
      <c r="EH154" s="30"/>
      <c r="EI154" s="31"/>
      <c r="EJ154" s="31"/>
      <c r="EK154" s="32"/>
      <c r="EL154" s="33"/>
      <c r="EM154" s="30"/>
      <c r="EN154" s="31"/>
      <c r="EO154" s="31"/>
      <c r="EP154" s="32"/>
      <c r="EQ154" s="33"/>
      <c r="ER154" s="30"/>
      <c r="ES154" s="31"/>
      <c r="ET154" s="31"/>
      <c r="EU154" s="32"/>
      <c r="EV154" s="33"/>
      <c r="EW154" s="30"/>
      <c r="EX154" s="31"/>
      <c r="EY154" s="31"/>
      <c r="EZ154" s="32"/>
      <c r="FA154" s="33"/>
      <c r="FB154" s="30"/>
      <c r="FC154" s="31"/>
      <c r="FD154" s="31"/>
      <c r="FE154" s="32"/>
      <c r="FF154" s="33"/>
      <c r="FG154" s="30"/>
      <c r="FH154" s="31"/>
      <c r="FI154" s="31"/>
      <c r="FJ154" s="32"/>
      <c r="FK154" s="33"/>
    </row>
    <row r="155" spans="1:167" s="4" customFormat="1" ht="26.25" customHeight="1" x14ac:dyDescent="0.25">
      <c r="A155" s="22" t="s">
        <v>164</v>
      </c>
      <c r="B155" s="49"/>
      <c r="C155" s="50"/>
      <c r="D155" s="44"/>
      <c r="E155" s="36">
        <f>SUMIF($R$11:$FK$11,"T",R155:FK155)</f>
        <v>0</v>
      </c>
      <c r="F155" s="36">
        <f>COUNTIF(R155:FK155,"F")+(COUNT(R155,W155,AB155,AG155,AL155,AQ155,AV155,BA155,BF155,BK155,BP155,BU155,BZ155,CE155,CJ155,CO155,CT155,CY155,DD155,DI155,DN155,DS155,DX155,EC155,EH155,EM155,ER155,EW155,FB155,FG155)-E155)</f>
        <v>0</v>
      </c>
      <c r="G155" s="36">
        <f>+COUNTIF(R155:FK155,"F")*0.166666666666667</f>
        <v>0</v>
      </c>
      <c r="H155" s="23">
        <f>COUNTIF(R155:FK155,"DM")</f>
        <v>0</v>
      </c>
      <c r="I155" s="23">
        <f>COUNTIF(R155:FK155,"LCG")</f>
        <v>0</v>
      </c>
      <c r="J155" s="23">
        <f>COUNTIF(R155:FK155,"LSG")</f>
        <v>0</v>
      </c>
      <c r="K155" s="23">
        <f>COUNTIF(R155:FK155,"V")</f>
        <v>0</v>
      </c>
      <c r="L155" s="37">
        <f>+E155+F155+H155+I155+J155+K155</f>
        <v>0</v>
      </c>
      <c r="M155" s="23">
        <f>SUMIF($R$11:$FK$11,$M$11,R155:FK155)</f>
        <v>0</v>
      </c>
      <c r="N155" s="23">
        <f>SUMIF($R$11:$FK$11,$N$11,R155:FK155)</f>
        <v>0</v>
      </c>
      <c r="O155" s="23">
        <f>SUMIF($R$11:$FK$11,$O$11,R155:FK155)</f>
        <v>0</v>
      </c>
      <c r="P155" s="23">
        <f>SUMIF($R$11:$FK$11,$P$11,R155:FK155)</f>
        <v>0</v>
      </c>
      <c r="Q155" s="34">
        <f>SUM(M155:P155)</f>
        <v>0</v>
      </c>
      <c r="R155" s="30"/>
      <c r="S155" s="31"/>
      <c r="T155" s="31"/>
      <c r="U155" s="32"/>
      <c r="V155" s="33"/>
      <c r="W155" s="30"/>
      <c r="X155" s="31"/>
      <c r="Y155" s="31"/>
      <c r="Z155" s="32"/>
      <c r="AA155" s="33"/>
      <c r="AB155" s="56"/>
      <c r="AC155" s="57"/>
      <c r="AD155" s="57"/>
      <c r="AE155" s="58"/>
      <c r="AF155" s="59"/>
      <c r="AG155" s="30"/>
      <c r="AH155" s="31"/>
      <c r="AI155" s="31"/>
      <c r="AJ155" s="32"/>
      <c r="AK155" s="33"/>
      <c r="AL155" s="30"/>
      <c r="AM155" s="31"/>
      <c r="AN155" s="31"/>
      <c r="AO155" s="32"/>
      <c r="AP155" s="33"/>
      <c r="AQ155" s="56"/>
      <c r="AR155" s="57"/>
      <c r="AS155" s="57"/>
      <c r="AT155" s="58"/>
      <c r="AU155" s="59"/>
      <c r="AV155" s="30"/>
      <c r="AW155" s="31"/>
      <c r="AX155" s="31"/>
      <c r="AY155" s="32"/>
      <c r="AZ155" s="33"/>
      <c r="BA155" s="30"/>
      <c r="BB155" s="31"/>
      <c r="BC155" s="31"/>
      <c r="BD155" s="32"/>
      <c r="BE155" s="33"/>
      <c r="BF155" s="30"/>
      <c r="BG155" s="31"/>
      <c r="BH155" s="31"/>
      <c r="BI155" s="32"/>
      <c r="BJ155" s="33"/>
      <c r="BK155" s="56"/>
      <c r="BL155" s="57"/>
      <c r="BM155" s="57"/>
      <c r="BN155" s="58"/>
      <c r="BO155" s="59"/>
      <c r="BP155" s="30"/>
      <c r="BQ155" s="31"/>
      <c r="BR155" s="31"/>
      <c r="BS155" s="32"/>
      <c r="BT155" s="33"/>
      <c r="BU155" s="30"/>
      <c r="BV155" s="31"/>
      <c r="BW155" s="31"/>
      <c r="BX155" s="32"/>
      <c r="BY155" s="33"/>
      <c r="BZ155" s="30"/>
      <c r="CA155" s="31"/>
      <c r="CB155" s="31"/>
      <c r="CC155" s="32"/>
      <c r="CD155" s="33"/>
      <c r="CE155" s="30"/>
      <c r="CF155" s="31"/>
      <c r="CG155" s="31"/>
      <c r="CH155" s="32"/>
      <c r="CI155" s="33"/>
      <c r="CJ155" s="30"/>
      <c r="CK155" s="31"/>
      <c r="CL155" s="31"/>
      <c r="CM155" s="32"/>
      <c r="CN155" s="33"/>
      <c r="CO155" s="30"/>
      <c r="CP155" s="31"/>
      <c r="CQ155" s="31"/>
      <c r="CR155" s="32"/>
      <c r="CS155" s="33"/>
      <c r="CT155" s="56"/>
      <c r="CU155" s="57"/>
      <c r="CV155" s="57"/>
      <c r="CW155" s="58"/>
      <c r="CX155" s="59"/>
      <c r="CY155" s="30"/>
      <c r="CZ155" s="31"/>
      <c r="DA155" s="31"/>
      <c r="DB155" s="32"/>
      <c r="DC155" s="33"/>
      <c r="DD155" s="30"/>
      <c r="DE155" s="31"/>
      <c r="DF155" s="31"/>
      <c r="DG155" s="32"/>
      <c r="DH155" s="33"/>
      <c r="DI155" s="30"/>
      <c r="DJ155" s="31"/>
      <c r="DK155" s="31"/>
      <c r="DL155" s="32"/>
      <c r="DM155" s="33"/>
      <c r="DN155" s="30"/>
      <c r="DO155" s="31"/>
      <c r="DP155" s="31"/>
      <c r="DQ155" s="32"/>
      <c r="DR155" s="33"/>
      <c r="DS155" s="30"/>
      <c r="DT155" s="31"/>
      <c r="DU155" s="31"/>
      <c r="DV155" s="32"/>
      <c r="DW155" s="33"/>
      <c r="DX155" s="30"/>
      <c r="DY155" s="31"/>
      <c r="DZ155" s="31"/>
      <c r="EA155" s="32"/>
      <c r="EB155" s="33"/>
      <c r="EC155" s="56"/>
      <c r="ED155" s="57"/>
      <c r="EE155" s="57"/>
      <c r="EF155" s="58"/>
      <c r="EG155" s="59"/>
      <c r="EH155" s="30"/>
      <c r="EI155" s="31"/>
      <c r="EJ155" s="31"/>
      <c r="EK155" s="32"/>
      <c r="EL155" s="33"/>
      <c r="EM155" s="30"/>
      <c r="EN155" s="31"/>
      <c r="EO155" s="31"/>
      <c r="EP155" s="32"/>
      <c r="EQ155" s="33"/>
      <c r="ER155" s="30"/>
      <c r="ES155" s="31"/>
      <c r="ET155" s="31"/>
      <c r="EU155" s="32"/>
      <c r="EV155" s="33"/>
      <c r="EW155" s="30"/>
      <c r="EX155" s="31"/>
      <c r="EY155" s="31"/>
      <c r="EZ155" s="32"/>
      <c r="FA155" s="33"/>
      <c r="FB155" s="30"/>
      <c r="FC155" s="31"/>
      <c r="FD155" s="31"/>
      <c r="FE155" s="32"/>
      <c r="FF155" s="33"/>
      <c r="FG155" s="30"/>
      <c r="FH155" s="31"/>
      <c r="FI155" s="31"/>
      <c r="FJ155" s="32"/>
      <c r="FK155" s="33"/>
    </row>
    <row r="156" spans="1:167" s="4" customFormat="1" ht="26.25" customHeight="1" x14ac:dyDescent="0.25">
      <c r="A156" s="22" t="s">
        <v>165</v>
      </c>
      <c r="B156" s="49"/>
      <c r="C156" s="50"/>
      <c r="D156" s="44"/>
      <c r="E156" s="36">
        <f>SUMIF($R$11:$FK$11,"T",R156:FK156)</f>
        <v>0</v>
      </c>
      <c r="F156" s="36">
        <f>COUNTIF(R156:FK156,"F")+(COUNT(R156,W156,AB156,AG156,AL156,AQ156,AV156,BA156,BF156,BK156,BP156,BU156,BZ156,CE156,CJ156,CO156,CT156,CY156,DD156,DI156,DN156,DS156,DX156,EC156,EH156,EM156,ER156,EW156,FB156,FG156)-E156)</f>
        <v>0</v>
      </c>
      <c r="G156" s="36">
        <f>+COUNTIF(R156:FK156,"F")*0.166666666666667</f>
        <v>0</v>
      </c>
      <c r="H156" s="23">
        <f>COUNTIF(R156:FK156,"DM")</f>
        <v>0</v>
      </c>
      <c r="I156" s="23">
        <f>COUNTIF(R156:FK156,"LCG")</f>
        <v>0</v>
      </c>
      <c r="J156" s="23">
        <f>COUNTIF(R156:FK156,"LSG")</f>
        <v>0</v>
      </c>
      <c r="K156" s="23">
        <f>COUNTIF(R156:FK156,"V")</f>
        <v>0</v>
      </c>
      <c r="L156" s="37">
        <f>+E156+F156+H156+I156+J156+K156</f>
        <v>0</v>
      </c>
      <c r="M156" s="23">
        <f>SUMIF($R$11:$FK$11,$M$11,R156:FK156)</f>
        <v>0</v>
      </c>
      <c r="N156" s="23">
        <f>SUMIF($R$11:$FK$11,$N$11,R156:FK156)</f>
        <v>0</v>
      </c>
      <c r="O156" s="23">
        <f>SUMIF($R$11:$FK$11,$O$11,R156:FK156)</f>
        <v>0</v>
      </c>
      <c r="P156" s="23">
        <f>SUMIF($R$11:$FK$11,$P$11,R156:FK156)</f>
        <v>0</v>
      </c>
      <c r="Q156" s="34">
        <f>SUM(M156:P156)</f>
        <v>0</v>
      </c>
      <c r="R156" s="30"/>
      <c r="S156" s="31"/>
      <c r="T156" s="31"/>
      <c r="U156" s="32"/>
      <c r="V156" s="33"/>
      <c r="W156" s="30"/>
      <c r="X156" s="31"/>
      <c r="Y156" s="31"/>
      <c r="Z156" s="32"/>
      <c r="AA156" s="33"/>
      <c r="AB156" s="56"/>
      <c r="AC156" s="57"/>
      <c r="AD156" s="57"/>
      <c r="AE156" s="58"/>
      <c r="AF156" s="59"/>
      <c r="AG156" s="30"/>
      <c r="AH156" s="31"/>
      <c r="AI156" s="31"/>
      <c r="AJ156" s="32"/>
      <c r="AK156" s="33"/>
      <c r="AL156" s="30"/>
      <c r="AM156" s="31"/>
      <c r="AN156" s="31"/>
      <c r="AO156" s="32"/>
      <c r="AP156" s="33"/>
      <c r="AQ156" s="56"/>
      <c r="AR156" s="57"/>
      <c r="AS156" s="57"/>
      <c r="AT156" s="58"/>
      <c r="AU156" s="59"/>
      <c r="AV156" s="30"/>
      <c r="AW156" s="31"/>
      <c r="AX156" s="31"/>
      <c r="AY156" s="32"/>
      <c r="AZ156" s="33"/>
      <c r="BA156" s="30"/>
      <c r="BB156" s="31"/>
      <c r="BC156" s="31"/>
      <c r="BD156" s="32"/>
      <c r="BE156" s="33"/>
      <c r="BF156" s="30"/>
      <c r="BG156" s="31"/>
      <c r="BH156" s="31"/>
      <c r="BI156" s="32"/>
      <c r="BJ156" s="33"/>
      <c r="BK156" s="56"/>
      <c r="BL156" s="57"/>
      <c r="BM156" s="57"/>
      <c r="BN156" s="58"/>
      <c r="BO156" s="59"/>
      <c r="BP156" s="30"/>
      <c r="BQ156" s="31"/>
      <c r="BR156" s="31"/>
      <c r="BS156" s="32"/>
      <c r="BT156" s="33"/>
      <c r="BU156" s="30"/>
      <c r="BV156" s="31"/>
      <c r="BW156" s="31"/>
      <c r="BX156" s="32"/>
      <c r="BY156" s="33"/>
      <c r="BZ156" s="30"/>
      <c r="CA156" s="31"/>
      <c r="CB156" s="31"/>
      <c r="CC156" s="32"/>
      <c r="CD156" s="33"/>
      <c r="CE156" s="30"/>
      <c r="CF156" s="31"/>
      <c r="CG156" s="31"/>
      <c r="CH156" s="32"/>
      <c r="CI156" s="33"/>
      <c r="CJ156" s="30"/>
      <c r="CK156" s="31"/>
      <c r="CL156" s="31"/>
      <c r="CM156" s="32"/>
      <c r="CN156" s="33"/>
      <c r="CO156" s="30"/>
      <c r="CP156" s="31"/>
      <c r="CQ156" s="31"/>
      <c r="CR156" s="32"/>
      <c r="CS156" s="33"/>
      <c r="CT156" s="56"/>
      <c r="CU156" s="57"/>
      <c r="CV156" s="57"/>
      <c r="CW156" s="58"/>
      <c r="CX156" s="59"/>
      <c r="CY156" s="30"/>
      <c r="CZ156" s="31"/>
      <c r="DA156" s="31"/>
      <c r="DB156" s="32"/>
      <c r="DC156" s="33"/>
      <c r="DD156" s="30"/>
      <c r="DE156" s="31"/>
      <c r="DF156" s="31"/>
      <c r="DG156" s="32"/>
      <c r="DH156" s="33"/>
      <c r="DI156" s="30"/>
      <c r="DJ156" s="31"/>
      <c r="DK156" s="31"/>
      <c r="DL156" s="32"/>
      <c r="DM156" s="33"/>
      <c r="DN156" s="30"/>
      <c r="DO156" s="31"/>
      <c r="DP156" s="31"/>
      <c r="DQ156" s="32"/>
      <c r="DR156" s="33"/>
      <c r="DS156" s="30"/>
      <c r="DT156" s="31"/>
      <c r="DU156" s="31"/>
      <c r="DV156" s="32"/>
      <c r="DW156" s="33"/>
      <c r="DX156" s="30"/>
      <c r="DY156" s="31"/>
      <c r="DZ156" s="31"/>
      <c r="EA156" s="32"/>
      <c r="EB156" s="33"/>
      <c r="EC156" s="56"/>
      <c r="ED156" s="57"/>
      <c r="EE156" s="57"/>
      <c r="EF156" s="58"/>
      <c r="EG156" s="59"/>
      <c r="EH156" s="30"/>
      <c r="EI156" s="31"/>
      <c r="EJ156" s="31"/>
      <c r="EK156" s="32"/>
      <c r="EL156" s="33"/>
      <c r="EM156" s="30"/>
      <c r="EN156" s="31"/>
      <c r="EO156" s="31"/>
      <c r="EP156" s="32"/>
      <c r="EQ156" s="33"/>
      <c r="ER156" s="30"/>
      <c r="ES156" s="31"/>
      <c r="ET156" s="31"/>
      <c r="EU156" s="32"/>
      <c r="EV156" s="33"/>
      <c r="EW156" s="30"/>
      <c r="EX156" s="31"/>
      <c r="EY156" s="31"/>
      <c r="EZ156" s="32"/>
      <c r="FA156" s="33"/>
      <c r="FB156" s="30"/>
      <c r="FC156" s="31"/>
      <c r="FD156" s="31"/>
      <c r="FE156" s="32"/>
      <c r="FF156" s="33"/>
      <c r="FG156" s="30"/>
      <c r="FH156" s="31"/>
      <c r="FI156" s="31"/>
      <c r="FJ156" s="32"/>
      <c r="FK156" s="33"/>
    </row>
    <row r="157" spans="1:167" s="4" customFormat="1" ht="26.25" customHeight="1" x14ac:dyDescent="0.25">
      <c r="A157" s="22" t="s">
        <v>166</v>
      </c>
      <c r="B157" s="49"/>
      <c r="C157" s="50"/>
      <c r="D157" s="44"/>
      <c r="E157" s="36">
        <f>SUMIF($R$11:$FK$11,"T",R157:FK157)</f>
        <v>0</v>
      </c>
      <c r="F157" s="36">
        <f>COUNTIF(R157:FK157,"F")+(COUNT(R157,W157,AB157,AG157,AL157,AQ157,AV157,BA157,BF157,BK157,BP157,BU157,BZ157,CE157,CJ157,CO157,CT157,CY157,DD157,DI157,DN157,DS157,DX157,EC157,EH157,EM157,ER157,EW157,FB157,FG157)-E157)</f>
        <v>0</v>
      </c>
      <c r="G157" s="36">
        <f>+COUNTIF(R157:FK157,"F")*0.166666666666667</f>
        <v>0</v>
      </c>
      <c r="H157" s="23">
        <f>COUNTIF(R157:FK157,"DM")</f>
        <v>0</v>
      </c>
      <c r="I157" s="23">
        <f>COUNTIF(R157:FK157,"LCG")</f>
        <v>0</v>
      </c>
      <c r="J157" s="23">
        <f>COUNTIF(R157:FK157,"LSG")</f>
        <v>0</v>
      </c>
      <c r="K157" s="23">
        <f>COUNTIF(R157:FK157,"V")</f>
        <v>0</v>
      </c>
      <c r="L157" s="37">
        <f>+E157+F157+H157+I157+J157+K157</f>
        <v>0</v>
      </c>
      <c r="M157" s="23">
        <f>SUMIF($R$11:$FK$11,$M$11,R157:FK157)</f>
        <v>0</v>
      </c>
      <c r="N157" s="23">
        <f>SUMIF($R$11:$FK$11,$N$11,R157:FK157)</f>
        <v>0</v>
      </c>
      <c r="O157" s="23">
        <f>SUMIF($R$11:$FK$11,$O$11,R157:FK157)</f>
        <v>0</v>
      </c>
      <c r="P157" s="23">
        <f>SUMIF($R$11:$FK$11,$P$11,R157:FK157)</f>
        <v>0</v>
      </c>
      <c r="Q157" s="34">
        <f>SUM(M157:P157)</f>
        <v>0</v>
      </c>
      <c r="R157" s="30"/>
      <c r="S157" s="31"/>
      <c r="T157" s="31"/>
      <c r="U157" s="32"/>
      <c r="V157" s="33"/>
      <c r="W157" s="30"/>
      <c r="X157" s="31"/>
      <c r="Y157" s="31"/>
      <c r="Z157" s="32"/>
      <c r="AA157" s="33"/>
      <c r="AB157" s="56"/>
      <c r="AC157" s="57"/>
      <c r="AD157" s="57"/>
      <c r="AE157" s="58"/>
      <c r="AF157" s="59"/>
      <c r="AG157" s="30"/>
      <c r="AH157" s="31"/>
      <c r="AI157" s="31"/>
      <c r="AJ157" s="32"/>
      <c r="AK157" s="33"/>
      <c r="AL157" s="30"/>
      <c r="AM157" s="31"/>
      <c r="AN157" s="31"/>
      <c r="AO157" s="32"/>
      <c r="AP157" s="33"/>
      <c r="AQ157" s="56"/>
      <c r="AR157" s="57"/>
      <c r="AS157" s="57"/>
      <c r="AT157" s="58"/>
      <c r="AU157" s="59"/>
      <c r="AV157" s="30"/>
      <c r="AW157" s="31"/>
      <c r="AX157" s="31"/>
      <c r="AY157" s="32"/>
      <c r="AZ157" s="33"/>
      <c r="BA157" s="30"/>
      <c r="BB157" s="31"/>
      <c r="BC157" s="31"/>
      <c r="BD157" s="32"/>
      <c r="BE157" s="33"/>
      <c r="BF157" s="30"/>
      <c r="BG157" s="31"/>
      <c r="BH157" s="31"/>
      <c r="BI157" s="32"/>
      <c r="BJ157" s="33"/>
      <c r="BK157" s="56"/>
      <c r="BL157" s="57"/>
      <c r="BM157" s="57"/>
      <c r="BN157" s="58"/>
      <c r="BO157" s="59"/>
      <c r="BP157" s="30"/>
      <c r="BQ157" s="31"/>
      <c r="BR157" s="31"/>
      <c r="BS157" s="32"/>
      <c r="BT157" s="33"/>
      <c r="BU157" s="30"/>
      <c r="BV157" s="31"/>
      <c r="BW157" s="31"/>
      <c r="BX157" s="32"/>
      <c r="BY157" s="33"/>
      <c r="BZ157" s="30"/>
      <c r="CA157" s="31"/>
      <c r="CB157" s="31"/>
      <c r="CC157" s="32"/>
      <c r="CD157" s="33"/>
      <c r="CE157" s="30"/>
      <c r="CF157" s="31"/>
      <c r="CG157" s="31"/>
      <c r="CH157" s="32"/>
      <c r="CI157" s="33"/>
      <c r="CJ157" s="30"/>
      <c r="CK157" s="31"/>
      <c r="CL157" s="31"/>
      <c r="CM157" s="32"/>
      <c r="CN157" s="33"/>
      <c r="CO157" s="30"/>
      <c r="CP157" s="31"/>
      <c r="CQ157" s="31"/>
      <c r="CR157" s="32"/>
      <c r="CS157" s="33"/>
      <c r="CT157" s="56"/>
      <c r="CU157" s="57"/>
      <c r="CV157" s="57"/>
      <c r="CW157" s="58"/>
      <c r="CX157" s="59"/>
      <c r="CY157" s="30"/>
      <c r="CZ157" s="31"/>
      <c r="DA157" s="31"/>
      <c r="DB157" s="32"/>
      <c r="DC157" s="33"/>
      <c r="DD157" s="30"/>
      <c r="DE157" s="31"/>
      <c r="DF157" s="31"/>
      <c r="DG157" s="32"/>
      <c r="DH157" s="33"/>
      <c r="DI157" s="30"/>
      <c r="DJ157" s="31"/>
      <c r="DK157" s="31"/>
      <c r="DL157" s="32"/>
      <c r="DM157" s="33"/>
      <c r="DN157" s="30"/>
      <c r="DO157" s="31"/>
      <c r="DP157" s="31"/>
      <c r="DQ157" s="32"/>
      <c r="DR157" s="33"/>
      <c r="DS157" s="30"/>
      <c r="DT157" s="31"/>
      <c r="DU157" s="31"/>
      <c r="DV157" s="32"/>
      <c r="DW157" s="33"/>
      <c r="DX157" s="30"/>
      <c r="DY157" s="31"/>
      <c r="DZ157" s="31"/>
      <c r="EA157" s="32"/>
      <c r="EB157" s="33"/>
      <c r="EC157" s="56"/>
      <c r="ED157" s="57"/>
      <c r="EE157" s="57"/>
      <c r="EF157" s="58"/>
      <c r="EG157" s="59"/>
      <c r="EH157" s="30"/>
      <c r="EI157" s="31"/>
      <c r="EJ157" s="31"/>
      <c r="EK157" s="32"/>
      <c r="EL157" s="33"/>
      <c r="EM157" s="30"/>
      <c r="EN157" s="31"/>
      <c r="EO157" s="31"/>
      <c r="EP157" s="32"/>
      <c r="EQ157" s="33"/>
      <c r="ER157" s="30"/>
      <c r="ES157" s="31"/>
      <c r="ET157" s="31"/>
      <c r="EU157" s="32"/>
      <c r="EV157" s="33"/>
      <c r="EW157" s="30"/>
      <c r="EX157" s="31"/>
      <c r="EY157" s="31"/>
      <c r="EZ157" s="32"/>
      <c r="FA157" s="33"/>
      <c r="FB157" s="30"/>
      <c r="FC157" s="31"/>
      <c r="FD157" s="31"/>
      <c r="FE157" s="32"/>
      <c r="FF157" s="33"/>
      <c r="FG157" s="30"/>
      <c r="FH157" s="31"/>
      <c r="FI157" s="31"/>
      <c r="FJ157" s="32"/>
      <c r="FK157" s="33"/>
    </row>
    <row r="158" spans="1:167" s="4" customFormat="1" ht="26.25" customHeight="1" x14ac:dyDescent="0.25">
      <c r="A158" s="22" t="s">
        <v>167</v>
      </c>
      <c r="B158" s="49"/>
      <c r="C158" s="50"/>
      <c r="D158" s="44"/>
      <c r="E158" s="36">
        <f>SUMIF($R$11:$FK$11,"T",R158:FK158)</f>
        <v>0</v>
      </c>
      <c r="F158" s="36">
        <f>COUNTIF(R158:FK158,"F")+(COUNT(R158,W158,AB158,AG158,AL158,AQ158,AV158,BA158,BF158,BK158,BP158,BU158,BZ158,CE158,CJ158,CO158,CT158,CY158,DD158,DI158,DN158,DS158,DX158,EC158,EH158,EM158,ER158,EW158,FB158,FG158)-E158)</f>
        <v>0</v>
      </c>
      <c r="G158" s="36">
        <f>+COUNTIF(R158:FK158,"F")*0.166666666666667</f>
        <v>0</v>
      </c>
      <c r="H158" s="23">
        <f>COUNTIF(R158:FK158,"DM")</f>
        <v>0</v>
      </c>
      <c r="I158" s="23">
        <f>COUNTIF(R158:FK158,"LCG")</f>
        <v>0</v>
      </c>
      <c r="J158" s="23">
        <f>COUNTIF(R158:FK158,"LSG")</f>
        <v>0</v>
      </c>
      <c r="K158" s="23">
        <f>COUNTIF(R158:FK158,"V")</f>
        <v>0</v>
      </c>
      <c r="L158" s="37">
        <f>+E158+F158+H158+I158+J158+K158</f>
        <v>0</v>
      </c>
      <c r="M158" s="23">
        <f>SUMIF($R$11:$FK$11,$M$11,R158:FK158)</f>
        <v>0</v>
      </c>
      <c r="N158" s="23">
        <f>SUMIF($R$11:$FK$11,$N$11,R158:FK158)</f>
        <v>0</v>
      </c>
      <c r="O158" s="23">
        <f>SUMIF($R$11:$FK$11,$O$11,R158:FK158)</f>
        <v>0</v>
      </c>
      <c r="P158" s="23">
        <f>SUMIF($R$11:$FK$11,$P$11,R158:FK158)</f>
        <v>0</v>
      </c>
      <c r="Q158" s="34">
        <f>SUM(M158:P158)</f>
        <v>0</v>
      </c>
      <c r="R158" s="30"/>
      <c r="S158" s="31"/>
      <c r="T158" s="31"/>
      <c r="U158" s="32"/>
      <c r="V158" s="33"/>
      <c r="W158" s="30"/>
      <c r="X158" s="31"/>
      <c r="Y158" s="31"/>
      <c r="Z158" s="32"/>
      <c r="AA158" s="33"/>
      <c r="AB158" s="56"/>
      <c r="AC158" s="57"/>
      <c r="AD158" s="57"/>
      <c r="AE158" s="58"/>
      <c r="AF158" s="59"/>
      <c r="AG158" s="30"/>
      <c r="AH158" s="31"/>
      <c r="AI158" s="31"/>
      <c r="AJ158" s="32"/>
      <c r="AK158" s="33"/>
      <c r="AL158" s="30"/>
      <c r="AM158" s="31"/>
      <c r="AN158" s="31"/>
      <c r="AO158" s="32"/>
      <c r="AP158" s="33"/>
      <c r="AQ158" s="56"/>
      <c r="AR158" s="57"/>
      <c r="AS158" s="57"/>
      <c r="AT158" s="58"/>
      <c r="AU158" s="59"/>
      <c r="AV158" s="30"/>
      <c r="AW158" s="31"/>
      <c r="AX158" s="31"/>
      <c r="AY158" s="32"/>
      <c r="AZ158" s="33"/>
      <c r="BA158" s="30"/>
      <c r="BB158" s="31"/>
      <c r="BC158" s="31"/>
      <c r="BD158" s="32"/>
      <c r="BE158" s="33"/>
      <c r="BF158" s="30"/>
      <c r="BG158" s="31"/>
      <c r="BH158" s="31"/>
      <c r="BI158" s="32"/>
      <c r="BJ158" s="33"/>
      <c r="BK158" s="56"/>
      <c r="BL158" s="57"/>
      <c r="BM158" s="57"/>
      <c r="BN158" s="58"/>
      <c r="BO158" s="59"/>
      <c r="BP158" s="30"/>
      <c r="BQ158" s="31"/>
      <c r="BR158" s="31"/>
      <c r="BS158" s="32"/>
      <c r="BT158" s="33"/>
      <c r="BU158" s="30"/>
      <c r="BV158" s="31"/>
      <c r="BW158" s="31"/>
      <c r="BX158" s="32"/>
      <c r="BY158" s="33"/>
      <c r="BZ158" s="30"/>
      <c r="CA158" s="31"/>
      <c r="CB158" s="31"/>
      <c r="CC158" s="32"/>
      <c r="CD158" s="33"/>
      <c r="CE158" s="30"/>
      <c r="CF158" s="31"/>
      <c r="CG158" s="31"/>
      <c r="CH158" s="32"/>
      <c r="CI158" s="33"/>
      <c r="CJ158" s="30"/>
      <c r="CK158" s="31"/>
      <c r="CL158" s="31"/>
      <c r="CM158" s="32"/>
      <c r="CN158" s="33"/>
      <c r="CO158" s="30"/>
      <c r="CP158" s="31"/>
      <c r="CQ158" s="31"/>
      <c r="CR158" s="32"/>
      <c r="CS158" s="33"/>
      <c r="CT158" s="56"/>
      <c r="CU158" s="57"/>
      <c r="CV158" s="57"/>
      <c r="CW158" s="58"/>
      <c r="CX158" s="59"/>
      <c r="CY158" s="30"/>
      <c r="CZ158" s="31"/>
      <c r="DA158" s="31"/>
      <c r="DB158" s="32"/>
      <c r="DC158" s="33"/>
      <c r="DD158" s="30"/>
      <c r="DE158" s="31"/>
      <c r="DF158" s="31"/>
      <c r="DG158" s="32"/>
      <c r="DH158" s="33"/>
      <c r="DI158" s="30"/>
      <c r="DJ158" s="31"/>
      <c r="DK158" s="31"/>
      <c r="DL158" s="32"/>
      <c r="DM158" s="33"/>
      <c r="DN158" s="30"/>
      <c r="DO158" s="31"/>
      <c r="DP158" s="31"/>
      <c r="DQ158" s="32"/>
      <c r="DR158" s="33"/>
      <c r="DS158" s="30"/>
      <c r="DT158" s="31"/>
      <c r="DU158" s="31"/>
      <c r="DV158" s="32"/>
      <c r="DW158" s="33"/>
      <c r="DX158" s="30"/>
      <c r="DY158" s="31"/>
      <c r="DZ158" s="31"/>
      <c r="EA158" s="32"/>
      <c r="EB158" s="33"/>
      <c r="EC158" s="56"/>
      <c r="ED158" s="57"/>
      <c r="EE158" s="57"/>
      <c r="EF158" s="58"/>
      <c r="EG158" s="59"/>
      <c r="EH158" s="30"/>
      <c r="EI158" s="31"/>
      <c r="EJ158" s="31"/>
      <c r="EK158" s="32"/>
      <c r="EL158" s="33"/>
      <c r="EM158" s="30"/>
      <c r="EN158" s="31"/>
      <c r="EO158" s="31"/>
      <c r="EP158" s="32"/>
      <c r="EQ158" s="33"/>
      <c r="ER158" s="30"/>
      <c r="ES158" s="31"/>
      <c r="ET158" s="31"/>
      <c r="EU158" s="32"/>
      <c r="EV158" s="33"/>
      <c r="EW158" s="30"/>
      <c r="EX158" s="31"/>
      <c r="EY158" s="31"/>
      <c r="EZ158" s="32"/>
      <c r="FA158" s="33"/>
      <c r="FB158" s="30"/>
      <c r="FC158" s="31"/>
      <c r="FD158" s="31"/>
      <c r="FE158" s="32"/>
      <c r="FF158" s="33"/>
      <c r="FG158" s="30"/>
      <c r="FH158" s="31"/>
      <c r="FI158" s="31"/>
      <c r="FJ158" s="32"/>
      <c r="FK158" s="33"/>
    </row>
    <row r="159" spans="1:167" s="4" customFormat="1" ht="26.25" customHeight="1" x14ac:dyDescent="0.25">
      <c r="A159" s="22" t="s">
        <v>168</v>
      </c>
      <c r="B159" s="49"/>
      <c r="C159" s="50"/>
      <c r="D159" s="44"/>
      <c r="E159" s="36">
        <f>SUMIF($R$11:$FK$11,"T",R159:FK159)</f>
        <v>0</v>
      </c>
      <c r="F159" s="36">
        <f>COUNTIF(R159:FK159,"F")+(COUNT(R159,W159,AB159,AG159,AL159,AQ159,AV159,BA159,BF159,BK159,BP159,BU159,BZ159,CE159,CJ159,CO159,CT159,CY159,DD159,DI159,DN159,DS159,DX159,EC159,EH159,EM159,ER159,EW159,FB159,FG159)-E159)</f>
        <v>0</v>
      </c>
      <c r="G159" s="36">
        <f>+COUNTIF(R159:FK159,"F")*0.166666666666667</f>
        <v>0</v>
      </c>
      <c r="H159" s="23">
        <f>COUNTIF(R159:FK159,"DM")</f>
        <v>0</v>
      </c>
      <c r="I159" s="23">
        <f>COUNTIF(R159:FK159,"LCG")</f>
        <v>0</v>
      </c>
      <c r="J159" s="23">
        <f>COUNTIF(R159:FK159,"LSG")</f>
        <v>0</v>
      </c>
      <c r="K159" s="23">
        <f>COUNTIF(R159:FK159,"V")</f>
        <v>0</v>
      </c>
      <c r="L159" s="37">
        <f>+E159+F159+H159+I159+J159+K159</f>
        <v>0</v>
      </c>
      <c r="M159" s="23">
        <f>SUMIF($R$11:$FK$11,$M$11,R159:FK159)</f>
        <v>0</v>
      </c>
      <c r="N159" s="23">
        <f>SUMIF($R$11:$FK$11,$N$11,R159:FK159)</f>
        <v>0</v>
      </c>
      <c r="O159" s="23">
        <f>SUMIF($R$11:$FK$11,$O$11,R159:FK159)</f>
        <v>0</v>
      </c>
      <c r="P159" s="23">
        <f>SUMIF($R$11:$FK$11,$P$11,R159:FK159)</f>
        <v>0</v>
      </c>
      <c r="Q159" s="34">
        <f>SUM(M159:P159)</f>
        <v>0</v>
      </c>
      <c r="R159" s="30"/>
      <c r="S159" s="31"/>
      <c r="T159" s="31"/>
      <c r="U159" s="32"/>
      <c r="V159" s="33"/>
      <c r="W159" s="30"/>
      <c r="X159" s="31"/>
      <c r="Y159" s="31"/>
      <c r="Z159" s="32"/>
      <c r="AA159" s="33"/>
      <c r="AB159" s="56"/>
      <c r="AC159" s="57"/>
      <c r="AD159" s="57"/>
      <c r="AE159" s="58"/>
      <c r="AF159" s="59"/>
      <c r="AG159" s="30"/>
      <c r="AH159" s="31"/>
      <c r="AI159" s="31"/>
      <c r="AJ159" s="32"/>
      <c r="AK159" s="33"/>
      <c r="AL159" s="30"/>
      <c r="AM159" s="31"/>
      <c r="AN159" s="31"/>
      <c r="AO159" s="32"/>
      <c r="AP159" s="33"/>
      <c r="AQ159" s="56"/>
      <c r="AR159" s="57"/>
      <c r="AS159" s="57"/>
      <c r="AT159" s="58"/>
      <c r="AU159" s="59"/>
      <c r="AV159" s="30"/>
      <c r="AW159" s="31"/>
      <c r="AX159" s="31"/>
      <c r="AY159" s="32"/>
      <c r="AZ159" s="33"/>
      <c r="BA159" s="30"/>
      <c r="BB159" s="31"/>
      <c r="BC159" s="31"/>
      <c r="BD159" s="32"/>
      <c r="BE159" s="33"/>
      <c r="BF159" s="30"/>
      <c r="BG159" s="31"/>
      <c r="BH159" s="31"/>
      <c r="BI159" s="32"/>
      <c r="BJ159" s="33"/>
      <c r="BK159" s="56"/>
      <c r="BL159" s="57"/>
      <c r="BM159" s="57"/>
      <c r="BN159" s="58"/>
      <c r="BO159" s="59"/>
      <c r="BP159" s="30"/>
      <c r="BQ159" s="31"/>
      <c r="BR159" s="31"/>
      <c r="BS159" s="32"/>
      <c r="BT159" s="33"/>
      <c r="BU159" s="30"/>
      <c r="BV159" s="31"/>
      <c r="BW159" s="31"/>
      <c r="BX159" s="32"/>
      <c r="BY159" s="33"/>
      <c r="BZ159" s="30"/>
      <c r="CA159" s="31"/>
      <c r="CB159" s="31"/>
      <c r="CC159" s="32"/>
      <c r="CD159" s="33"/>
      <c r="CE159" s="30"/>
      <c r="CF159" s="31"/>
      <c r="CG159" s="31"/>
      <c r="CH159" s="32"/>
      <c r="CI159" s="33"/>
      <c r="CJ159" s="30"/>
      <c r="CK159" s="31"/>
      <c r="CL159" s="31"/>
      <c r="CM159" s="32"/>
      <c r="CN159" s="33"/>
      <c r="CO159" s="30"/>
      <c r="CP159" s="31"/>
      <c r="CQ159" s="31"/>
      <c r="CR159" s="32"/>
      <c r="CS159" s="33"/>
      <c r="CT159" s="56"/>
      <c r="CU159" s="57"/>
      <c r="CV159" s="57"/>
      <c r="CW159" s="58"/>
      <c r="CX159" s="59"/>
      <c r="CY159" s="30"/>
      <c r="CZ159" s="31"/>
      <c r="DA159" s="31"/>
      <c r="DB159" s="32"/>
      <c r="DC159" s="33"/>
      <c r="DD159" s="30"/>
      <c r="DE159" s="31"/>
      <c r="DF159" s="31"/>
      <c r="DG159" s="32"/>
      <c r="DH159" s="33"/>
      <c r="DI159" s="30"/>
      <c r="DJ159" s="31"/>
      <c r="DK159" s="31"/>
      <c r="DL159" s="32"/>
      <c r="DM159" s="33"/>
      <c r="DN159" s="30"/>
      <c r="DO159" s="31"/>
      <c r="DP159" s="31"/>
      <c r="DQ159" s="32"/>
      <c r="DR159" s="33"/>
      <c r="DS159" s="30"/>
      <c r="DT159" s="31"/>
      <c r="DU159" s="31"/>
      <c r="DV159" s="32"/>
      <c r="DW159" s="33"/>
      <c r="DX159" s="30"/>
      <c r="DY159" s="31"/>
      <c r="DZ159" s="31"/>
      <c r="EA159" s="32"/>
      <c r="EB159" s="33"/>
      <c r="EC159" s="56"/>
      <c r="ED159" s="57"/>
      <c r="EE159" s="57"/>
      <c r="EF159" s="58"/>
      <c r="EG159" s="59"/>
      <c r="EH159" s="30"/>
      <c r="EI159" s="31"/>
      <c r="EJ159" s="31"/>
      <c r="EK159" s="32"/>
      <c r="EL159" s="33"/>
      <c r="EM159" s="30"/>
      <c r="EN159" s="31"/>
      <c r="EO159" s="31"/>
      <c r="EP159" s="32"/>
      <c r="EQ159" s="33"/>
      <c r="ER159" s="30"/>
      <c r="ES159" s="31"/>
      <c r="ET159" s="31"/>
      <c r="EU159" s="32"/>
      <c r="EV159" s="33"/>
      <c r="EW159" s="30"/>
      <c r="EX159" s="31"/>
      <c r="EY159" s="31"/>
      <c r="EZ159" s="32"/>
      <c r="FA159" s="33"/>
      <c r="FB159" s="30"/>
      <c r="FC159" s="31"/>
      <c r="FD159" s="31"/>
      <c r="FE159" s="32"/>
      <c r="FF159" s="33"/>
      <c r="FG159" s="30"/>
      <c r="FH159" s="31"/>
      <c r="FI159" s="31"/>
      <c r="FJ159" s="32"/>
      <c r="FK159" s="33"/>
    </row>
    <row r="160" spans="1:167" s="4" customFormat="1" ht="26.25" customHeight="1" x14ac:dyDescent="0.25">
      <c r="A160" s="22" t="s">
        <v>169</v>
      </c>
      <c r="B160" s="49"/>
      <c r="C160" s="50"/>
      <c r="D160" s="44"/>
      <c r="E160" s="36">
        <f>SUMIF($R$11:$FK$11,"T",R160:FK160)</f>
        <v>0</v>
      </c>
      <c r="F160" s="36">
        <f>COUNTIF(R160:FK160,"F")+(COUNT(R160,W160,AB160,AG160,AL160,AQ160,AV160,BA160,BF160,BK160,BP160,BU160,BZ160,CE160,CJ160,CO160,CT160,CY160,DD160,DI160,DN160,DS160,DX160,EC160,EH160,EM160,ER160,EW160,FB160,FG160)-E160)</f>
        <v>0</v>
      </c>
      <c r="G160" s="36">
        <f>+COUNTIF(R160:FK160,"F")*0.166666666666667</f>
        <v>0</v>
      </c>
      <c r="H160" s="23">
        <f>COUNTIF(R160:FK160,"DM")</f>
        <v>0</v>
      </c>
      <c r="I160" s="23">
        <f>COUNTIF(R160:FK160,"LCG")</f>
        <v>0</v>
      </c>
      <c r="J160" s="23">
        <f>COUNTIF(R160:FK160,"LSG")</f>
        <v>0</v>
      </c>
      <c r="K160" s="23">
        <f>COUNTIF(R160:FK160,"V")</f>
        <v>0</v>
      </c>
      <c r="L160" s="37">
        <f>+E160+F160+H160+I160+J160+K160</f>
        <v>0</v>
      </c>
      <c r="M160" s="23">
        <f>SUMIF($R$11:$FK$11,$M$11,R160:FK160)</f>
        <v>0</v>
      </c>
      <c r="N160" s="23">
        <f>SUMIF($R$11:$FK$11,$N$11,R160:FK160)</f>
        <v>0</v>
      </c>
      <c r="O160" s="23">
        <f>SUMIF($R$11:$FK$11,$O$11,R160:FK160)</f>
        <v>0</v>
      </c>
      <c r="P160" s="23">
        <f>SUMIF($R$11:$FK$11,$P$11,R160:FK160)</f>
        <v>0</v>
      </c>
      <c r="Q160" s="34">
        <f>SUM(M160:P160)</f>
        <v>0</v>
      </c>
      <c r="R160" s="30"/>
      <c r="S160" s="31"/>
      <c r="T160" s="31"/>
      <c r="U160" s="32"/>
      <c r="V160" s="33"/>
      <c r="W160" s="30"/>
      <c r="X160" s="31"/>
      <c r="Y160" s="31"/>
      <c r="Z160" s="32"/>
      <c r="AA160" s="33"/>
      <c r="AB160" s="56"/>
      <c r="AC160" s="57"/>
      <c r="AD160" s="57"/>
      <c r="AE160" s="58"/>
      <c r="AF160" s="59"/>
      <c r="AG160" s="30"/>
      <c r="AH160" s="31"/>
      <c r="AI160" s="31"/>
      <c r="AJ160" s="32"/>
      <c r="AK160" s="33"/>
      <c r="AL160" s="30"/>
      <c r="AM160" s="31"/>
      <c r="AN160" s="31"/>
      <c r="AO160" s="32"/>
      <c r="AP160" s="33"/>
      <c r="AQ160" s="56"/>
      <c r="AR160" s="57"/>
      <c r="AS160" s="57"/>
      <c r="AT160" s="58"/>
      <c r="AU160" s="59"/>
      <c r="AV160" s="30"/>
      <c r="AW160" s="31"/>
      <c r="AX160" s="31"/>
      <c r="AY160" s="32"/>
      <c r="AZ160" s="33"/>
      <c r="BA160" s="30"/>
      <c r="BB160" s="31"/>
      <c r="BC160" s="31"/>
      <c r="BD160" s="32"/>
      <c r="BE160" s="33"/>
      <c r="BF160" s="30"/>
      <c r="BG160" s="31"/>
      <c r="BH160" s="31"/>
      <c r="BI160" s="32"/>
      <c r="BJ160" s="33"/>
      <c r="BK160" s="56"/>
      <c r="BL160" s="57"/>
      <c r="BM160" s="57"/>
      <c r="BN160" s="58"/>
      <c r="BO160" s="59"/>
      <c r="BP160" s="30"/>
      <c r="BQ160" s="31"/>
      <c r="BR160" s="31"/>
      <c r="BS160" s="32"/>
      <c r="BT160" s="33"/>
      <c r="BU160" s="30"/>
      <c r="BV160" s="31"/>
      <c r="BW160" s="31"/>
      <c r="BX160" s="32"/>
      <c r="BY160" s="33"/>
      <c r="BZ160" s="30"/>
      <c r="CA160" s="31"/>
      <c r="CB160" s="31"/>
      <c r="CC160" s="32"/>
      <c r="CD160" s="33"/>
      <c r="CE160" s="30"/>
      <c r="CF160" s="31"/>
      <c r="CG160" s="31"/>
      <c r="CH160" s="32"/>
      <c r="CI160" s="33"/>
      <c r="CJ160" s="30"/>
      <c r="CK160" s="31"/>
      <c r="CL160" s="31"/>
      <c r="CM160" s="32"/>
      <c r="CN160" s="33"/>
      <c r="CO160" s="30"/>
      <c r="CP160" s="31"/>
      <c r="CQ160" s="31"/>
      <c r="CR160" s="32"/>
      <c r="CS160" s="33"/>
      <c r="CT160" s="56"/>
      <c r="CU160" s="57"/>
      <c r="CV160" s="57"/>
      <c r="CW160" s="58"/>
      <c r="CX160" s="59"/>
      <c r="CY160" s="30"/>
      <c r="CZ160" s="31"/>
      <c r="DA160" s="31"/>
      <c r="DB160" s="32"/>
      <c r="DC160" s="33"/>
      <c r="DD160" s="30"/>
      <c r="DE160" s="31"/>
      <c r="DF160" s="31"/>
      <c r="DG160" s="32"/>
      <c r="DH160" s="33"/>
      <c r="DI160" s="30"/>
      <c r="DJ160" s="31"/>
      <c r="DK160" s="31"/>
      <c r="DL160" s="32"/>
      <c r="DM160" s="33"/>
      <c r="DN160" s="30"/>
      <c r="DO160" s="31"/>
      <c r="DP160" s="31"/>
      <c r="DQ160" s="32"/>
      <c r="DR160" s="33"/>
      <c r="DS160" s="30"/>
      <c r="DT160" s="31"/>
      <c r="DU160" s="31"/>
      <c r="DV160" s="32"/>
      <c r="DW160" s="33"/>
      <c r="DX160" s="30"/>
      <c r="DY160" s="31"/>
      <c r="DZ160" s="31"/>
      <c r="EA160" s="32"/>
      <c r="EB160" s="33"/>
      <c r="EC160" s="56"/>
      <c r="ED160" s="57"/>
      <c r="EE160" s="57"/>
      <c r="EF160" s="58"/>
      <c r="EG160" s="59"/>
      <c r="EH160" s="30"/>
      <c r="EI160" s="31"/>
      <c r="EJ160" s="31"/>
      <c r="EK160" s="32"/>
      <c r="EL160" s="33"/>
      <c r="EM160" s="30"/>
      <c r="EN160" s="31"/>
      <c r="EO160" s="31"/>
      <c r="EP160" s="32"/>
      <c r="EQ160" s="33"/>
      <c r="ER160" s="30"/>
      <c r="ES160" s="31"/>
      <c r="ET160" s="31"/>
      <c r="EU160" s="32"/>
      <c r="EV160" s="33"/>
      <c r="EW160" s="30"/>
      <c r="EX160" s="31"/>
      <c r="EY160" s="31"/>
      <c r="EZ160" s="32"/>
      <c r="FA160" s="33"/>
      <c r="FB160" s="30"/>
      <c r="FC160" s="31"/>
      <c r="FD160" s="31"/>
      <c r="FE160" s="32"/>
      <c r="FF160" s="33"/>
      <c r="FG160" s="30"/>
      <c r="FH160" s="31"/>
      <c r="FI160" s="31"/>
      <c r="FJ160" s="32"/>
      <c r="FK160" s="33"/>
    </row>
    <row r="161" spans="1:167" s="4" customFormat="1" ht="26.25" customHeight="1" x14ac:dyDescent="0.25">
      <c r="A161" s="22" t="s">
        <v>170</v>
      </c>
      <c r="B161" s="49"/>
      <c r="C161" s="50"/>
      <c r="D161" s="44"/>
      <c r="E161" s="36">
        <f>SUMIF($R$11:$FK$11,"T",R161:FK161)</f>
        <v>0</v>
      </c>
      <c r="F161" s="36">
        <f>COUNTIF(R161:FK161,"F")+(COUNT(R161,W161,AB161,AG161,AL161,AQ161,AV161,BA161,BF161,BK161,BP161,BU161,BZ161,CE161,CJ161,CO161,CT161,CY161,DD161,DI161,DN161,DS161,DX161,EC161,EH161,EM161,ER161,EW161,FB161,FG161)-E161)</f>
        <v>0</v>
      </c>
      <c r="G161" s="36">
        <f>+COUNTIF(R161:FK161,"F")*0.166666666666667</f>
        <v>0</v>
      </c>
      <c r="H161" s="23">
        <f>COUNTIF(R161:FK161,"DM")</f>
        <v>0</v>
      </c>
      <c r="I161" s="23">
        <f>COUNTIF(R161:FK161,"LCG")</f>
        <v>0</v>
      </c>
      <c r="J161" s="23">
        <f>COUNTIF(R161:FK161,"LSG")</f>
        <v>0</v>
      </c>
      <c r="K161" s="23">
        <f>COUNTIF(R161:FK161,"V")</f>
        <v>0</v>
      </c>
      <c r="L161" s="37">
        <f>+E161+F161+H161+I161+J161+K161</f>
        <v>0</v>
      </c>
      <c r="M161" s="23">
        <f>SUMIF($R$11:$FK$11,$M$11,R161:FK161)</f>
        <v>0</v>
      </c>
      <c r="N161" s="23">
        <f>SUMIF($R$11:$FK$11,$N$11,R161:FK161)</f>
        <v>0</v>
      </c>
      <c r="O161" s="23">
        <f>SUMIF($R$11:$FK$11,$O$11,R161:FK161)</f>
        <v>0</v>
      </c>
      <c r="P161" s="23">
        <f>SUMIF($R$11:$FK$11,$P$11,R161:FK161)</f>
        <v>0</v>
      </c>
      <c r="Q161" s="34">
        <f>SUM(M161:P161)</f>
        <v>0</v>
      </c>
      <c r="R161" s="30"/>
      <c r="S161" s="31"/>
      <c r="T161" s="31"/>
      <c r="U161" s="32"/>
      <c r="V161" s="33"/>
      <c r="W161" s="30"/>
      <c r="X161" s="31"/>
      <c r="Y161" s="31"/>
      <c r="Z161" s="32"/>
      <c r="AA161" s="33"/>
      <c r="AB161" s="56"/>
      <c r="AC161" s="57"/>
      <c r="AD161" s="57"/>
      <c r="AE161" s="58"/>
      <c r="AF161" s="59"/>
      <c r="AG161" s="30"/>
      <c r="AH161" s="31"/>
      <c r="AI161" s="31"/>
      <c r="AJ161" s="32"/>
      <c r="AK161" s="33"/>
      <c r="AL161" s="30"/>
      <c r="AM161" s="31"/>
      <c r="AN161" s="31"/>
      <c r="AO161" s="32"/>
      <c r="AP161" s="33"/>
      <c r="AQ161" s="56"/>
      <c r="AR161" s="57"/>
      <c r="AS161" s="57"/>
      <c r="AT161" s="58"/>
      <c r="AU161" s="59"/>
      <c r="AV161" s="30"/>
      <c r="AW161" s="31"/>
      <c r="AX161" s="31"/>
      <c r="AY161" s="32"/>
      <c r="AZ161" s="33"/>
      <c r="BA161" s="30"/>
      <c r="BB161" s="31"/>
      <c r="BC161" s="31"/>
      <c r="BD161" s="32"/>
      <c r="BE161" s="33"/>
      <c r="BF161" s="30"/>
      <c r="BG161" s="31"/>
      <c r="BH161" s="31"/>
      <c r="BI161" s="32"/>
      <c r="BJ161" s="33"/>
      <c r="BK161" s="56"/>
      <c r="BL161" s="57"/>
      <c r="BM161" s="57"/>
      <c r="BN161" s="58"/>
      <c r="BO161" s="59"/>
      <c r="BP161" s="30"/>
      <c r="BQ161" s="31"/>
      <c r="BR161" s="31"/>
      <c r="BS161" s="32"/>
      <c r="BT161" s="33"/>
      <c r="BU161" s="30"/>
      <c r="BV161" s="31"/>
      <c r="BW161" s="31"/>
      <c r="BX161" s="32"/>
      <c r="BY161" s="33"/>
      <c r="BZ161" s="30"/>
      <c r="CA161" s="31"/>
      <c r="CB161" s="31"/>
      <c r="CC161" s="32"/>
      <c r="CD161" s="33"/>
      <c r="CE161" s="30"/>
      <c r="CF161" s="31"/>
      <c r="CG161" s="31"/>
      <c r="CH161" s="32"/>
      <c r="CI161" s="33"/>
      <c r="CJ161" s="30"/>
      <c r="CK161" s="31"/>
      <c r="CL161" s="31"/>
      <c r="CM161" s="32"/>
      <c r="CN161" s="33"/>
      <c r="CO161" s="30"/>
      <c r="CP161" s="31"/>
      <c r="CQ161" s="31"/>
      <c r="CR161" s="32"/>
      <c r="CS161" s="33"/>
      <c r="CT161" s="56"/>
      <c r="CU161" s="57"/>
      <c r="CV161" s="57"/>
      <c r="CW161" s="58"/>
      <c r="CX161" s="59"/>
      <c r="CY161" s="30"/>
      <c r="CZ161" s="31"/>
      <c r="DA161" s="31"/>
      <c r="DB161" s="32"/>
      <c r="DC161" s="33"/>
      <c r="DD161" s="30"/>
      <c r="DE161" s="31"/>
      <c r="DF161" s="31"/>
      <c r="DG161" s="32"/>
      <c r="DH161" s="33"/>
      <c r="DI161" s="30"/>
      <c r="DJ161" s="31"/>
      <c r="DK161" s="31"/>
      <c r="DL161" s="32"/>
      <c r="DM161" s="33"/>
      <c r="DN161" s="30"/>
      <c r="DO161" s="31"/>
      <c r="DP161" s="31"/>
      <c r="DQ161" s="32"/>
      <c r="DR161" s="33"/>
      <c r="DS161" s="30"/>
      <c r="DT161" s="31"/>
      <c r="DU161" s="31"/>
      <c r="DV161" s="32"/>
      <c r="DW161" s="33"/>
      <c r="DX161" s="30"/>
      <c r="DY161" s="31"/>
      <c r="DZ161" s="31"/>
      <c r="EA161" s="32"/>
      <c r="EB161" s="33"/>
      <c r="EC161" s="56"/>
      <c r="ED161" s="57"/>
      <c r="EE161" s="57"/>
      <c r="EF161" s="58"/>
      <c r="EG161" s="59"/>
      <c r="EH161" s="30"/>
      <c r="EI161" s="31"/>
      <c r="EJ161" s="31"/>
      <c r="EK161" s="32"/>
      <c r="EL161" s="33"/>
      <c r="EM161" s="30"/>
      <c r="EN161" s="31"/>
      <c r="EO161" s="31"/>
      <c r="EP161" s="32"/>
      <c r="EQ161" s="33"/>
      <c r="ER161" s="30"/>
      <c r="ES161" s="31"/>
      <c r="ET161" s="31"/>
      <c r="EU161" s="32"/>
      <c r="EV161" s="33"/>
      <c r="EW161" s="30"/>
      <c r="EX161" s="31"/>
      <c r="EY161" s="31"/>
      <c r="EZ161" s="32"/>
      <c r="FA161" s="33"/>
      <c r="FB161" s="30"/>
      <c r="FC161" s="31"/>
      <c r="FD161" s="31"/>
      <c r="FE161" s="32"/>
      <c r="FF161" s="33"/>
      <c r="FG161" s="30"/>
      <c r="FH161" s="31"/>
      <c r="FI161" s="31"/>
      <c r="FJ161" s="32"/>
      <c r="FK161" s="33"/>
    </row>
    <row r="162" spans="1:167" x14ac:dyDescent="0.25">
      <c r="DU162" s="83"/>
    </row>
    <row r="163" spans="1:167" ht="17.25" customHeight="1" x14ac:dyDescent="0.25"/>
    <row r="164" spans="1:167" s="18" customFormat="1" ht="30.75" customHeight="1" thickBot="1" x14ac:dyDescent="0.3">
      <c r="A164" s="22"/>
      <c r="B164" s="72"/>
      <c r="C164" s="72"/>
      <c r="D164" s="73"/>
      <c r="E164" s="74">
        <f t="shared" ref="E164:K164" si="57">SUM(E151:E161)</f>
        <v>0</v>
      </c>
      <c r="F164" s="74">
        <f t="shared" si="57"/>
        <v>0</v>
      </c>
      <c r="G164" s="74">
        <f t="shared" si="57"/>
        <v>0</v>
      </c>
      <c r="H164" s="74">
        <f t="shared" si="57"/>
        <v>0</v>
      </c>
      <c r="I164" s="74">
        <f t="shared" si="57"/>
        <v>0</v>
      </c>
      <c r="J164" s="74">
        <f t="shared" si="57"/>
        <v>0</v>
      </c>
      <c r="K164" s="74">
        <f t="shared" si="57"/>
        <v>0</v>
      </c>
      <c r="L164" s="74">
        <f>SUM(L12:L161)</f>
        <v>2868</v>
      </c>
      <c r="M164" s="74">
        <f t="shared" ref="M164:Q164" si="58">SUM(M12:M161)</f>
        <v>722.5</v>
      </c>
      <c r="N164" s="74">
        <f t="shared" si="58"/>
        <v>161.25</v>
      </c>
      <c r="O164" s="74">
        <f t="shared" si="58"/>
        <v>727.75</v>
      </c>
      <c r="P164" s="74">
        <f t="shared" si="58"/>
        <v>2629.25</v>
      </c>
      <c r="Q164" s="74">
        <f t="shared" si="58"/>
        <v>4240.75</v>
      </c>
      <c r="R164" s="39">
        <f t="shared" ref="R164:CC164" si="59">SUM(R12:R161)</f>
        <v>89.97</v>
      </c>
      <c r="S164" s="39">
        <f t="shared" si="59"/>
        <v>34.5</v>
      </c>
      <c r="T164" s="39">
        <f t="shared" si="59"/>
        <v>4.5</v>
      </c>
      <c r="U164" s="39">
        <f t="shared" si="59"/>
        <v>0</v>
      </c>
      <c r="V164" s="39">
        <f t="shared" si="59"/>
        <v>112</v>
      </c>
      <c r="W164" s="39">
        <f t="shared" si="59"/>
        <v>86</v>
      </c>
      <c r="X164" s="39">
        <f t="shared" si="59"/>
        <v>66.25</v>
      </c>
      <c r="Y164" s="39">
        <f t="shared" si="59"/>
        <v>19.5</v>
      </c>
      <c r="Z164" s="39">
        <f t="shared" si="59"/>
        <v>16</v>
      </c>
      <c r="AA164" s="39">
        <f t="shared" si="59"/>
        <v>3</v>
      </c>
      <c r="AB164" s="39">
        <f t="shared" si="59"/>
        <v>100</v>
      </c>
      <c r="AC164" s="39">
        <f t="shared" si="59"/>
        <v>12</v>
      </c>
      <c r="AD164" s="39">
        <f t="shared" si="59"/>
        <v>2</v>
      </c>
      <c r="AE164" s="39">
        <f t="shared" si="59"/>
        <v>8</v>
      </c>
      <c r="AF164" s="39">
        <f t="shared" si="59"/>
        <v>128</v>
      </c>
      <c r="AG164" s="39">
        <f t="shared" si="59"/>
        <v>85.86</v>
      </c>
      <c r="AH164" s="39">
        <f t="shared" si="59"/>
        <v>50</v>
      </c>
      <c r="AI164" s="39">
        <f t="shared" si="59"/>
        <v>7.5</v>
      </c>
      <c r="AJ164" s="39">
        <f t="shared" si="59"/>
        <v>0</v>
      </c>
      <c r="AK164" s="39">
        <f t="shared" si="59"/>
        <v>96</v>
      </c>
      <c r="AL164" s="39">
        <f t="shared" si="59"/>
        <v>105</v>
      </c>
      <c r="AM164" s="39">
        <f t="shared" si="59"/>
        <v>40.25</v>
      </c>
      <c r="AN164" s="39">
        <f t="shared" si="59"/>
        <v>9.75</v>
      </c>
      <c r="AO164" s="39">
        <f t="shared" si="59"/>
        <v>0</v>
      </c>
      <c r="AP164" s="39">
        <f t="shared" si="59"/>
        <v>120</v>
      </c>
      <c r="AQ164" s="39">
        <f t="shared" si="59"/>
        <v>97.16</v>
      </c>
      <c r="AR164" s="39">
        <f t="shared" si="59"/>
        <v>4.75</v>
      </c>
      <c r="AS164" s="39">
        <f t="shared" si="59"/>
        <v>0</v>
      </c>
      <c r="AT164" s="39">
        <f t="shared" si="59"/>
        <v>695.75</v>
      </c>
      <c r="AU164" s="39">
        <f t="shared" si="59"/>
        <v>88</v>
      </c>
      <c r="AV164" s="39">
        <f t="shared" si="59"/>
        <v>100.07000000000001</v>
      </c>
      <c r="AW164" s="39">
        <f t="shared" si="59"/>
        <v>24.25</v>
      </c>
      <c r="AX164" s="39">
        <f t="shared" si="59"/>
        <v>2.5</v>
      </c>
      <c r="AY164" s="39">
        <f t="shared" si="59"/>
        <v>0</v>
      </c>
      <c r="AZ164" s="39">
        <f t="shared" si="59"/>
        <v>120</v>
      </c>
      <c r="BA164" s="39">
        <f t="shared" si="59"/>
        <v>95.37</v>
      </c>
      <c r="BB164" s="39">
        <f t="shared" si="59"/>
        <v>25</v>
      </c>
      <c r="BC164" s="39">
        <f t="shared" si="59"/>
        <v>3.75</v>
      </c>
      <c r="BD164" s="39">
        <f t="shared" si="59"/>
        <v>0</v>
      </c>
      <c r="BE164" s="39">
        <f t="shared" si="59"/>
        <v>120</v>
      </c>
      <c r="BF164" s="39">
        <f t="shared" si="59"/>
        <v>92.97</v>
      </c>
      <c r="BG164" s="39">
        <f t="shared" si="59"/>
        <v>7.5</v>
      </c>
      <c r="BH164" s="39">
        <f t="shared" si="59"/>
        <v>0.75</v>
      </c>
      <c r="BI164" s="39">
        <f t="shared" si="59"/>
        <v>0</v>
      </c>
      <c r="BJ164" s="39">
        <f t="shared" si="59"/>
        <v>0</v>
      </c>
      <c r="BK164" s="39">
        <f t="shared" si="59"/>
        <v>110</v>
      </c>
      <c r="BL164" s="39">
        <f t="shared" si="59"/>
        <v>5.5</v>
      </c>
      <c r="BM164" s="39">
        <f t="shared" si="59"/>
        <v>0.25</v>
      </c>
      <c r="BN164" s="39">
        <f t="shared" si="59"/>
        <v>0</v>
      </c>
      <c r="BO164" s="39">
        <f t="shared" si="59"/>
        <v>128</v>
      </c>
      <c r="BP164" s="39">
        <f t="shared" si="59"/>
        <v>94.72</v>
      </c>
      <c r="BQ164" s="39">
        <f t="shared" si="59"/>
        <v>50.75</v>
      </c>
      <c r="BR164" s="39">
        <f t="shared" si="59"/>
        <v>5</v>
      </c>
      <c r="BS164" s="39">
        <f t="shared" si="59"/>
        <v>0</v>
      </c>
      <c r="BT164" s="39">
        <f t="shared" si="59"/>
        <v>136</v>
      </c>
      <c r="BU164" s="39">
        <f t="shared" si="59"/>
        <v>96.009999999999991</v>
      </c>
      <c r="BV164" s="39">
        <f t="shared" si="59"/>
        <v>44</v>
      </c>
      <c r="BW164" s="39">
        <f t="shared" si="59"/>
        <v>11.75</v>
      </c>
      <c r="BX164" s="39">
        <f t="shared" si="59"/>
        <v>0</v>
      </c>
      <c r="BY164" s="39">
        <f t="shared" si="59"/>
        <v>128.5</v>
      </c>
      <c r="BZ164" s="39">
        <f t="shared" si="59"/>
        <v>93.25</v>
      </c>
      <c r="CA164" s="39">
        <f t="shared" si="59"/>
        <v>28.75</v>
      </c>
      <c r="CB164" s="39">
        <f t="shared" si="59"/>
        <v>3.5</v>
      </c>
      <c r="CC164" s="39">
        <f t="shared" si="59"/>
        <v>0</v>
      </c>
      <c r="CD164" s="39">
        <f t="shared" ref="CD164:DC164" si="60">SUM(CD12:CD161)</f>
        <v>136.5</v>
      </c>
      <c r="CE164" s="39">
        <f t="shared" si="60"/>
        <v>93.88</v>
      </c>
      <c r="CF164" s="39">
        <f t="shared" si="60"/>
        <v>31.75</v>
      </c>
      <c r="CG164" s="39">
        <f t="shared" si="60"/>
        <v>8</v>
      </c>
      <c r="CH164" s="39">
        <f t="shared" si="60"/>
        <v>0</v>
      </c>
      <c r="CI164" s="39">
        <f t="shared" si="60"/>
        <v>120</v>
      </c>
      <c r="CJ164" s="39">
        <f t="shared" si="60"/>
        <v>98.05</v>
      </c>
      <c r="CK164" s="39">
        <f t="shared" si="60"/>
        <v>35.25</v>
      </c>
      <c r="CL164" s="39">
        <f t="shared" si="60"/>
        <v>11.5</v>
      </c>
      <c r="CM164" s="39">
        <f t="shared" si="60"/>
        <v>0</v>
      </c>
      <c r="CN164" s="39">
        <f t="shared" si="60"/>
        <v>128</v>
      </c>
      <c r="CO164" s="39">
        <f t="shared" si="60"/>
        <v>92.88</v>
      </c>
      <c r="CP164" s="39">
        <f t="shared" si="60"/>
        <v>22.25</v>
      </c>
      <c r="CQ164" s="39">
        <f t="shared" si="60"/>
        <v>9.5</v>
      </c>
      <c r="CR164" s="39">
        <f t="shared" si="60"/>
        <v>0</v>
      </c>
      <c r="CS164" s="39">
        <f t="shared" si="60"/>
        <v>0</v>
      </c>
      <c r="CT164" s="39">
        <f t="shared" si="60"/>
        <v>105</v>
      </c>
      <c r="CU164" s="39">
        <f t="shared" si="60"/>
        <v>2</v>
      </c>
      <c r="CV164" s="39">
        <f t="shared" si="60"/>
        <v>0</v>
      </c>
      <c r="CW164" s="39">
        <f t="shared" si="60"/>
        <v>0</v>
      </c>
      <c r="CX164" s="39">
        <f t="shared" si="60"/>
        <v>144</v>
      </c>
      <c r="CY164" s="39">
        <f t="shared" si="60"/>
        <v>93.25</v>
      </c>
      <c r="CZ164" s="39">
        <f t="shared" si="60"/>
        <v>35.75</v>
      </c>
      <c r="DA164" s="39">
        <f t="shared" si="60"/>
        <v>9.25</v>
      </c>
      <c r="DB164" s="39">
        <f t="shared" si="60"/>
        <v>0</v>
      </c>
      <c r="DC164" s="39">
        <f t="shared" si="60"/>
        <v>120.5</v>
      </c>
      <c r="DD164" s="39">
        <f>SUM(DD12:DD161)</f>
        <v>98.38</v>
      </c>
      <c r="DE164" s="39">
        <f t="shared" ref="DE164:FK164" si="61">SUM(DE12:DE161)</f>
        <v>44.75</v>
      </c>
      <c r="DF164" s="39">
        <f t="shared" si="61"/>
        <v>11.25</v>
      </c>
      <c r="DG164" s="39">
        <f t="shared" si="61"/>
        <v>0</v>
      </c>
      <c r="DH164" s="39">
        <f t="shared" si="61"/>
        <v>144.5</v>
      </c>
      <c r="DI164" s="82">
        <f t="shared" si="61"/>
        <v>97.64</v>
      </c>
      <c r="DJ164" s="39">
        <f t="shared" si="61"/>
        <v>55.5</v>
      </c>
      <c r="DK164" s="39">
        <f t="shared" si="61"/>
        <v>12.5</v>
      </c>
      <c r="DL164" s="39">
        <f t="shared" si="61"/>
        <v>0</v>
      </c>
      <c r="DM164" s="39">
        <f t="shared" si="61"/>
        <v>160.25</v>
      </c>
      <c r="DN164" s="82">
        <f t="shared" si="61"/>
        <v>102</v>
      </c>
      <c r="DO164" s="39">
        <f t="shared" si="61"/>
        <v>30.75</v>
      </c>
      <c r="DP164" s="39">
        <f t="shared" si="61"/>
        <v>10</v>
      </c>
      <c r="DQ164" s="39">
        <f t="shared" si="61"/>
        <v>0</v>
      </c>
      <c r="DR164" s="39">
        <f t="shared" si="61"/>
        <v>128</v>
      </c>
      <c r="DS164" s="82">
        <f t="shared" si="61"/>
        <v>98.63</v>
      </c>
      <c r="DT164" s="39">
        <f t="shared" si="61"/>
        <v>40</v>
      </c>
      <c r="DU164" s="39">
        <f t="shared" si="61"/>
        <v>12</v>
      </c>
      <c r="DV164" s="39">
        <f t="shared" si="61"/>
        <v>0</v>
      </c>
      <c r="DW164" s="39">
        <f t="shared" si="61"/>
        <v>128</v>
      </c>
      <c r="DX164" s="82">
        <f t="shared" si="61"/>
        <v>92.82</v>
      </c>
      <c r="DY164" s="39">
        <f t="shared" si="61"/>
        <v>10.25</v>
      </c>
      <c r="DZ164" s="39">
        <f t="shared" si="61"/>
        <v>1.5</v>
      </c>
      <c r="EA164" s="39">
        <f t="shared" si="61"/>
        <v>0</v>
      </c>
      <c r="EB164" s="39">
        <f t="shared" si="61"/>
        <v>0</v>
      </c>
      <c r="EC164" s="39">
        <f t="shared" si="61"/>
        <v>99</v>
      </c>
      <c r="ED164" s="39">
        <f t="shared" si="61"/>
        <v>3.75</v>
      </c>
      <c r="EE164" s="39">
        <f t="shared" si="61"/>
        <v>1</v>
      </c>
      <c r="EF164" s="39">
        <f t="shared" si="61"/>
        <v>8</v>
      </c>
      <c r="EG164" s="39">
        <f t="shared" si="61"/>
        <v>88</v>
      </c>
      <c r="EH164" s="39">
        <f t="shared" si="61"/>
        <v>81.13</v>
      </c>
      <c r="EI164" s="39">
        <f t="shared" si="61"/>
        <v>17</v>
      </c>
      <c r="EJ164" s="39">
        <f t="shared" si="61"/>
        <v>4</v>
      </c>
      <c r="EK164" s="39">
        <f t="shared" si="61"/>
        <v>0</v>
      </c>
      <c r="EL164" s="39">
        <f t="shared" si="61"/>
        <v>152</v>
      </c>
      <c r="EM164" s="39">
        <f t="shared" si="61"/>
        <v>0</v>
      </c>
      <c r="EN164" s="39">
        <f t="shared" si="61"/>
        <v>0</v>
      </c>
      <c r="EO164" s="39">
        <f t="shared" si="61"/>
        <v>0</v>
      </c>
      <c r="EP164" s="39">
        <f t="shared" si="61"/>
        <v>0</v>
      </c>
      <c r="EQ164" s="39">
        <f t="shared" si="61"/>
        <v>0</v>
      </c>
      <c r="ER164" s="39">
        <f t="shared" si="61"/>
        <v>1</v>
      </c>
      <c r="ES164" s="39">
        <f t="shared" si="61"/>
        <v>0</v>
      </c>
      <c r="ET164" s="39">
        <f t="shared" si="61"/>
        <v>0</v>
      </c>
      <c r="EU164" s="39">
        <f t="shared" si="61"/>
        <v>0</v>
      </c>
      <c r="EV164" s="39">
        <f t="shared" si="61"/>
        <v>0</v>
      </c>
      <c r="EW164" s="39">
        <f t="shared" si="61"/>
        <v>1</v>
      </c>
      <c r="EX164" s="39">
        <f t="shared" si="61"/>
        <v>0</v>
      </c>
      <c r="EY164" s="39">
        <f t="shared" si="61"/>
        <v>0</v>
      </c>
      <c r="EZ164" s="39">
        <f t="shared" si="61"/>
        <v>0</v>
      </c>
      <c r="FA164" s="39">
        <f t="shared" si="61"/>
        <v>0</v>
      </c>
      <c r="FB164" s="39">
        <f t="shared" si="61"/>
        <v>1</v>
      </c>
      <c r="FC164" s="39">
        <f t="shared" si="61"/>
        <v>0</v>
      </c>
      <c r="FD164" s="39">
        <f t="shared" si="61"/>
        <v>0</v>
      </c>
      <c r="FE164" s="39">
        <f t="shared" si="61"/>
        <v>0</v>
      </c>
      <c r="FF164" s="39">
        <f t="shared" si="61"/>
        <v>0</v>
      </c>
      <c r="FG164" s="39">
        <f t="shared" si="61"/>
        <v>1</v>
      </c>
      <c r="FH164" s="39">
        <f t="shared" si="61"/>
        <v>0</v>
      </c>
      <c r="FI164" s="39">
        <f t="shared" si="61"/>
        <v>0</v>
      </c>
      <c r="FJ164" s="39">
        <f t="shared" si="61"/>
        <v>0</v>
      </c>
      <c r="FK164" s="39">
        <f t="shared" si="61"/>
        <v>0</v>
      </c>
    </row>
    <row r="165" spans="1:167" ht="24" customHeight="1" x14ac:dyDescent="0.25"/>
    <row r="166" spans="1:167" ht="20.25" x14ac:dyDescent="0.3">
      <c r="DI166" s="92" t="str">
        <f>DI9</f>
        <v>MIÉRCOLES</v>
      </c>
      <c r="DJ166" s="93"/>
      <c r="DK166" s="93"/>
      <c r="DL166" s="93"/>
      <c r="DN166" s="92" t="str">
        <f>DN9</f>
        <v>JUEVES</v>
      </c>
      <c r="DO166" s="93"/>
      <c r="DP166" s="93"/>
      <c r="DQ166" s="93"/>
      <c r="DS166" s="92" t="str">
        <f>DS9</f>
        <v>VIERNES</v>
      </c>
      <c r="DT166" s="93"/>
      <c r="DU166" s="93"/>
      <c r="DV166" s="93"/>
      <c r="DX166" s="92" t="str">
        <f>DX9</f>
        <v>SÁBADO</v>
      </c>
      <c r="DY166" s="93"/>
      <c r="DZ166" s="93"/>
      <c r="EA166" s="93"/>
      <c r="EC166" s="92" t="str">
        <f>EC9</f>
        <v>DOMINGO</v>
      </c>
      <c r="ED166" s="93"/>
      <c r="EE166" s="93"/>
      <c r="EF166" s="93"/>
      <c r="EH166" s="92" t="str">
        <f>EH9</f>
        <v>LUNES</v>
      </c>
      <c r="EI166" s="93"/>
      <c r="EJ166" s="93"/>
      <c r="EK166" s="93"/>
      <c r="EM166" s="92" t="str">
        <f>EM9</f>
        <v>MARTES</v>
      </c>
      <c r="EN166" s="93"/>
      <c r="EO166" s="93"/>
      <c r="EP166" s="93"/>
      <c r="ER166" s="92" t="str">
        <f>ER9</f>
        <v>MIÉRCOLES</v>
      </c>
      <c r="ES166" s="93"/>
      <c r="ET166" s="93"/>
      <c r="EU166" s="93"/>
      <c r="EW166" s="92" t="str">
        <f>EW9</f>
        <v>JUEVES</v>
      </c>
      <c r="EX166" s="93"/>
      <c r="EY166" s="93"/>
      <c r="EZ166" s="93"/>
      <c r="FB166" s="92" t="str">
        <f>FB9</f>
        <v>VIERNES</v>
      </c>
      <c r="FC166" s="93"/>
      <c r="FD166" s="93"/>
      <c r="FE166" s="93"/>
      <c r="FG166" s="92" t="str">
        <f>FG9</f>
        <v>SÁBADO</v>
      </c>
      <c r="FH166" s="93"/>
      <c r="FI166" s="93"/>
      <c r="FJ166" s="93"/>
    </row>
    <row r="167" spans="1:167" ht="20.25" x14ac:dyDescent="0.3">
      <c r="DI167" s="92">
        <f>DI10</f>
        <v>44755</v>
      </c>
      <c r="DJ167" s="93"/>
      <c r="DK167" s="93"/>
      <c r="DL167" s="93"/>
      <c r="DN167" s="92">
        <f>DN10</f>
        <v>44756</v>
      </c>
      <c r="DO167" s="93"/>
      <c r="DP167" s="93"/>
      <c r="DQ167" s="93"/>
      <c r="DS167" s="92">
        <f>DS10</f>
        <v>44757</v>
      </c>
      <c r="DT167" s="93"/>
      <c r="DU167" s="93"/>
      <c r="DV167" s="93"/>
      <c r="DX167" s="92">
        <f>DX10</f>
        <v>44758</v>
      </c>
      <c r="DY167" s="93"/>
      <c r="DZ167" s="93"/>
      <c r="EA167" s="93"/>
      <c r="EC167" s="92">
        <f>EC10</f>
        <v>44759</v>
      </c>
      <c r="ED167" s="93"/>
      <c r="EE167" s="93"/>
      <c r="EF167" s="93"/>
      <c r="EH167" s="92">
        <f>EH10</f>
        <v>44760</v>
      </c>
      <c r="EI167" s="93"/>
      <c r="EJ167" s="93"/>
      <c r="EK167" s="93"/>
      <c r="EM167" s="92">
        <f>EM10</f>
        <v>44761</v>
      </c>
      <c r="EN167" s="93"/>
      <c r="EO167" s="93"/>
      <c r="EP167" s="93"/>
      <c r="ER167" s="92">
        <f>ER10</f>
        <v>44762</v>
      </c>
      <c r="ES167" s="93"/>
      <c r="ET167" s="93"/>
      <c r="EU167" s="93"/>
      <c r="EW167" s="92">
        <f>EW10</f>
        <v>44763</v>
      </c>
      <c r="EX167" s="93"/>
      <c r="EY167" s="93"/>
      <c r="EZ167" s="93"/>
      <c r="FB167" s="92">
        <f>FB10</f>
        <v>44764</v>
      </c>
      <c r="FC167" s="93"/>
      <c r="FD167" s="93"/>
      <c r="FE167" s="93"/>
      <c r="FG167" s="92">
        <f>FG10</f>
        <v>44765</v>
      </c>
      <c r="FH167" s="93"/>
      <c r="FI167" s="93"/>
      <c r="FJ167" s="93"/>
    </row>
    <row r="168" spans="1:167" ht="17.25" customHeight="1" x14ac:dyDescent="0.25">
      <c r="DI168" s="94" t="s">
        <v>521</v>
      </c>
      <c r="DJ168" s="94"/>
      <c r="DK168" s="94"/>
      <c r="DL168" s="75">
        <f>COUNTA(DI12:DI161)</f>
        <v>117</v>
      </c>
      <c r="DN168" s="94" t="s">
        <v>521</v>
      </c>
      <c r="DO168" s="94"/>
      <c r="DP168" s="94"/>
      <c r="DQ168" s="75">
        <f>COUNTA(DN12:DN161)</f>
        <v>117</v>
      </c>
      <c r="DS168" s="94" t="s">
        <v>521</v>
      </c>
      <c r="DT168" s="94"/>
      <c r="DU168" s="94"/>
      <c r="DV168" s="75">
        <f>COUNTA(DS12:DS161)</f>
        <v>117</v>
      </c>
      <c r="DX168" s="94" t="s">
        <v>521</v>
      </c>
      <c r="DY168" s="94"/>
      <c r="DZ168" s="94"/>
      <c r="EA168" s="75">
        <f>COUNTA(DX12:DX161)</f>
        <v>117</v>
      </c>
      <c r="EC168" s="94" t="s">
        <v>521</v>
      </c>
      <c r="ED168" s="94"/>
      <c r="EE168" s="94"/>
      <c r="EF168" s="75">
        <f>COUNTA(EC12:EC161)</f>
        <v>117</v>
      </c>
      <c r="EH168" s="94" t="s">
        <v>521</v>
      </c>
      <c r="EI168" s="94"/>
      <c r="EJ168" s="94"/>
      <c r="EK168" s="75">
        <f>COUNTA(EH12:EH161)</f>
        <v>118</v>
      </c>
      <c r="EM168" s="94" t="s">
        <v>521</v>
      </c>
      <c r="EN168" s="94"/>
      <c r="EO168" s="94"/>
      <c r="EP168" s="75">
        <f>COUNTA(EM12:EM161)</f>
        <v>116</v>
      </c>
      <c r="ER168" s="94" t="s">
        <v>521</v>
      </c>
      <c r="ES168" s="94"/>
      <c r="ET168" s="94"/>
      <c r="EU168" s="75">
        <f>COUNTA(ER12:ER161)</f>
        <v>8</v>
      </c>
      <c r="EW168" s="94" t="s">
        <v>521</v>
      </c>
      <c r="EX168" s="94"/>
      <c r="EY168" s="94"/>
      <c r="EZ168" s="75">
        <f>COUNTA(EW12:EW161)</f>
        <v>7</v>
      </c>
      <c r="FB168" s="94" t="s">
        <v>521</v>
      </c>
      <c r="FC168" s="94"/>
      <c r="FD168" s="94"/>
      <c r="FE168" s="75">
        <f>COUNTA(FB12:FB161)</f>
        <v>7</v>
      </c>
      <c r="FG168" s="94" t="s">
        <v>521</v>
      </c>
      <c r="FH168" s="94"/>
      <c r="FI168" s="94"/>
      <c r="FJ168" s="75">
        <f>COUNTA(FG12:FG161)</f>
        <v>7</v>
      </c>
    </row>
    <row r="169" spans="1:167" ht="20.100000000000001" customHeight="1" x14ac:dyDescent="0.25">
      <c r="R169" s="17"/>
      <c r="S169" s="17"/>
      <c r="T169" s="17"/>
      <c r="U169" s="17"/>
      <c r="V169" s="17"/>
      <c r="W169" s="17"/>
      <c r="X169" s="17"/>
      <c r="Y169" s="17"/>
      <c r="Z169" s="17"/>
      <c r="AA169" s="17"/>
      <c r="AB169" s="17"/>
      <c r="AC169" s="17"/>
      <c r="AD169" s="17"/>
      <c r="AE169" s="17"/>
      <c r="AF169" s="17"/>
      <c r="AG169" s="17"/>
      <c r="AH169" s="17"/>
      <c r="AI169" s="17"/>
      <c r="AJ169" s="17"/>
      <c r="AK169" s="17"/>
      <c r="AL169" s="17"/>
      <c r="AM169" s="17"/>
      <c r="AN169" s="17"/>
      <c r="AO169" s="17"/>
      <c r="AP169" s="17"/>
      <c r="AQ169" s="17"/>
      <c r="AR169" s="17"/>
      <c r="AS169" s="17"/>
      <c r="AT169" s="17"/>
      <c r="AU169" s="17"/>
      <c r="AV169" s="17"/>
      <c r="AW169" s="17"/>
      <c r="AX169" s="17"/>
      <c r="AY169" s="17"/>
      <c r="AZ169" s="17"/>
      <c r="BA169" s="17"/>
      <c r="BB169" s="17"/>
      <c r="BC169" s="17"/>
      <c r="BD169" s="17"/>
      <c r="BE169" s="17"/>
      <c r="BF169" s="17"/>
      <c r="BG169" s="17"/>
      <c r="BH169" s="17"/>
      <c r="BI169" s="17"/>
      <c r="BJ169" s="17"/>
      <c r="BK169" s="17"/>
      <c r="BL169" s="17"/>
      <c r="BM169" s="17"/>
      <c r="BN169" s="17"/>
      <c r="BO169" s="17"/>
      <c r="BP169" s="17"/>
      <c r="BQ169" s="17"/>
      <c r="BR169" s="17"/>
      <c r="BS169" s="17"/>
      <c r="BT169" s="17"/>
      <c r="BU169" s="17"/>
      <c r="BV169" s="17"/>
      <c r="BW169" s="17"/>
      <c r="BX169" s="17"/>
      <c r="BY169" s="17"/>
      <c r="BZ169" s="17"/>
      <c r="CA169" s="17"/>
      <c r="CB169" s="17"/>
      <c r="CC169" s="17"/>
      <c r="CD169" s="17"/>
      <c r="CE169" s="17"/>
      <c r="CF169" s="17"/>
      <c r="CG169" s="17"/>
      <c r="CH169" s="17"/>
      <c r="CI169" s="17"/>
      <c r="CJ169" s="17"/>
      <c r="CK169" s="17"/>
      <c r="CL169" s="17"/>
      <c r="CM169" s="17"/>
      <c r="CN169" s="17"/>
      <c r="CO169" s="17"/>
      <c r="CP169" s="17"/>
      <c r="CQ169" s="17"/>
      <c r="CR169" s="17"/>
      <c r="CS169" s="17"/>
      <c r="CT169" s="17"/>
      <c r="CU169" s="17"/>
      <c r="CV169" s="17"/>
      <c r="CW169" s="17"/>
      <c r="CX169" s="17"/>
      <c r="CY169" s="17"/>
      <c r="CZ169" s="17"/>
      <c r="DA169" s="17"/>
      <c r="DB169" s="17"/>
      <c r="DC169" s="17"/>
      <c r="DD169" s="17"/>
      <c r="DE169" s="17"/>
      <c r="DF169" s="17"/>
      <c r="DG169" s="17"/>
      <c r="DH169" s="17"/>
      <c r="DI169" s="94" t="s">
        <v>522</v>
      </c>
      <c r="DJ169" s="94"/>
      <c r="DK169" s="94"/>
      <c r="DL169" s="75">
        <f>COUNTIF(DI12:DI161, "A")</f>
        <v>0</v>
      </c>
      <c r="DM169" s="17"/>
      <c r="DN169" s="94" t="s">
        <v>522</v>
      </c>
      <c r="DO169" s="94"/>
      <c r="DP169" s="94"/>
      <c r="DQ169" s="75">
        <f>COUNTIF(DN12:DN161, "A")</f>
        <v>0</v>
      </c>
      <c r="DR169" s="17"/>
      <c r="DS169" s="94" t="s">
        <v>522</v>
      </c>
      <c r="DT169" s="94"/>
      <c r="DU169" s="94"/>
      <c r="DV169" s="75">
        <f>COUNTIF(DS12:DS161, "A")</f>
        <v>0</v>
      </c>
      <c r="DW169" s="17"/>
      <c r="DX169" s="94" t="s">
        <v>522</v>
      </c>
      <c r="DY169" s="94"/>
      <c r="DZ169" s="94"/>
      <c r="EA169" s="75">
        <f>COUNTIF(DX12:DX161, "A")</f>
        <v>0</v>
      </c>
      <c r="EB169" s="17"/>
      <c r="EC169" s="94" t="s">
        <v>522</v>
      </c>
      <c r="ED169" s="94"/>
      <c r="EE169" s="94"/>
      <c r="EF169" s="75">
        <f>COUNTIF(EC12:EC161, "A")</f>
        <v>0</v>
      </c>
      <c r="EG169" s="17"/>
      <c r="EH169" s="94" t="s">
        <v>522</v>
      </c>
      <c r="EI169" s="94"/>
      <c r="EJ169" s="94"/>
      <c r="EK169" s="75">
        <f>COUNTIF(EH12:EH161, "A")</f>
        <v>0</v>
      </c>
      <c r="EL169" s="17"/>
      <c r="EM169" s="94" t="s">
        <v>522</v>
      </c>
      <c r="EN169" s="94"/>
      <c r="EO169" s="94"/>
      <c r="EP169" s="75">
        <f>COUNTIF(EM12:EM161, "A")</f>
        <v>46</v>
      </c>
      <c r="EQ169" s="17"/>
      <c r="ER169" s="94" t="s">
        <v>522</v>
      </c>
      <c r="ES169" s="94"/>
      <c r="ET169" s="94"/>
      <c r="EU169" s="75">
        <f>COUNTIF(ER12:ER161, "A")</f>
        <v>0</v>
      </c>
      <c r="EV169" s="17"/>
      <c r="EW169" s="94" t="s">
        <v>522</v>
      </c>
      <c r="EX169" s="94"/>
      <c r="EY169" s="94"/>
      <c r="EZ169" s="75">
        <f>COUNTIF(EW12:EW161, "A")</f>
        <v>0</v>
      </c>
      <c r="FA169" s="17"/>
      <c r="FB169" s="94" t="s">
        <v>522</v>
      </c>
      <c r="FC169" s="94"/>
      <c r="FD169" s="94"/>
      <c r="FE169" s="75">
        <f>COUNTIF(FB12:FB161, "A")</f>
        <v>0</v>
      </c>
      <c r="FF169" s="17"/>
      <c r="FG169" s="94" t="s">
        <v>522</v>
      </c>
      <c r="FH169" s="94"/>
      <c r="FI169" s="94"/>
      <c r="FJ169" s="75">
        <f>COUNTIF(FG12:FG161, "A")</f>
        <v>0</v>
      </c>
      <c r="FK169" s="17"/>
    </row>
    <row r="170" spans="1:167" ht="20.100000000000001" customHeight="1" x14ac:dyDescent="0.25">
      <c r="R170" s="17"/>
      <c r="S170" s="17"/>
      <c r="T170" s="17"/>
      <c r="U170" s="17"/>
      <c r="V170" s="17"/>
      <c r="W170" s="17"/>
      <c r="X170" s="17"/>
      <c r="Y170" s="17"/>
      <c r="Z170" s="17"/>
      <c r="AA170" s="17"/>
      <c r="AB170" s="17"/>
      <c r="AC170" s="17"/>
      <c r="AD170" s="17"/>
      <c r="AE170" s="17"/>
      <c r="AF170" s="17"/>
      <c r="AG170" s="17"/>
      <c r="AH170" s="17"/>
      <c r="AI170" s="17"/>
      <c r="AJ170" s="17"/>
      <c r="AK170" s="17"/>
      <c r="AL170" s="17"/>
      <c r="AM170" s="17"/>
      <c r="AN170" s="17"/>
      <c r="AO170" s="17"/>
      <c r="AP170" s="17"/>
      <c r="AQ170" s="17"/>
      <c r="AR170" s="17"/>
      <c r="AS170" s="17"/>
      <c r="AT170" s="17"/>
      <c r="AU170" s="17"/>
      <c r="AV170" s="17"/>
      <c r="AW170" s="17"/>
      <c r="AX170" s="17"/>
      <c r="AY170" s="17"/>
      <c r="AZ170" s="17"/>
      <c r="BA170" s="17"/>
      <c r="BB170" s="17"/>
      <c r="BC170" s="17"/>
      <c r="BD170" s="17"/>
      <c r="BE170" s="17"/>
      <c r="BF170" s="17"/>
      <c r="BG170" s="17"/>
      <c r="BH170" s="17"/>
      <c r="BI170" s="17"/>
      <c r="BJ170" s="17"/>
      <c r="BK170" s="17"/>
      <c r="BL170" s="17"/>
      <c r="BM170" s="17"/>
      <c r="BN170" s="17"/>
      <c r="BO170" s="17"/>
      <c r="BP170" s="17"/>
      <c r="BQ170" s="17"/>
      <c r="BR170" s="17"/>
      <c r="BS170" s="17"/>
      <c r="BT170" s="17"/>
      <c r="BU170" s="17"/>
      <c r="BV170" s="17"/>
      <c r="BW170" s="17"/>
      <c r="BX170" s="17"/>
      <c r="BY170" s="17"/>
      <c r="BZ170" s="17"/>
      <c r="CA170" s="17"/>
      <c r="CB170" s="17"/>
      <c r="CC170" s="17"/>
      <c r="CD170" s="17"/>
      <c r="CE170" s="17"/>
      <c r="CF170" s="17"/>
      <c r="CG170" s="17"/>
      <c r="CH170" s="17"/>
      <c r="CI170" s="17"/>
      <c r="CJ170" s="17"/>
      <c r="CK170" s="17"/>
      <c r="CL170" s="17"/>
      <c r="CM170" s="17"/>
      <c r="CN170" s="17"/>
      <c r="CO170" s="17"/>
      <c r="CP170" s="17"/>
      <c r="CQ170" s="17"/>
      <c r="CR170" s="17"/>
      <c r="CS170" s="17"/>
      <c r="CT170" s="17"/>
      <c r="CU170" s="17"/>
      <c r="CV170" s="17"/>
      <c r="CW170" s="17"/>
      <c r="CX170" s="17"/>
      <c r="CY170" s="17"/>
      <c r="CZ170" s="17"/>
      <c r="DA170" s="17"/>
      <c r="DB170" s="17"/>
      <c r="DC170" s="17"/>
      <c r="DD170" s="17"/>
      <c r="DE170" s="17"/>
      <c r="DF170" s="17"/>
      <c r="DG170" s="17"/>
      <c r="DH170" s="17"/>
      <c r="DI170" s="89" t="s">
        <v>529</v>
      </c>
      <c r="DJ170" s="90"/>
      <c r="DK170" s="91"/>
      <c r="DL170" s="75">
        <f>COUNTIF(DI12:DI161, "I")</f>
        <v>0</v>
      </c>
      <c r="DM170" s="17"/>
      <c r="DN170" s="89" t="s">
        <v>529</v>
      </c>
      <c r="DO170" s="90"/>
      <c r="DP170" s="91"/>
      <c r="DQ170" s="75">
        <f>COUNTIF(DN12:DN161, "I")</f>
        <v>0</v>
      </c>
      <c r="DR170" s="17"/>
      <c r="DS170" s="89" t="s">
        <v>529</v>
      </c>
      <c r="DT170" s="90"/>
      <c r="DU170" s="91"/>
      <c r="DV170" s="75">
        <f>COUNTIF(DS12:DS161, "I")</f>
        <v>0</v>
      </c>
      <c r="DW170" s="17"/>
      <c r="DX170" s="89" t="s">
        <v>529</v>
      </c>
      <c r="DY170" s="90"/>
      <c r="DZ170" s="91"/>
      <c r="EA170" s="75">
        <f>COUNTIF(DX12:DX161, "I")</f>
        <v>0</v>
      </c>
      <c r="EB170" s="17"/>
      <c r="EC170" s="89" t="s">
        <v>529</v>
      </c>
      <c r="ED170" s="90"/>
      <c r="EE170" s="91"/>
      <c r="EF170" s="75">
        <f>COUNTIF(EC12:EC161, "I")</f>
        <v>0</v>
      </c>
      <c r="EG170" s="17"/>
      <c r="EH170" s="89" t="s">
        <v>529</v>
      </c>
      <c r="EI170" s="90"/>
      <c r="EJ170" s="91"/>
      <c r="EK170" s="75">
        <f>COUNTIF(EH12:EH161, "I")</f>
        <v>0</v>
      </c>
      <c r="EL170" s="17"/>
      <c r="EM170" s="89" t="s">
        <v>529</v>
      </c>
      <c r="EN170" s="90"/>
      <c r="EO170" s="91"/>
      <c r="EP170" s="75">
        <f>COUNTIF(EM12:EM161, "I")</f>
        <v>0</v>
      </c>
      <c r="EQ170" s="17"/>
      <c r="ER170" s="89" t="s">
        <v>529</v>
      </c>
      <c r="ES170" s="90"/>
      <c r="ET170" s="91"/>
      <c r="EU170" s="75">
        <f>COUNTIF(ER12:ER161, "I")</f>
        <v>0</v>
      </c>
      <c r="EV170" s="17"/>
      <c r="EW170" s="89" t="s">
        <v>529</v>
      </c>
      <c r="EX170" s="90"/>
      <c r="EY170" s="91"/>
      <c r="EZ170" s="75">
        <f>COUNTIF(EW12:EW161, "I")</f>
        <v>0</v>
      </c>
      <c r="FA170" s="17"/>
      <c r="FB170" s="89" t="s">
        <v>529</v>
      </c>
      <c r="FC170" s="90"/>
      <c r="FD170" s="91"/>
      <c r="FE170" s="75">
        <f>COUNTIF(FB12:FB161, "I")</f>
        <v>0</v>
      </c>
      <c r="FF170" s="17"/>
      <c r="FG170" s="78"/>
      <c r="FH170" s="79"/>
      <c r="FI170" s="80"/>
      <c r="FJ170" s="75"/>
      <c r="FK170" s="17"/>
    </row>
    <row r="171" spans="1:167" ht="20.100000000000001" customHeight="1" x14ac:dyDescent="0.25">
      <c r="R171" s="17"/>
      <c r="S171" s="17"/>
      <c r="T171" s="17"/>
      <c r="U171" s="17"/>
      <c r="V171" s="17"/>
      <c r="W171" s="17"/>
      <c r="X171" s="17"/>
      <c r="Y171" s="17"/>
      <c r="Z171" s="17"/>
      <c r="AA171" s="17"/>
      <c r="AB171" s="17"/>
      <c r="AC171" s="17"/>
      <c r="AD171" s="17"/>
      <c r="AE171" s="17"/>
      <c r="AF171" s="17"/>
      <c r="AG171" s="17"/>
      <c r="AH171" s="17"/>
      <c r="AI171" s="17"/>
      <c r="AJ171" s="17"/>
      <c r="AK171" s="17"/>
      <c r="AL171" s="17"/>
      <c r="AM171" s="17"/>
      <c r="AN171" s="17"/>
      <c r="AO171" s="17"/>
      <c r="AP171" s="17"/>
      <c r="AQ171" s="17"/>
      <c r="AR171" s="17"/>
      <c r="AS171" s="17"/>
      <c r="AT171" s="17"/>
      <c r="AU171" s="17"/>
      <c r="AV171" s="17"/>
      <c r="AW171" s="17"/>
      <c r="AX171" s="17"/>
      <c r="AY171" s="17"/>
      <c r="AZ171" s="17"/>
      <c r="BA171" s="17"/>
      <c r="BB171" s="17"/>
      <c r="BC171" s="17"/>
      <c r="BD171" s="17"/>
      <c r="BE171" s="17"/>
      <c r="BF171" s="17"/>
      <c r="BG171" s="17"/>
      <c r="BH171" s="17"/>
      <c r="BI171" s="17"/>
      <c r="BJ171" s="17"/>
      <c r="BK171" s="17"/>
      <c r="BL171" s="17"/>
      <c r="BM171" s="17"/>
      <c r="BN171" s="17"/>
      <c r="BO171" s="17"/>
      <c r="BP171" s="17"/>
      <c r="BQ171" s="17"/>
      <c r="BR171" s="17"/>
      <c r="BS171" s="17"/>
      <c r="BT171" s="17"/>
      <c r="BU171" s="17"/>
      <c r="BV171" s="17"/>
      <c r="BW171" s="17"/>
      <c r="BX171" s="17"/>
      <c r="BY171" s="17"/>
      <c r="BZ171" s="17"/>
      <c r="CA171" s="17"/>
      <c r="CB171" s="17"/>
      <c r="CC171" s="17"/>
      <c r="CD171" s="17"/>
      <c r="CE171" s="17"/>
      <c r="CF171" s="17"/>
      <c r="CG171" s="17"/>
      <c r="CH171" s="17"/>
      <c r="CI171" s="17"/>
      <c r="CJ171" s="17"/>
      <c r="CK171" s="17"/>
      <c r="CL171" s="17"/>
      <c r="CM171" s="17"/>
      <c r="CN171" s="17"/>
      <c r="CO171" s="17"/>
      <c r="CP171" s="17"/>
      <c r="CQ171" s="17"/>
      <c r="CR171" s="17"/>
      <c r="CS171" s="17"/>
      <c r="CT171" s="17"/>
      <c r="CU171" s="17"/>
      <c r="CV171" s="17"/>
      <c r="CW171" s="17"/>
      <c r="CX171" s="17"/>
      <c r="CY171" s="17"/>
      <c r="CZ171" s="17"/>
      <c r="DA171" s="17"/>
      <c r="DB171" s="17"/>
      <c r="DC171" s="17"/>
      <c r="DD171" s="17"/>
      <c r="DE171" s="17"/>
      <c r="DF171" s="17"/>
      <c r="DG171" s="17"/>
      <c r="DH171" s="17"/>
      <c r="DI171" s="89" t="s">
        <v>528</v>
      </c>
      <c r="DJ171" s="90"/>
      <c r="DK171" s="91"/>
      <c r="DL171" s="75">
        <f>COUNTIF(DI12:DI161, "R")</f>
        <v>0</v>
      </c>
      <c r="DM171" s="17"/>
      <c r="DN171" s="89" t="s">
        <v>528</v>
      </c>
      <c r="DO171" s="90"/>
      <c r="DP171" s="91"/>
      <c r="DQ171" s="75">
        <f>COUNTIF(DN12:DN161, "R")</f>
        <v>0</v>
      </c>
      <c r="DR171" s="17"/>
      <c r="DS171" s="89" t="s">
        <v>528</v>
      </c>
      <c r="DT171" s="90"/>
      <c r="DU171" s="91"/>
      <c r="DV171" s="75">
        <f>COUNTIF(DS12:DS161, "R")</f>
        <v>0</v>
      </c>
      <c r="DW171" s="17"/>
      <c r="DX171" s="89" t="s">
        <v>528</v>
      </c>
      <c r="DY171" s="90"/>
      <c r="DZ171" s="91"/>
      <c r="EA171" s="75">
        <f>COUNTIF(DX12:DX161, "R")</f>
        <v>0</v>
      </c>
      <c r="EB171" s="17"/>
      <c r="EC171" s="89" t="s">
        <v>528</v>
      </c>
      <c r="ED171" s="90"/>
      <c r="EE171" s="91"/>
      <c r="EF171" s="75">
        <f>COUNTIF(EC12:EC161, "R")</f>
        <v>0</v>
      </c>
      <c r="EG171" s="17"/>
      <c r="EH171" s="89" t="s">
        <v>528</v>
      </c>
      <c r="EI171" s="90"/>
      <c r="EJ171" s="91"/>
      <c r="EK171" s="75">
        <f>COUNTIF(EH12:EH161, "R")</f>
        <v>2</v>
      </c>
      <c r="EL171" s="17"/>
      <c r="EM171" s="89" t="s">
        <v>528</v>
      </c>
      <c r="EN171" s="90"/>
      <c r="EO171" s="91"/>
      <c r="EP171" s="75">
        <f>COUNTIF(EM12:EM161, "R")</f>
        <v>1</v>
      </c>
      <c r="EQ171" s="17"/>
      <c r="ER171" s="89" t="s">
        <v>528</v>
      </c>
      <c r="ES171" s="90"/>
      <c r="ET171" s="91"/>
      <c r="EU171" s="75">
        <f>COUNTIF(ER12:ER161, "R")</f>
        <v>0</v>
      </c>
      <c r="EV171" s="17"/>
      <c r="EW171" s="89" t="s">
        <v>528</v>
      </c>
      <c r="EX171" s="90"/>
      <c r="EY171" s="91"/>
      <c r="EZ171" s="75">
        <f>COUNTIF(EW12:EW161, "R")</f>
        <v>0</v>
      </c>
      <c r="FA171" s="17"/>
      <c r="FB171" s="89" t="s">
        <v>528</v>
      </c>
      <c r="FC171" s="90"/>
      <c r="FD171" s="91"/>
      <c r="FE171" s="75">
        <f>COUNTIF(FB12:FB161, "R")</f>
        <v>0</v>
      </c>
      <c r="FF171" s="17"/>
      <c r="FG171" s="78"/>
      <c r="FH171" s="79"/>
      <c r="FI171" s="80"/>
      <c r="FJ171" s="75"/>
      <c r="FK171" s="17"/>
    </row>
    <row r="172" spans="1:167" ht="20.100000000000001" customHeight="1" x14ac:dyDescent="0.25">
      <c r="R172" s="17"/>
      <c r="S172" s="17"/>
      <c r="T172" s="17"/>
      <c r="U172" s="17"/>
      <c r="V172" s="17"/>
      <c r="W172" s="17"/>
      <c r="X172" s="17"/>
      <c r="Y172" s="17"/>
      <c r="Z172" s="17"/>
      <c r="AA172" s="17"/>
      <c r="AB172" s="17"/>
      <c r="AC172" s="17"/>
      <c r="AD172" s="17"/>
      <c r="AE172" s="17"/>
      <c r="AF172" s="17"/>
      <c r="AG172" s="17"/>
      <c r="AH172" s="17"/>
      <c r="AI172" s="17"/>
      <c r="AJ172" s="17"/>
      <c r="AK172" s="17"/>
      <c r="AL172" s="17"/>
      <c r="AM172" s="17"/>
      <c r="AN172" s="17"/>
      <c r="AO172" s="17"/>
      <c r="AP172" s="17"/>
      <c r="AQ172" s="17"/>
      <c r="AR172" s="17"/>
      <c r="AS172" s="17"/>
      <c r="AT172" s="17"/>
      <c r="AU172" s="17"/>
      <c r="AV172" s="17"/>
      <c r="AW172" s="17"/>
      <c r="AX172" s="17"/>
      <c r="AY172" s="17"/>
      <c r="AZ172" s="17"/>
      <c r="BA172" s="17"/>
      <c r="BB172" s="17"/>
      <c r="BC172" s="17"/>
      <c r="BD172" s="17"/>
      <c r="BE172" s="17"/>
      <c r="BF172" s="17"/>
      <c r="BG172" s="17"/>
      <c r="BH172" s="17"/>
      <c r="BI172" s="17"/>
      <c r="BJ172" s="17"/>
      <c r="BK172" s="17"/>
      <c r="BL172" s="17"/>
      <c r="BM172" s="17"/>
      <c r="BN172" s="17"/>
      <c r="BO172" s="17"/>
      <c r="BP172" s="17"/>
      <c r="BQ172" s="17"/>
      <c r="BR172" s="17"/>
      <c r="BS172" s="17"/>
      <c r="BT172" s="17"/>
      <c r="BU172" s="17"/>
      <c r="BV172" s="17"/>
      <c r="BW172" s="17"/>
      <c r="BX172" s="17"/>
      <c r="BY172" s="17"/>
      <c r="BZ172" s="17"/>
      <c r="CA172" s="17"/>
      <c r="CB172" s="17"/>
      <c r="CC172" s="17"/>
      <c r="CD172" s="17"/>
      <c r="CE172" s="17"/>
      <c r="CF172" s="17"/>
      <c r="CG172" s="17"/>
      <c r="CH172" s="17"/>
      <c r="CI172" s="17"/>
      <c r="CJ172" s="17"/>
      <c r="CK172" s="17"/>
      <c r="CL172" s="17"/>
      <c r="CM172" s="17"/>
      <c r="CN172" s="17"/>
      <c r="CO172" s="17"/>
      <c r="CP172" s="17"/>
      <c r="CQ172" s="17"/>
      <c r="CR172" s="17"/>
      <c r="CS172" s="17"/>
      <c r="CT172" s="17"/>
      <c r="CU172" s="17"/>
      <c r="CV172" s="17"/>
      <c r="CW172" s="17"/>
      <c r="CX172" s="17"/>
      <c r="CY172" s="17"/>
      <c r="CZ172" s="17"/>
      <c r="DA172" s="17"/>
      <c r="DB172" s="17"/>
      <c r="DC172" s="17"/>
      <c r="DD172" s="17"/>
      <c r="DE172" s="17"/>
      <c r="DF172" s="17"/>
      <c r="DG172" s="17"/>
      <c r="DH172" s="17"/>
      <c r="DI172" s="89" t="s">
        <v>532</v>
      </c>
      <c r="DJ172" s="90"/>
      <c r="DK172" s="91"/>
      <c r="DL172" s="75">
        <f>COUNTIF(DI13:DI162, "AP")</f>
        <v>0</v>
      </c>
      <c r="DM172" s="17"/>
      <c r="DN172" s="89" t="s">
        <v>532</v>
      </c>
      <c r="DO172" s="90"/>
      <c r="DP172" s="91"/>
      <c r="DQ172" s="75">
        <f>COUNTIF(DN13:DN162, "AP")</f>
        <v>0</v>
      </c>
      <c r="DR172" s="17"/>
      <c r="DS172" s="89" t="s">
        <v>532</v>
      </c>
      <c r="DT172" s="90"/>
      <c r="DU172" s="91"/>
      <c r="DV172" s="75">
        <f>COUNTIF(DS13:DS162, "AP")</f>
        <v>0</v>
      </c>
      <c r="DW172" s="17"/>
      <c r="DX172" s="89" t="s">
        <v>532</v>
      </c>
      <c r="DY172" s="90"/>
      <c r="DZ172" s="91"/>
      <c r="EA172" s="75">
        <f>COUNTIF(DX13:DX162, "AP")</f>
        <v>0</v>
      </c>
      <c r="EB172" s="17"/>
      <c r="EC172" s="89" t="s">
        <v>532</v>
      </c>
      <c r="ED172" s="90"/>
      <c r="EE172" s="91"/>
      <c r="EF172" s="75">
        <f>COUNTIF(EC13:EC162, "AP")</f>
        <v>0</v>
      </c>
      <c r="EG172" s="17"/>
      <c r="EH172" s="89" t="s">
        <v>532</v>
      </c>
      <c r="EI172" s="90"/>
      <c r="EJ172" s="91"/>
      <c r="EK172" s="75">
        <f>COUNTIF(EH13:EH162, "AP")</f>
        <v>12</v>
      </c>
      <c r="EL172" s="17"/>
      <c r="EM172" s="89" t="s">
        <v>532</v>
      </c>
      <c r="EN172" s="90"/>
      <c r="EO172" s="91"/>
      <c r="EP172" s="75">
        <f>COUNTIF(EM13:EM162, "AP")</f>
        <v>12</v>
      </c>
      <c r="EQ172" s="17"/>
      <c r="ER172" s="89" t="s">
        <v>532</v>
      </c>
      <c r="ES172" s="90"/>
      <c r="ET172" s="91"/>
      <c r="EU172" s="75">
        <f>COUNTIF(ER13:ER162, "AP")</f>
        <v>0</v>
      </c>
      <c r="EV172" s="17"/>
      <c r="EW172" s="89" t="s">
        <v>532</v>
      </c>
      <c r="EX172" s="90"/>
      <c r="EY172" s="91"/>
      <c r="EZ172" s="75">
        <f>COUNTIF(EW13:EW162, "AP")</f>
        <v>0</v>
      </c>
      <c r="FA172" s="17"/>
      <c r="FB172" s="89" t="s">
        <v>532</v>
      </c>
      <c r="FC172" s="90"/>
      <c r="FD172" s="91"/>
      <c r="FE172" s="75">
        <f>COUNTIF(FB13:FB162, "AP")</f>
        <v>0</v>
      </c>
      <c r="FF172" s="17"/>
      <c r="FG172" s="86"/>
      <c r="FH172" s="87"/>
      <c r="FI172" s="88"/>
      <c r="FJ172" s="75"/>
      <c r="FK172" s="17"/>
    </row>
    <row r="173" spans="1:167" ht="20.100000000000001" customHeight="1" x14ac:dyDescent="0.25">
      <c r="R173" s="17"/>
      <c r="S173" s="17"/>
      <c r="T173" s="17"/>
      <c r="U173" s="17"/>
      <c r="V173" s="17"/>
      <c r="W173" s="17"/>
      <c r="X173" s="17"/>
      <c r="Y173" s="17"/>
      <c r="Z173" s="17"/>
      <c r="AA173" s="17"/>
      <c r="AB173" s="17"/>
      <c r="AC173" s="17"/>
      <c r="AD173" s="17"/>
      <c r="AE173" s="17"/>
      <c r="AF173" s="17"/>
      <c r="AG173" s="17"/>
      <c r="AH173" s="17"/>
      <c r="AI173" s="17"/>
      <c r="AJ173" s="17"/>
      <c r="AK173" s="17"/>
      <c r="AL173" s="17"/>
      <c r="AM173" s="17"/>
      <c r="AN173" s="17"/>
      <c r="AO173" s="17"/>
      <c r="AP173" s="17"/>
      <c r="AQ173" s="17"/>
      <c r="AR173" s="17"/>
      <c r="AS173" s="17"/>
      <c r="AT173" s="17"/>
      <c r="AU173" s="17"/>
      <c r="AV173" s="17"/>
      <c r="AW173" s="17"/>
      <c r="AX173" s="17"/>
      <c r="AY173" s="17"/>
      <c r="AZ173" s="17"/>
      <c r="BA173" s="17"/>
      <c r="BB173" s="17"/>
      <c r="BC173" s="17"/>
      <c r="BD173" s="17"/>
      <c r="BE173" s="17"/>
      <c r="BF173" s="17"/>
      <c r="BG173" s="17"/>
      <c r="BH173" s="17"/>
      <c r="BI173" s="17"/>
      <c r="BJ173" s="17"/>
      <c r="BK173" s="17"/>
      <c r="BL173" s="17"/>
      <c r="BM173" s="17"/>
      <c r="BN173" s="17"/>
      <c r="BO173" s="17"/>
      <c r="BP173" s="17"/>
      <c r="BQ173" s="17"/>
      <c r="BR173" s="17"/>
      <c r="BS173" s="17"/>
      <c r="BT173" s="17"/>
      <c r="BU173" s="17"/>
      <c r="BV173" s="17"/>
      <c r="BW173" s="17"/>
      <c r="BX173" s="17"/>
      <c r="BY173" s="17"/>
      <c r="BZ173" s="17"/>
      <c r="CA173" s="17"/>
      <c r="CB173" s="17"/>
      <c r="CC173" s="17"/>
      <c r="CD173" s="17"/>
      <c r="CE173" s="17"/>
      <c r="CF173" s="17"/>
      <c r="CG173" s="17"/>
      <c r="CH173" s="17"/>
      <c r="CI173" s="17"/>
      <c r="CJ173" s="17"/>
      <c r="CK173" s="17"/>
      <c r="CL173" s="17"/>
      <c r="CM173" s="17"/>
      <c r="CN173" s="17"/>
      <c r="CO173" s="17"/>
      <c r="CP173" s="17"/>
      <c r="CQ173" s="17"/>
      <c r="CR173" s="17"/>
      <c r="CS173" s="17"/>
      <c r="CT173" s="17"/>
      <c r="CU173" s="17"/>
      <c r="CV173" s="17"/>
      <c r="CW173" s="17"/>
      <c r="CX173" s="17"/>
      <c r="CY173" s="17"/>
      <c r="CZ173" s="17"/>
      <c r="DA173" s="17"/>
      <c r="DB173" s="17"/>
      <c r="DC173" s="17"/>
      <c r="DD173" s="17"/>
      <c r="DE173" s="17"/>
      <c r="DF173" s="17"/>
      <c r="DG173" s="17"/>
      <c r="DH173" s="17"/>
      <c r="DI173" s="89" t="s">
        <v>519</v>
      </c>
      <c r="DJ173" s="90"/>
      <c r="DK173" s="91"/>
      <c r="DL173" s="75">
        <f>COUNTIF(DI12:DI161, "F")</f>
        <v>9</v>
      </c>
      <c r="DM173" s="17"/>
      <c r="DN173" s="89" t="s">
        <v>519</v>
      </c>
      <c r="DO173" s="90"/>
      <c r="DP173" s="91"/>
      <c r="DQ173" s="75">
        <f>COUNTIF(DN12:DN161, "F")</f>
        <v>9</v>
      </c>
      <c r="DR173" s="17"/>
      <c r="DS173" s="89" t="s">
        <v>519</v>
      </c>
      <c r="DT173" s="90"/>
      <c r="DU173" s="91"/>
      <c r="DV173" s="75">
        <f>COUNTIF(DS12:DS161, "F")</f>
        <v>7</v>
      </c>
      <c r="DW173" s="17"/>
      <c r="DX173" s="89" t="s">
        <v>519</v>
      </c>
      <c r="DY173" s="90"/>
      <c r="DZ173" s="91"/>
      <c r="EA173" s="75">
        <f>COUNTIF(DX12:DX161, "F")</f>
        <v>13</v>
      </c>
      <c r="EB173" s="17"/>
      <c r="EC173" s="89" t="s">
        <v>519</v>
      </c>
      <c r="ED173" s="90"/>
      <c r="EE173" s="91"/>
      <c r="EF173" s="75">
        <f>COUNTIF(EC12:EC161, "F")</f>
        <v>9</v>
      </c>
      <c r="EG173" s="17"/>
      <c r="EH173" s="89" t="s">
        <v>519</v>
      </c>
      <c r="EI173" s="90"/>
      <c r="EJ173" s="91"/>
      <c r="EK173" s="75">
        <f>COUNTIF(EH12:EH161, "F")</f>
        <v>11</v>
      </c>
      <c r="EL173" s="17"/>
      <c r="EM173" s="89" t="s">
        <v>519</v>
      </c>
      <c r="EN173" s="90"/>
      <c r="EO173" s="91"/>
      <c r="EP173" s="75">
        <f>COUNTIF(EM12:EM161, "F")</f>
        <v>6</v>
      </c>
      <c r="EQ173" s="17"/>
      <c r="ER173" s="89" t="s">
        <v>519</v>
      </c>
      <c r="ES173" s="90"/>
      <c r="ET173" s="91"/>
      <c r="EU173" s="75">
        <f>COUNTIF(ER12:ER161, "F")</f>
        <v>0</v>
      </c>
      <c r="EV173" s="17"/>
      <c r="EW173" s="89" t="s">
        <v>519</v>
      </c>
      <c r="EX173" s="90"/>
      <c r="EY173" s="91"/>
      <c r="EZ173" s="75">
        <f>COUNTIF(EW12:EW161, "F")</f>
        <v>0</v>
      </c>
      <c r="FA173" s="17"/>
      <c r="FB173" s="89" t="s">
        <v>519</v>
      </c>
      <c r="FC173" s="90"/>
      <c r="FD173" s="91"/>
      <c r="FE173" s="75">
        <f>COUNTIF(FB12:FB161, "F")</f>
        <v>0</v>
      </c>
      <c r="FF173" s="17"/>
      <c r="FG173" s="89" t="s">
        <v>519</v>
      </c>
      <c r="FH173" s="90"/>
      <c r="FI173" s="91"/>
      <c r="FJ173" s="75">
        <f>COUNTIF(FG12:FG161, "F")</f>
        <v>0</v>
      </c>
      <c r="FK173" s="17"/>
    </row>
    <row r="174" spans="1:167" ht="20.100000000000001" customHeight="1" x14ac:dyDescent="0.25">
      <c r="DI174" s="89" t="s">
        <v>524</v>
      </c>
      <c r="DJ174" s="90"/>
      <c r="DK174" s="91"/>
      <c r="DL174" s="75">
        <f>COUNTIF(DI12:DI161, "LSG")</f>
        <v>7</v>
      </c>
      <c r="DN174" s="89" t="s">
        <v>524</v>
      </c>
      <c r="DO174" s="90"/>
      <c r="DP174" s="91"/>
      <c r="DQ174" s="75">
        <f>COUNTIF(DN12:DN161, "LSG")</f>
        <v>4</v>
      </c>
      <c r="DS174" s="89" t="s">
        <v>524</v>
      </c>
      <c r="DT174" s="90"/>
      <c r="DU174" s="91"/>
      <c r="DV174" s="75">
        <f>COUNTIF(DS12:DS161, "LSG")</f>
        <v>6</v>
      </c>
      <c r="DX174" s="89" t="s">
        <v>524</v>
      </c>
      <c r="DY174" s="90"/>
      <c r="DZ174" s="91"/>
      <c r="EA174" s="75">
        <f>COUNTIF(DX12:DX161, "LSG")</f>
        <v>4</v>
      </c>
      <c r="EC174" s="89" t="s">
        <v>524</v>
      </c>
      <c r="ED174" s="90"/>
      <c r="EE174" s="91"/>
      <c r="EF174" s="75">
        <f>COUNTIF(EC12:EC161, "LSG")</f>
        <v>3</v>
      </c>
      <c r="EH174" s="89" t="s">
        <v>524</v>
      </c>
      <c r="EI174" s="90"/>
      <c r="EJ174" s="91"/>
      <c r="EK174" s="75">
        <f>COUNTIF(EH12:EH161, "LSG")</f>
        <v>4</v>
      </c>
      <c r="EM174" s="89" t="s">
        <v>524</v>
      </c>
      <c r="EN174" s="90"/>
      <c r="EO174" s="91"/>
      <c r="EP174" s="75">
        <f>COUNTIF(EM12:EM161, "LSG")</f>
        <v>4</v>
      </c>
      <c r="ER174" s="89" t="s">
        <v>524</v>
      </c>
      <c r="ES174" s="90"/>
      <c r="ET174" s="91"/>
      <c r="EU174" s="75">
        <f>COUNTIF(ER12:ER161, "LSG")</f>
        <v>0</v>
      </c>
      <c r="EW174" s="89" t="s">
        <v>524</v>
      </c>
      <c r="EX174" s="90"/>
      <c r="EY174" s="91"/>
      <c r="EZ174" s="75">
        <f>COUNTIF(EW12:EW161, "LSG")</f>
        <v>0</v>
      </c>
      <c r="FB174" s="89" t="s">
        <v>524</v>
      </c>
      <c r="FC174" s="90"/>
      <c r="FD174" s="91"/>
      <c r="FE174" s="75">
        <f>COUNTIF(FB12:FB161, "LSG")</f>
        <v>0</v>
      </c>
      <c r="FG174" s="89" t="s">
        <v>524</v>
      </c>
      <c r="FH174" s="90"/>
      <c r="FI174" s="91"/>
      <c r="FJ174" s="75">
        <f>COUNTIF(FG12:FG161, "LSG")</f>
        <v>0</v>
      </c>
    </row>
    <row r="175" spans="1:167" ht="20.100000000000001" customHeight="1" x14ac:dyDescent="0.25">
      <c r="C175" s="24"/>
      <c r="DI175" s="89" t="s">
        <v>525</v>
      </c>
      <c r="DJ175" s="90"/>
      <c r="DK175" s="91"/>
      <c r="DL175" s="75">
        <f>COUNTIF(DI12:DI161, "LCG")</f>
        <v>1</v>
      </c>
      <c r="DN175" s="89" t="s">
        <v>525</v>
      </c>
      <c r="DO175" s="90"/>
      <c r="DP175" s="91"/>
      <c r="DQ175" s="75">
        <f>COUNTIF(DN12:DN161, "LCG")</f>
        <v>1</v>
      </c>
      <c r="DS175" s="89" t="s">
        <v>525</v>
      </c>
      <c r="DT175" s="90"/>
      <c r="DU175" s="91"/>
      <c r="DV175" s="75">
        <f>COUNTIF(DS12:DS161, "LCG")</f>
        <v>1</v>
      </c>
      <c r="DX175" s="89" t="s">
        <v>525</v>
      </c>
      <c r="DY175" s="90"/>
      <c r="DZ175" s="91"/>
      <c r="EA175" s="75">
        <f>COUNTIF(DX12:DX161, "LCG")</f>
        <v>1</v>
      </c>
      <c r="EC175" s="89" t="s">
        <v>525</v>
      </c>
      <c r="ED175" s="90"/>
      <c r="EE175" s="91"/>
      <c r="EF175" s="75">
        <f>COUNTIF(EC12:EC161, "LCG")</f>
        <v>1</v>
      </c>
      <c r="EH175" s="89" t="s">
        <v>525</v>
      </c>
      <c r="EI175" s="90"/>
      <c r="EJ175" s="91"/>
      <c r="EK175" s="75">
        <f>COUNTIF(EH12:EH161, "LCG")</f>
        <v>1</v>
      </c>
      <c r="EM175" s="89" t="s">
        <v>525</v>
      </c>
      <c r="EN175" s="90"/>
      <c r="EO175" s="91"/>
      <c r="EP175" s="75">
        <f>COUNTIF(EM12:EM161, "LCG")</f>
        <v>1</v>
      </c>
      <c r="ER175" s="89" t="s">
        <v>525</v>
      </c>
      <c r="ES175" s="90"/>
      <c r="ET175" s="91"/>
      <c r="EU175" s="75">
        <f>COUNTIF(ER12:ER161, "LCG")</f>
        <v>1</v>
      </c>
      <c r="EW175" s="89" t="s">
        <v>525</v>
      </c>
      <c r="EX175" s="90"/>
      <c r="EY175" s="91"/>
      <c r="EZ175" s="75">
        <f>COUNTIF(EW12:EW161, "LCG")</f>
        <v>0</v>
      </c>
      <c r="FB175" s="89" t="s">
        <v>525</v>
      </c>
      <c r="FC175" s="90"/>
      <c r="FD175" s="91"/>
      <c r="FE175" s="75">
        <f>COUNTIF(FB12:FB161, "LCG")</f>
        <v>0</v>
      </c>
      <c r="FG175" s="89" t="s">
        <v>525</v>
      </c>
      <c r="FH175" s="90"/>
      <c r="FI175" s="91"/>
      <c r="FJ175" s="75">
        <f>COUNTIF(FG12:FG161, "LCG")</f>
        <v>0</v>
      </c>
    </row>
    <row r="176" spans="1:167" ht="20.100000000000001" customHeight="1" x14ac:dyDescent="0.25">
      <c r="DI176" s="89" t="s">
        <v>523</v>
      </c>
      <c r="DJ176" s="90"/>
      <c r="DK176" s="91"/>
      <c r="DL176" s="75">
        <f>COUNTIF(DI12:DI161, "T")</f>
        <v>0</v>
      </c>
      <c r="DN176" s="89" t="s">
        <v>523</v>
      </c>
      <c r="DO176" s="90"/>
      <c r="DP176" s="91"/>
      <c r="DQ176" s="75">
        <f>COUNTIF(DN12:DN161, "T")</f>
        <v>0</v>
      </c>
      <c r="DS176" s="89" t="s">
        <v>523</v>
      </c>
      <c r="DT176" s="90"/>
      <c r="DU176" s="91"/>
      <c r="DV176" s="75">
        <f>COUNTIF(DS12:DS161, "T")</f>
        <v>0</v>
      </c>
      <c r="DX176" s="89" t="s">
        <v>523</v>
      </c>
      <c r="DY176" s="90"/>
      <c r="DZ176" s="91"/>
      <c r="EA176" s="75">
        <f>COUNTIF(DX12:DX161, "T")</f>
        <v>0</v>
      </c>
      <c r="EC176" s="89" t="s">
        <v>523</v>
      </c>
      <c r="ED176" s="90"/>
      <c r="EE176" s="91"/>
      <c r="EF176" s="75">
        <f>COUNTIF(EC12:EC161, "T")</f>
        <v>0</v>
      </c>
      <c r="EH176" s="89" t="s">
        <v>523</v>
      </c>
      <c r="EI176" s="90"/>
      <c r="EJ176" s="91"/>
      <c r="EK176" s="75">
        <f>COUNTIF(EH12:EH161, "T")</f>
        <v>0</v>
      </c>
      <c r="EM176" s="89" t="s">
        <v>523</v>
      </c>
      <c r="EN176" s="90"/>
      <c r="EO176" s="91"/>
      <c r="EP176" s="75">
        <f>COUNTIF(EM12:EM161, "T")</f>
        <v>20</v>
      </c>
      <c r="ER176" s="89" t="s">
        <v>523</v>
      </c>
      <c r="ES176" s="90"/>
      <c r="ET176" s="91"/>
      <c r="EU176" s="75">
        <f>COUNTIF(ER12:ER161, "T")</f>
        <v>0</v>
      </c>
      <c r="EW176" s="89" t="s">
        <v>523</v>
      </c>
      <c r="EX176" s="90"/>
      <c r="EY176" s="91"/>
      <c r="EZ176" s="75">
        <f>COUNTIF(EW12:EW161, "T")</f>
        <v>0</v>
      </c>
      <c r="FB176" s="89" t="s">
        <v>523</v>
      </c>
      <c r="FC176" s="90"/>
      <c r="FD176" s="91"/>
      <c r="FE176" s="75">
        <f>COUNTIF(FB12:FB161, "T")</f>
        <v>0</v>
      </c>
      <c r="FG176" s="89" t="s">
        <v>523</v>
      </c>
      <c r="FH176" s="90"/>
      <c r="FI176" s="91"/>
      <c r="FJ176" s="75">
        <f>COUNTIF(FG12:FG161, "T")</f>
        <v>0</v>
      </c>
    </row>
    <row r="177" spans="113:166" ht="20.100000000000001" customHeight="1" x14ac:dyDescent="0.25">
      <c r="DI177" s="89" t="s">
        <v>520</v>
      </c>
      <c r="DJ177" s="90"/>
      <c r="DK177" s="91"/>
      <c r="DL177" s="75">
        <f>COUNTIF(DI12:DI161, "N")</f>
        <v>0</v>
      </c>
      <c r="DN177" s="89" t="s">
        <v>520</v>
      </c>
      <c r="DO177" s="90"/>
      <c r="DP177" s="91"/>
      <c r="DQ177" s="75">
        <f>COUNTIF(DN12:DN161, "N")</f>
        <v>0</v>
      </c>
      <c r="DS177" s="89" t="s">
        <v>520</v>
      </c>
      <c r="DT177" s="90"/>
      <c r="DU177" s="91"/>
      <c r="DV177" s="75">
        <f>COUNTIF(DS12:DS161, "N")</f>
        <v>0</v>
      </c>
      <c r="DX177" s="89" t="s">
        <v>520</v>
      </c>
      <c r="DY177" s="90"/>
      <c r="DZ177" s="91"/>
      <c r="EA177" s="75">
        <f>COUNTIF(DX12:DX161, "N")</f>
        <v>0</v>
      </c>
      <c r="EC177" s="89" t="s">
        <v>520</v>
      </c>
      <c r="ED177" s="90"/>
      <c r="EE177" s="91"/>
      <c r="EF177" s="75">
        <f>COUNTIF(EC12:EC161, "N")</f>
        <v>0</v>
      </c>
      <c r="EH177" s="89" t="s">
        <v>520</v>
      </c>
      <c r="EI177" s="90"/>
      <c r="EJ177" s="91"/>
      <c r="EK177" s="75">
        <f>COUNTIF(EH12:EH161, "N")</f>
        <v>0</v>
      </c>
      <c r="EM177" s="89" t="s">
        <v>520</v>
      </c>
      <c r="EN177" s="90"/>
      <c r="EO177" s="91"/>
      <c r="EP177" s="75">
        <f>COUNTIF(EM12:EM161, "N")</f>
        <v>20</v>
      </c>
      <c r="ER177" s="89" t="s">
        <v>520</v>
      </c>
      <c r="ES177" s="90"/>
      <c r="ET177" s="91"/>
      <c r="EU177" s="75">
        <f>COUNTIF(ER12:ER161, "N")</f>
        <v>0</v>
      </c>
      <c r="EW177" s="89" t="s">
        <v>520</v>
      </c>
      <c r="EX177" s="90"/>
      <c r="EY177" s="91"/>
      <c r="EZ177" s="75">
        <f>COUNTIF(EW12:EW161, "N")</f>
        <v>0</v>
      </c>
      <c r="FB177" s="89" t="s">
        <v>520</v>
      </c>
      <c r="FC177" s="90"/>
      <c r="FD177" s="91"/>
      <c r="FE177" s="75">
        <f>COUNTIF(FB12:FB161, "N")</f>
        <v>0</v>
      </c>
      <c r="FG177" s="89" t="s">
        <v>520</v>
      </c>
      <c r="FH177" s="90"/>
      <c r="FI177" s="91"/>
      <c r="FJ177" s="75">
        <f>COUNTIF(FG12:FG161, "N")</f>
        <v>0</v>
      </c>
    </row>
    <row r="178" spans="113:166" ht="18" x14ac:dyDescent="0.25">
      <c r="DI178" s="89" t="s">
        <v>526</v>
      </c>
      <c r="DJ178" s="90"/>
      <c r="DK178" s="91"/>
      <c r="DL178" s="75">
        <f>COUNTIF(DI13:DI164, "V")</f>
        <v>0</v>
      </c>
      <c r="DN178" s="89" t="s">
        <v>526</v>
      </c>
      <c r="DO178" s="90"/>
      <c r="DP178" s="91"/>
      <c r="DQ178" s="75">
        <f>COUNTIF(DN13:DN164, "V")</f>
        <v>0</v>
      </c>
      <c r="DS178" s="89" t="s">
        <v>526</v>
      </c>
      <c r="DT178" s="90"/>
      <c r="DU178" s="91"/>
      <c r="DV178" s="75">
        <f>COUNTIF(DS13:DS164, "V")</f>
        <v>4</v>
      </c>
      <c r="DX178" s="89" t="s">
        <v>526</v>
      </c>
      <c r="DY178" s="90"/>
      <c r="DZ178" s="91"/>
      <c r="EA178" s="75">
        <f>COUNTIF(DX13:DX164, "V")</f>
        <v>5</v>
      </c>
      <c r="EC178" s="89" t="s">
        <v>526</v>
      </c>
      <c r="ED178" s="90"/>
      <c r="EE178" s="91"/>
      <c r="EF178" s="75">
        <f>COUNTIF(EC13:EC164, "V")</f>
        <v>5</v>
      </c>
      <c r="EH178" s="89" t="s">
        <v>526</v>
      </c>
      <c r="EI178" s="90"/>
      <c r="EJ178" s="91"/>
      <c r="EK178" s="75">
        <f>COUNTIF(EH13:EH164, "V")</f>
        <v>6</v>
      </c>
      <c r="EM178" s="89" t="s">
        <v>526</v>
      </c>
      <c r="EN178" s="90"/>
      <c r="EO178" s="91"/>
      <c r="EP178" s="75">
        <f>COUNTIF(EM13:EM164, "V")</f>
        <v>6</v>
      </c>
      <c r="ER178" s="89" t="s">
        <v>526</v>
      </c>
      <c r="ES178" s="90"/>
      <c r="ET178" s="91"/>
      <c r="EU178" s="75">
        <f>COUNTIF(ER13:ER164, "V")</f>
        <v>6</v>
      </c>
      <c r="EW178" s="89" t="s">
        <v>526</v>
      </c>
      <c r="EX178" s="90"/>
      <c r="EY178" s="91"/>
      <c r="EZ178" s="75">
        <f>COUNTIF(EW13:EW164, "V")</f>
        <v>6</v>
      </c>
      <c r="FB178" s="89" t="s">
        <v>526</v>
      </c>
      <c r="FC178" s="90"/>
      <c r="FD178" s="91"/>
      <c r="FE178" s="75">
        <f>COUNTIF(FB13:FB164, "V")</f>
        <v>6</v>
      </c>
      <c r="FG178" s="89" t="s">
        <v>526</v>
      </c>
      <c r="FH178" s="90"/>
      <c r="FI178" s="91"/>
      <c r="FJ178" s="75">
        <f>COUNTIF(FG13:FG164, "V")</f>
        <v>6</v>
      </c>
    </row>
    <row r="179" spans="113:166" ht="22.5" customHeight="1" x14ac:dyDescent="0.25"/>
  </sheetData>
  <autoFilter ref="A11:FK11" xr:uid="{C0760EAB-CC3D-40AE-A29A-AB65FF61DEFD}">
    <sortState xmlns:xlrd2="http://schemas.microsoft.com/office/spreadsheetml/2017/richdata2" ref="A12:FK161">
      <sortCondition ref="B11"/>
    </sortState>
  </autoFilter>
  <mergeCells count="211">
    <mergeCell ref="FB170:FD170"/>
    <mergeCell ref="FB171:FD171"/>
    <mergeCell ref="FB172:FD172"/>
    <mergeCell ref="EC172:EE172"/>
    <mergeCell ref="DX172:DZ172"/>
    <mergeCell ref="DS172:DU172"/>
    <mergeCell ref="DN172:DP172"/>
    <mergeCell ref="DI170:DK170"/>
    <mergeCell ref="DI171:DK171"/>
    <mergeCell ref="DI172:DK172"/>
    <mergeCell ref="EH178:EJ178"/>
    <mergeCell ref="DX166:EA166"/>
    <mergeCell ref="EC166:EF166"/>
    <mergeCell ref="EH166:EK166"/>
    <mergeCell ref="FG10:FK10"/>
    <mergeCell ref="DX169:DZ169"/>
    <mergeCell ref="DX173:DZ173"/>
    <mergeCell ref="DX174:DZ174"/>
    <mergeCell ref="DX175:DZ175"/>
    <mergeCell ref="EM10:EQ10"/>
    <mergeCell ref="EM178:EO178"/>
    <mergeCell ref="EM166:EP166"/>
    <mergeCell ref="EM167:EP167"/>
    <mergeCell ref="DX178:DZ178"/>
    <mergeCell ref="EC169:EE169"/>
    <mergeCell ref="EC173:EE173"/>
    <mergeCell ref="EC174:EE174"/>
    <mergeCell ref="EC175:EE175"/>
    <mergeCell ref="EC176:EE176"/>
    <mergeCell ref="EC177:EE177"/>
    <mergeCell ref="EC178:EE178"/>
    <mergeCell ref="DX168:DZ168"/>
    <mergeCell ref="DX167:EA167"/>
    <mergeCell ref="EC167:EF167"/>
    <mergeCell ref="EH10:EL10"/>
    <mergeCell ref="DN177:DP177"/>
    <mergeCell ref="DN167:DQ167"/>
    <mergeCell ref="EH168:EJ168"/>
    <mergeCell ref="EH169:EJ169"/>
    <mergeCell ref="EH173:EJ173"/>
    <mergeCell ref="EH174:EJ174"/>
    <mergeCell ref="EH175:EJ175"/>
    <mergeCell ref="DX176:DZ176"/>
    <mergeCell ref="DX177:DZ177"/>
    <mergeCell ref="EC168:EE168"/>
    <mergeCell ref="EH167:EK167"/>
    <mergeCell ref="EC170:EE170"/>
    <mergeCell ref="EC171:EE171"/>
    <mergeCell ref="EH172:EJ172"/>
    <mergeCell ref="BA10:BE10"/>
    <mergeCell ref="DI10:DM10"/>
    <mergeCell ref="BF10:BJ10"/>
    <mergeCell ref="BK10:BO10"/>
    <mergeCell ref="BP10:BT10"/>
    <mergeCell ref="BU10:BY10"/>
    <mergeCell ref="BZ10:CD10"/>
    <mergeCell ref="CE10:CI10"/>
    <mergeCell ref="EC10:EG10"/>
    <mergeCell ref="DS178:DU178"/>
    <mergeCell ref="DS168:DU168"/>
    <mergeCell ref="DS169:DU169"/>
    <mergeCell ref="DS173:DU173"/>
    <mergeCell ref="DS174:DU174"/>
    <mergeCell ref="DS175:DU175"/>
    <mergeCell ref="BA8:FK8"/>
    <mergeCell ref="R9:V9"/>
    <mergeCell ref="W9:AA9"/>
    <mergeCell ref="AB9:AF9"/>
    <mergeCell ref="AG9:AK9"/>
    <mergeCell ref="AL9:AP9"/>
    <mergeCell ref="CE9:CI9"/>
    <mergeCell ref="CJ9:CN9"/>
    <mergeCell ref="CO9:CS9"/>
    <mergeCell ref="CT9:CX9"/>
    <mergeCell ref="AQ9:AU9"/>
    <mergeCell ref="AV9:AZ9"/>
    <mergeCell ref="BA9:BE9"/>
    <mergeCell ref="BF9:BJ9"/>
    <mergeCell ref="BK9:BO9"/>
    <mergeCell ref="BP9:BT9"/>
    <mergeCell ref="FG9:FK9"/>
    <mergeCell ref="EC9:EG9"/>
    <mergeCell ref="EH9:EL9"/>
    <mergeCell ref="EM9:EQ9"/>
    <mergeCell ref="ER9:EV9"/>
    <mergeCell ref="EW9:FA9"/>
    <mergeCell ref="FB9:FF9"/>
    <mergeCell ref="BU9:BY9"/>
    <mergeCell ref="BZ9:CD9"/>
    <mergeCell ref="ER10:EV10"/>
    <mergeCell ref="EW10:FA10"/>
    <mergeCell ref="FB10:FF10"/>
    <mergeCell ref="CY9:DC9"/>
    <mergeCell ref="DD9:DH9"/>
    <mergeCell ref="DI9:DM9"/>
    <mergeCell ref="DN9:DR9"/>
    <mergeCell ref="DS9:DW9"/>
    <mergeCell ref="DX9:EB9"/>
    <mergeCell ref="CJ10:CN10"/>
    <mergeCell ref="CO10:CS10"/>
    <mergeCell ref="CT10:CX10"/>
    <mergeCell ref="CY10:DC10"/>
    <mergeCell ref="DD10:DH10"/>
    <mergeCell ref="DN10:DR10"/>
    <mergeCell ref="DS10:DW10"/>
    <mergeCell ref="DX10:EB10"/>
    <mergeCell ref="A1:Q1"/>
    <mergeCell ref="A3:D3"/>
    <mergeCell ref="E3:Q3"/>
    <mergeCell ref="X3:Z3"/>
    <mergeCell ref="X4:Z4"/>
    <mergeCell ref="A5:D5"/>
    <mergeCell ref="E5:Q5"/>
    <mergeCell ref="B8:D10"/>
    <mergeCell ref="E8:Q10"/>
    <mergeCell ref="R8:AZ8"/>
    <mergeCell ref="R10:V10"/>
    <mergeCell ref="W10:AA10"/>
    <mergeCell ref="AB10:AF10"/>
    <mergeCell ref="AG10:AK10"/>
    <mergeCell ref="AL10:AP10"/>
    <mergeCell ref="AQ10:AU10"/>
    <mergeCell ref="AV10:AZ10"/>
    <mergeCell ref="DN178:DP178"/>
    <mergeCell ref="DI168:DK168"/>
    <mergeCell ref="DI169:DK169"/>
    <mergeCell ref="DI173:DK173"/>
    <mergeCell ref="DI174:DK174"/>
    <mergeCell ref="DI175:DK175"/>
    <mergeCell ref="DI176:DK176"/>
    <mergeCell ref="DI177:DK177"/>
    <mergeCell ref="DI178:DK178"/>
    <mergeCell ref="DN168:DP168"/>
    <mergeCell ref="DN169:DP169"/>
    <mergeCell ref="DN173:DP173"/>
    <mergeCell ref="DN174:DP174"/>
    <mergeCell ref="DN175:DP175"/>
    <mergeCell ref="DN170:DP170"/>
    <mergeCell ref="DN171:DP171"/>
    <mergeCell ref="EW178:EY178"/>
    <mergeCell ref="EW166:EZ166"/>
    <mergeCell ref="EW167:EZ167"/>
    <mergeCell ref="EW168:EY168"/>
    <mergeCell ref="EW169:EY169"/>
    <mergeCell ref="DN166:DQ166"/>
    <mergeCell ref="DI166:DL166"/>
    <mergeCell ref="DI167:DL167"/>
    <mergeCell ref="DS166:DV166"/>
    <mergeCell ref="DS167:DV167"/>
    <mergeCell ref="ER166:EU166"/>
    <mergeCell ref="ER167:EU167"/>
    <mergeCell ref="ER168:ET168"/>
    <mergeCell ref="ER169:ET169"/>
    <mergeCell ref="ER173:ET173"/>
    <mergeCell ref="ER174:ET174"/>
    <mergeCell ref="ER175:ET175"/>
    <mergeCell ref="ER176:ET176"/>
    <mergeCell ref="ER177:ET177"/>
    <mergeCell ref="ER178:ET178"/>
    <mergeCell ref="EM174:EO174"/>
    <mergeCell ref="EM175:EO175"/>
    <mergeCell ref="EM176:EO176"/>
    <mergeCell ref="DX171:DZ171"/>
    <mergeCell ref="FG178:FI178"/>
    <mergeCell ref="FG166:FJ166"/>
    <mergeCell ref="FG167:FJ167"/>
    <mergeCell ref="FG168:FI168"/>
    <mergeCell ref="FG169:FI169"/>
    <mergeCell ref="FG173:FI173"/>
    <mergeCell ref="EM168:EO168"/>
    <mergeCell ref="EM169:EO169"/>
    <mergeCell ref="EM173:EO173"/>
    <mergeCell ref="FB166:FE166"/>
    <mergeCell ref="FB167:FE167"/>
    <mergeCell ref="FB168:FD168"/>
    <mergeCell ref="FB169:FD169"/>
    <mergeCell ref="FB173:FD173"/>
    <mergeCell ref="FB174:FD174"/>
    <mergeCell ref="FB175:FD175"/>
    <mergeCell ref="FB176:FD176"/>
    <mergeCell ref="FB177:FD177"/>
    <mergeCell ref="FB178:FD178"/>
    <mergeCell ref="EW174:EY174"/>
    <mergeCell ref="EW175:EY175"/>
    <mergeCell ref="EW176:EY176"/>
    <mergeCell ref="EW177:EY177"/>
    <mergeCell ref="EW173:EY173"/>
    <mergeCell ref="FG174:FI174"/>
    <mergeCell ref="FG175:FI175"/>
    <mergeCell ref="FG176:FI176"/>
    <mergeCell ref="DS170:DU170"/>
    <mergeCell ref="DS171:DU171"/>
    <mergeCell ref="DX170:DZ170"/>
    <mergeCell ref="DN176:DP176"/>
    <mergeCell ref="EM177:EO177"/>
    <mergeCell ref="FG177:FI177"/>
    <mergeCell ref="DS176:DU176"/>
    <mergeCell ref="DS177:DU177"/>
    <mergeCell ref="EH176:EJ176"/>
    <mergeCell ref="EH177:EJ177"/>
    <mergeCell ref="EH171:EJ171"/>
    <mergeCell ref="EH170:EJ170"/>
    <mergeCell ref="EM170:EO170"/>
    <mergeCell ref="EM171:EO171"/>
    <mergeCell ref="EM172:EO172"/>
    <mergeCell ref="ER170:ET170"/>
    <mergeCell ref="ER171:ET171"/>
    <mergeCell ref="ER172:ET172"/>
    <mergeCell ref="EW170:EY170"/>
    <mergeCell ref="EW171:EY171"/>
    <mergeCell ref="EW172:EY172"/>
  </mergeCells>
  <phoneticPr fontId="17" type="noConversion"/>
  <conditionalFormatting sqref="DS12:EL15 DT16:EL16 ER12:EV151 FB12:FK151 DS17:EL151">
    <cfRule type="containsText" dxfId="153" priority="357" operator="containsText" text="V">
      <formula>NOT(ISERROR(SEARCH("V",DS12)))</formula>
    </cfRule>
    <cfRule type="containsText" dxfId="152" priority="358" operator="containsText" text="LCG">
      <formula>NOT(ISERROR(SEARCH("LCG",DS12)))</formula>
    </cfRule>
    <cfRule type="containsText" dxfId="151" priority="359" operator="containsText" text="DM">
      <formula>NOT(ISERROR(SEARCH("DM",DS12)))</formula>
    </cfRule>
    <cfRule type="containsText" dxfId="150" priority="360" operator="containsText" text="F">
      <formula>NOT(ISERROR(SEARCH("F",DS12)))</formula>
    </cfRule>
  </conditionalFormatting>
  <conditionalFormatting sqref="DS152:EL161 FB152:FK161 ER152:EV161">
    <cfRule type="containsText" dxfId="149" priority="353" operator="containsText" text="V">
      <formula>NOT(ISERROR(SEARCH("V",DS152)))</formula>
    </cfRule>
    <cfRule type="containsText" dxfId="148" priority="354" operator="containsText" text="L">
      <formula>NOT(ISERROR(SEARCH("L",DS152)))</formula>
    </cfRule>
    <cfRule type="containsText" dxfId="147" priority="355" operator="containsText" text="DM">
      <formula>NOT(ISERROR(SEARCH("DM",DS152)))</formula>
    </cfRule>
    <cfRule type="containsText" dxfId="146" priority="356" operator="containsText" text="F">
      <formula>NOT(ISERROR(SEARCH("F",DS152)))</formula>
    </cfRule>
  </conditionalFormatting>
  <conditionalFormatting sqref="EW12:FA151">
    <cfRule type="containsText" dxfId="145" priority="285" operator="containsText" text="V">
      <formula>NOT(ISERROR(SEARCH("V",EW12)))</formula>
    </cfRule>
    <cfRule type="containsText" dxfId="144" priority="286" operator="containsText" text="L">
      <formula>NOT(ISERROR(SEARCH("L",EW12)))</formula>
    </cfRule>
    <cfRule type="containsText" dxfId="143" priority="287" operator="containsText" text="DM">
      <formula>NOT(ISERROR(SEARCH("DM",EW12)))</formula>
    </cfRule>
    <cfRule type="containsText" dxfId="142" priority="288" operator="containsText" text="F">
      <formula>NOT(ISERROR(SEARCH("F",EW12)))</formula>
    </cfRule>
  </conditionalFormatting>
  <conditionalFormatting sqref="EW152:FA161">
    <cfRule type="containsText" dxfId="141" priority="281" operator="containsText" text="V">
      <formula>NOT(ISERROR(SEARCH("V",EW152)))</formula>
    </cfRule>
    <cfRule type="containsText" dxfId="140" priority="282" operator="containsText" text="L">
      <formula>NOT(ISERROR(SEARCH("L",EW152)))</formula>
    </cfRule>
    <cfRule type="containsText" dxfId="139" priority="283" operator="containsText" text="DM">
      <formula>NOT(ISERROR(SEARCH("DM",EW152)))</formula>
    </cfRule>
    <cfRule type="containsText" dxfId="138" priority="284" operator="containsText" text="F">
      <formula>NOT(ISERROR(SEARCH("F",EW152)))</formula>
    </cfRule>
  </conditionalFormatting>
  <conditionalFormatting sqref="DS12:EL15 DT16:EL16 ER12:FK161 DS17:EL161">
    <cfRule type="containsText" dxfId="137" priority="264" operator="containsText" text="LSG">
      <formula>NOT(ISERROR(SEARCH("LSG",DS12)))</formula>
    </cfRule>
  </conditionalFormatting>
  <conditionalFormatting sqref="CJ12:DC43 DI12:DM15 DI17:DM151 DJ16:DM16 CJ45:DC151 CJ44:DB44">
    <cfRule type="containsText" dxfId="136" priority="171" operator="containsText" text="V">
      <formula>NOT(ISERROR(SEARCH("V",CJ12)))</formula>
    </cfRule>
    <cfRule type="containsText" dxfId="135" priority="172" operator="containsText" text="LCG">
      <formula>NOT(ISERROR(SEARCH("LCG",CJ12)))</formula>
    </cfRule>
    <cfRule type="containsText" dxfId="134" priority="173" operator="containsText" text="DM">
      <formula>NOT(ISERROR(SEARCH("DM",CJ12)))</formula>
    </cfRule>
    <cfRule type="containsText" dxfId="133" priority="174" operator="containsText" text="F">
      <formula>NOT(ISERROR(SEARCH("F",CJ12)))</formula>
    </cfRule>
  </conditionalFormatting>
  <conditionalFormatting sqref="CJ152:DC161 DI152:DM161">
    <cfRule type="containsText" dxfId="132" priority="167" operator="containsText" text="V">
      <formula>NOT(ISERROR(SEARCH("V",CJ152)))</formula>
    </cfRule>
    <cfRule type="containsText" dxfId="131" priority="168" operator="containsText" text="L">
      <formula>NOT(ISERROR(SEARCH("L",CJ152)))</formula>
    </cfRule>
    <cfRule type="containsText" dxfId="130" priority="169" operator="containsText" text="DM">
      <formula>NOT(ISERROR(SEARCH("DM",CJ152)))</formula>
    </cfRule>
    <cfRule type="containsText" dxfId="129" priority="170" operator="containsText" text="F">
      <formula>NOT(ISERROR(SEARCH("F",CJ152)))</formula>
    </cfRule>
  </conditionalFormatting>
  <conditionalFormatting sqref="DN12:DR15 DN17:DR151 DO16:DR16">
    <cfRule type="containsText" dxfId="128" priority="163" operator="containsText" text="V">
      <formula>NOT(ISERROR(SEARCH("V",DN12)))</formula>
    </cfRule>
    <cfRule type="containsText" dxfId="127" priority="164" operator="containsText" text="L">
      <formula>NOT(ISERROR(SEARCH("L",DN12)))</formula>
    </cfRule>
    <cfRule type="containsText" dxfId="126" priority="165" operator="containsText" text="DM">
      <formula>NOT(ISERROR(SEARCH("DM",DN12)))</formula>
    </cfRule>
    <cfRule type="containsText" dxfId="125" priority="166" operator="containsText" text="F">
      <formula>NOT(ISERROR(SEARCH("F",DN12)))</formula>
    </cfRule>
  </conditionalFormatting>
  <conditionalFormatting sqref="DN152:DR161">
    <cfRule type="containsText" dxfId="124" priority="159" operator="containsText" text="V">
      <formula>NOT(ISERROR(SEARCH("V",DN152)))</formula>
    </cfRule>
    <cfRule type="containsText" dxfId="123" priority="160" operator="containsText" text="L">
      <formula>NOT(ISERROR(SEARCH("L",DN152)))</formula>
    </cfRule>
    <cfRule type="containsText" dxfId="122" priority="161" operator="containsText" text="DM">
      <formula>NOT(ISERROR(SEARCH("DM",DN152)))</formula>
    </cfRule>
    <cfRule type="containsText" dxfId="121" priority="162" operator="containsText" text="F">
      <formula>NOT(ISERROR(SEARCH("F",DN152)))</formula>
    </cfRule>
  </conditionalFormatting>
  <conditionalFormatting sqref="CJ12:DC43 DI12:DR15 DI17:DR161 DJ16:DM16 DO16:DR16 CJ45:DC161 CJ44:DB44">
    <cfRule type="containsText" dxfId="120" priority="158" operator="containsText" text="LSG">
      <formula>NOT(ISERROR(SEARCH("LSG",CJ12)))</formula>
    </cfRule>
  </conditionalFormatting>
  <conditionalFormatting sqref="BA12:BT151 BZ12:CD43 BZ45:CD151 BZ44:CC44">
    <cfRule type="containsText" dxfId="119" priority="154" operator="containsText" text="V">
      <formula>NOT(ISERROR(SEARCH("V",BA12)))</formula>
    </cfRule>
    <cfRule type="containsText" dxfId="118" priority="155" operator="containsText" text="LCG">
      <formula>NOT(ISERROR(SEARCH("LCG",BA12)))</formula>
    </cfRule>
    <cfRule type="containsText" dxfId="117" priority="156" operator="containsText" text="DM">
      <formula>NOT(ISERROR(SEARCH("DM",BA12)))</formula>
    </cfRule>
    <cfRule type="containsText" dxfId="116" priority="157" operator="containsText" text="F">
      <formula>NOT(ISERROR(SEARCH("F",BA12)))</formula>
    </cfRule>
  </conditionalFormatting>
  <conditionalFormatting sqref="BA152:BT161 BZ152:CD161">
    <cfRule type="containsText" dxfId="115" priority="150" operator="containsText" text="V">
      <formula>NOT(ISERROR(SEARCH("V",BA152)))</formula>
    </cfRule>
    <cfRule type="containsText" dxfId="114" priority="151" operator="containsText" text="L">
      <formula>NOT(ISERROR(SEARCH("L",BA152)))</formula>
    </cfRule>
    <cfRule type="containsText" dxfId="113" priority="152" operator="containsText" text="DM">
      <formula>NOT(ISERROR(SEARCH("DM",BA152)))</formula>
    </cfRule>
    <cfRule type="containsText" dxfId="112" priority="153" operator="containsText" text="F">
      <formula>NOT(ISERROR(SEARCH("F",BA152)))</formula>
    </cfRule>
  </conditionalFormatting>
  <conditionalFormatting sqref="CE12:CI151">
    <cfRule type="containsText" dxfId="111" priority="146" operator="containsText" text="V">
      <formula>NOT(ISERROR(SEARCH("V",CE12)))</formula>
    </cfRule>
    <cfRule type="containsText" dxfId="110" priority="147" operator="containsText" text="L">
      <formula>NOT(ISERROR(SEARCH("L",CE12)))</formula>
    </cfRule>
    <cfRule type="containsText" dxfId="109" priority="148" operator="containsText" text="DM">
      <formula>NOT(ISERROR(SEARCH("DM",CE12)))</formula>
    </cfRule>
    <cfRule type="containsText" dxfId="108" priority="149" operator="containsText" text="F">
      <formula>NOT(ISERROR(SEARCH("F",CE12)))</formula>
    </cfRule>
  </conditionalFormatting>
  <conditionalFormatting sqref="CE152:CI161">
    <cfRule type="containsText" dxfId="107" priority="142" operator="containsText" text="V">
      <formula>NOT(ISERROR(SEARCH("V",CE152)))</formula>
    </cfRule>
    <cfRule type="containsText" dxfId="106" priority="143" operator="containsText" text="L">
      <formula>NOT(ISERROR(SEARCH("L",CE152)))</formula>
    </cfRule>
    <cfRule type="containsText" dxfId="105" priority="144" operator="containsText" text="DM">
      <formula>NOT(ISERROR(SEARCH("DM",CE152)))</formula>
    </cfRule>
    <cfRule type="containsText" dxfId="104" priority="145" operator="containsText" text="F">
      <formula>NOT(ISERROR(SEARCH("F",CE152)))</formula>
    </cfRule>
  </conditionalFormatting>
  <conditionalFormatting sqref="BA12:BT161 BZ12:CI43 BZ45:CI161 BZ44:CC44 CE44:CI44">
    <cfRule type="containsText" dxfId="103" priority="141" operator="containsText" text="LSG">
      <formula>NOT(ISERROR(SEARCH("LSG",BA12)))</formula>
    </cfRule>
  </conditionalFormatting>
  <conditionalFormatting sqref="R12:AU151">
    <cfRule type="containsText" dxfId="102" priority="137" operator="containsText" text="V">
      <formula>NOT(ISERROR(SEARCH("V",R12)))</formula>
    </cfRule>
    <cfRule type="containsText" dxfId="101" priority="138" operator="containsText" text="LCG">
      <formula>NOT(ISERROR(SEARCH("LCG",R12)))</formula>
    </cfRule>
    <cfRule type="containsText" dxfId="100" priority="139" operator="containsText" text="DM">
      <formula>NOT(ISERROR(SEARCH("DM",R12)))</formula>
    </cfRule>
    <cfRule type="containsText" dxfId="99" priority="140" operator="containsText" text="F">
      <formula>NOT(ISERROR(SEARCH("F",R12)))</formula>
    </cfRule>
  </conditionalFormatting>
  <conditionalFormatting sqref="R152:AU161">
    <cfRule type="containsText" dxfId="98" priority="133" operator="containsText" text="V">
      <formula>NOT(ISERROR(SEARCH("V",R152)))</formula>
    </cfRule>
    <cfRule type="containsText" dxfId="97" priority="134" operator="containsText" text="L">
      <formula>NOT(ISERROR(SEARCH("L",R152)))</formula>
    </cfRule>
    <cfRule type="containsText" dxfId="96" priority="135" operator="containsText" text="DM">
      <formula>NOT(ISERROR(SEARCH("DM",R152)))</formula>
    </cfRule>
    <cfRule type="containsText" dxfId="95" priority="136" operator="containsText" text="F">
      <formula>NOT(ISERROR(SEARCH("F",R152)))</formula>
    </cfRule>
  </conditionalFormatting>
  <conditionalFormatting sqref="AV12:AZ151">
    <cfRule type="containsText" dxfId="94" priority="129" operator="containsText" text="V">
      <formula>NOT(ISERROR(SEARCH("V",AV12)))</formula>
    </cfRule>
    <cfRule type="containsText" dxfId="93" priority="130" operator="containsText" text="L">
      <formula>NOT(ISERROR(SEARCH("L",AV12)))</formula>
    </cfRule>
    <cfRule type="containsText" dxfId="92" priority="131" operator="containsText" text="DM">
      <formula>NOT(ISERROR(SEARCH("DM",AV12)))</formula>
    </cfRule>
    <cfRule type="containsText" dxfId="91" priority="132" operator="containsText" text="F">
      <formula>NOT(ISERROR(SEARCH("F",AV12)))</formula>
    </cfRule>
  </conditionalFormatting>
  <conditionalFormatting sqref="AV152:AZ161">
    <cfRule type="containsText" dxfId="90" priority="125" operator="containsText" text="V">
      <formula>NOT(ISERROR(SEARCH("V",AV152)))</formula>
    </cfRule>
    <cfRule type="containsText" dxfId="89" priority="126" operator="containsText" text="L">
      <formula>NOT(ISERROR(SEARCH("L",AV152)))</formula>
    </cfRule>
    <cfRule type="containsText" dxfId="88" priority="127" operator="containsText" text="DM">
      <formula>NOT(ISERROR(SEARCH("DM",AV152)))</formula>
    </cfRule>
    <cfRule type="containsText" dxfId="87" priority="128" operator="containsText" text="F">
      <formula>NOT(ISERROR(SEARCH("F",AV152)))</formula>
    </cfRule>
  </conditionalFormatting>
  <conditionalFormatting sqref="R12:AZ161">
    <cfRule type="containsText" dxfId="86" priority="124" operator="containsText" text="LSG">
      <formula>NOT(ISERROR(SEARCH("LSG",R12)))</formula>
    </cfRule>
  </conditionalFormatting>
  <conditionalFormatting sqref="BU12:BY43 BU45:BY151 BU44:BX44">
    <cfRule type="containsText" dxfId="85" priority="93" operator="containsText" text="V">
      <formula>NOT(ISERROR(SEARCH("V",BU12)))</formula>
    </cfRule>
    <cfRule type="containsText" dxfId="84" priority="94" operator="containsText" text="LCG">
      <formula>NOT(ISERROR(SEARCH("LCG",BU12)))</formula>
    </cfRule>
    <cfRule type="containsText" dxfId="83" priority="95" operator="containsText" text="DM">
      <formula>NOT(ISERROR(SEARCH("DM",BU12)))</formula>
    </cfRule>
    <cfRule type="containsText" dxfId="82" priority="96" operator="containsText" text="F">
      <formula>NOT(ISERROR(SEARCH("F",BU12)))</formula>
    </cfRule>
  </conditionalFormatting>
  <conditionalFormatting sqref="BU152:BY161">
    <cfRule type="containsText" dxfId="81" priority="89" operator="containsText" text="V">
      <formula>NOT(ISERROR(SEARCH("V",BU152)))</formula>
    </cfRule>
    <cfRule type="containsText" dxfId="80" priority="90" operator="containsText" text="L">
      <formula>NOT(ISERROR(SEARCH("L",BU152)))</formula>
    </cfRule>
    <cfRule type="containsText" dxfId="79" priority="91" operator="containsText" text="DM">
      <formula>NOT(ISERROR(SEARCH("DM",BU152)))</formula>
    </cfRule>
    <cfRule type="containsText" dxfId="78" priority="92" operator="containsText" text="F">
      <formula>NOT(ISERROR(SEARCH("F",BU152)))</formula>
    </cfRule>
  </conditionalFormatting>
  <conditionalFormatting sqref="BU12:BY43 BU45:BY161 BU44:BX44">
    <cfRule type="containsText" dxfId="77" priority="88" operator="containsText" text="LSG">
      <formula>NOT(ISERROR(SEARCH("LSG",BU12)))</formula>
    </cfRule>
  </conditionalFormatting>
  <conditionalFormatting sqref="DD12:DH151">
    <cfRule type="containsText" dxfId="76" priority="84" operator="containsText" text="V">
      <formula>NOT(ISERROR(SEARCH("V",DD12)))</formula>
    </cfRule>
    <cfRule type="containsText" dxfId="75" priority="85" operator="containsText" text="LCG">
      <formula>NOT(ISERROR(SEARCH("LCG",DD12)))</formula>
    </cfRule>
    <cfRule type="containsText" dxfId="74" priority="86" operator="containsText" text="DM">
      <formula>NOT(ISERROR(SEARCH("DM",DD12)))</formula>
    </cfRule>
    <cfRule type="containsText" dxfId="73" priority="87" operator="containsText" text="F">
      <formula>NOT(ISERROR(SEARCH("F",DD12)))</formula>
    </cfRule>
  </conditionalFormatting>
  <conditionalFormatting sqref="DD152:DH161">
    <cfRule type="containsText" dxfId="72" priority="80" operator="containsText" text="V">
      <formula>NOT(ISERROR(SEARCH("V",DD152)))</formula>
    </cfRule>
    <cfRule type="containsText" dxfId="71" priority="81" operator="containsText" text="L">
      <formula>NOT(ISERROR(SEARCH("L",DD152)))</formula>
    </cfRule>
    <cfRule type="containsText" dxfId="70" priority="82" operator="containsText" text="DM">
      <formula>NOT(ISERROR(SEARCH("DM",DD152)))</formula>
    </cfRule>
    <cfRule type="containsText" dxfId="69" priority="83" operator="containsText" text="F">
      <formula>NOT(ISERROR(SEARCH("F",DD152)))</formula>
    </cfRule>
  </conditionalFormatting>
  <conditionalFormatting sqref="DD12:DH161">
    <cfRule type="containsText" dxfId="68" priority="79" operator="containsText" text="LSG">
      <formula>NOT(ISERROR(SEARCH("LSG",DD12)))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51">
    <cfRule type="containsText" dxfId="67" priority="75" operator="containsText" text="V">
      <formula>NOT(ISERROR(SEARCH("V",EM12)))</formula>
    </cfRule>
    <cfRule type="containsText" dxfId="66" priority="76" operator="containsText" text="LCG">
      <formula>NOT(ISERROR(SEARCH("LCG",EM12)))</formula>
    </cfRule>
    <cfRule type="containsText" dxfId="65" priority="77" operator="containsText" text="DM">
      <formula>NOT(ISERROR(SEARCH("DM",EM12)))</formula>
    </cfRule>
    <cfRule type="containsText" dxfId="64" priority="78" operator="containsText" text="F">
      <formula>NOT(ISERROR(SEARCH("F",EM12)))</formula>
    </cfRule>
  </conditionalFormatting>
  <conditionalFormatting sqref="EM152:EQ161">
    <cfRule type="containsText" dxfId="63" priority="71" operator="containsText" text="V">
      <formula>NOT(ISERROR(SEARCH("V",EM152)))</formula>
    </cfRule>
    <cfRule type="containsText" dxfId="62" priority="72" operator="containsText" text="L">
      <formula>NOT(ISERROR(SEARCH("L",EM152)))</formula>
    </cfRule>
    <cfRule type="containsText" dxfId="61" priority="73" operator="containsText" text="DM">
      <formula>NOT(ISERROR(SEARCH("DM",EM152)))</formula>
    </cfRule>
    <cfRule type="containsText" dxfId="60" priority="74" operator="containsText" text="F">
      <formula>NOT(ISERROR(SEARCH("F",EM152)))</formula>
    </cfRule>
  </conditionalFormatting>
  <conditionalFormatting sqref="EM12:EQ16 EM19:EQ20 EN17:EQ18 EN21:EQ21 EM44:EQ44 EN43:EQ43 EN45:EQ45 EN62:EQ63 EN69:EQ69 EN76:EQ76 EN93:EQ93 EN124:EQ128 EM126 EM22:EQ42 EM46:EQ61 EM64:EQ68 EM70:EQ75 EM77:EQ92 EM94:EQ123 EM129:EQ161">
    <cfRule type="containsText" dxfId="59" priority="70" operator="containsText" text="LSG">
      <formula>NOT(ISERROR(SEARCH("LSG",EM12)))</formula>
    </cfRule>
  </conditionalFormatting>
  <conditionalFormatting sqref="DI16">
    <cfRule type="containsText" dxfId="58" priority="66" operator="containsText" text="V">
      <formula>NOT(ISERROR(SEARCH("V",DI16)))</formula>
    </cfRule>
    <cfRule type="containsText" dxfId="57" priority="67" operator="containsText" text="LCG">
      <formula>NOT(ISERROR(SEARCH("LCG",DI16)))</formula>
    </cfRule>
    <cfRule type="containsText" dxfId="56" priority="68" operator="containsText" text="DM">
      <formula>NOT(ISERROR(SEARCH("DM",DI16)))</formula>
    </cfRule>
    <cfRule type="containsText" dxfId="55" priority="69" operator="containsText" text="F">
      <formula>NOT(ISERROR(SEARCH("F",DI16)))</formula>
    </cfRule>
  </conditionalFormatting>
  <conditionalFormatting sqref="DI16">
    <cfRule type="containsText" dxfId="54" priority="65" operator="containsText" text="LSG">
      <formula>NOT(ISERROR(SEARCH("LSG",DI16)))</formula>
    </cfRule>
  </conditionalFormatting>
  <conditionalFormatting sqref="DN16">
    <cfRule type="containsText" dxfId="53" priority="61" operator="containsText" text="V">
      <formula>NOT(ISERROR(SEARCH("V",DN16)))</formula>
    </cfRule>
    <cfRule type="containsText" dxfId="52" priority="62" operator="containsText" text="LCG">
      <formula>NOT(ISERROR(SEARCH("LCG",DN16)))</formula>
    </cfRule>
    <cfRule type="containsText" dxfId="51" priority="63" operator="containsText" text="DM">
      <formula>NOT(ISERROR(SEARCH("DM",DN16)))</formula>
    </cfRule>
    <cfRule type="containsText" dxfId="50" priority="64" operator="containsText" text="F">
      <formula>NOT(ISERROR(SEARCH("F",DN16)))</formula>
    </cfRule>
  </conditionalFormatting>
  <conditionalFormatting sqref="DN16">
    <cfRule type="containsText" dxfId="49" priority="60" operator="containsText" text="LSG">
      <formula>NOT(ISERROR(SEARCH("LSG",DN16)))</formula>
    </cfRule>
  </conditionalFormatting>
  <conditionalFormatting sqref="DS16">
    <cfRule type="containsText" dxfId="48" priority="56" operator="containsText" text="V">
      <formula>NOT(ISERROR(SEARCH("V",DS16)))</formula>
    </cfRule>
    <cfRule type="containsText" dxfId="47" priority="57" operator="containsText" text="LCG">
      <formula>NOT(ISERROR(SEARCH("LCG",DS16)))</formula>
    </cfRule>
    <cfRule type="containsText" dxfId="46" priority="58" operator="containsText" text="DM">
      <formula>NOT(ISERROR(SEARCH("DM",DS16)))</formula>
    </cfRule>
    <cfRule type="containsText" dxfId="45" priority="59" operator="containsText" text="F">
      <formula>NOT(ISERROR(SEARCH("F",DS16)))</formula>
    </cfRule>
  </conditionalFormatting>
  <conditionalFormatting sqref="DS16">
    <cfRule type="containsText" dxfId="44" priority="55" operator="containsText" text="LSG">
      <formula>NOT(ISERROR(SEARCH("LSG",DS16)))</formula>
    </cfRule>
  </conditionalFormatting>
  <conditionalFormatting sqref="EM125 EM128">
    <cfRule type="containsText" dxfId="43" priority="51" operator="containsText" text="V">
      <formula>NOT(ISERROR(SEARCH("V",EM125)))</formula>
    </cfRule>
    <cfRule type="containsText" dxfId="42" priority="52" operator="containsText" text="LCG">
      <formula>NOT(ISERROR(SEARCH("LCG",EM125)))</formula>
    </cfRule>
    <cfRule type="containsText" dxfId="41" priority="53" operator="containsText" text="DM">
      <formula>NOT(ISERROR(SEARCH("DM",EM125)))</formula>
    </cfRule>
    <cfRule type="containsText" dxfId="40" priority="54" operator="containsText" text="F">
      <formula>NOT(ISERROR(SEARCH("F",EM125)))</formula>
    </cfRule>
  </conditionalFormatting>
  <conditionalFormatting sqref="EM125 EM128">
    <cfRule type="containsText" dxfId="39" priority="50" operator="containsText" text="LSG">
      <formula>NOT(ISERROR(SEARCH("LSG",EM125)))</formula>
    </cfRule>
  </conditionalFormatting>
  <conditionalFormatting sqref="EW125:EW128">
    <cfRule type="containsText" dxfId="38" priority="46" operator="containsText" text="V">
      <formula>NOT(ISERROR(SEARCH("V",EW125)))</formula>
    </cfRule>
    <cfRule type="containsText" dxfId="37" priority="47" operator="containsText" text="LCG">
      <formula>NOT(ISERROR(SEARCH("LCG",EW125)))</formula>
    </cfRule>
    <cfRule type="containsText" dxfId="36" priority="48" operator="containsText" text="DM">
      <formula>NOT(ISERROR(SEARCH("DM",EW125)))</formula>
    </cfRule>
    <cfRule type="containsText" dxfId="35" priority="49" operator="containsText" text="F">
      <formula>NOT(ISERROR(SEARCH("F",EW125)))</formula>
    </cfRule>
  </conditionalFormatting>
  <conditionalFormatting sqref="EM17">
    <cfRule type="containsText" dxfId="34" priority="42" operator="containsText" text="V">
      <formula>NOT(ISERROR(SEARCH("V",EM17)))</formula>
    </cfRule>
    <cfRule type="containsText" dxfId="33" priority="43" operator="containsText" text="LCG">
      <formula>NOT(ISERROR(SEARCH("LCG",EM17)))</formula>
    </cfRule>
    <cfRule type="containsText" dxfId="32" priority="44" operator="containsText" text="DM">
      <formula>NOT(ISERROR(SEARCH("DM",EM17)))</formula>
    </cfRule>
    <cfRule type="containsText" dxfId="31" priority="45" operator="containsText" text="F">
      <formula>NOT(ISERROR(SEARCH("F",EM17)))</formula>
    </cfRule>
  </conditionalFormatting>
  <conditionalFormatting sqref="EM17">
    <cfRule type="containsText" dxfId="30" priority="41" operator="containsText" text="LSG">
      <formula>NOT(ISERROR(SEARCH("LSG",EM17)))</formula>
    </cfRule>
  </conditionalFormatting>
  <conditionalFormatting sqref="EM18">
    <cfRule type="containsText" dxfId="29" priority="37" operator="containsText" text="V">
      <formula>NOT(ISERROR(SEARCH("V",EM18)))</formula>
    </cfRule>
    <cfRule type="containsText" dxfId="28" priority="38" operator="containsText" text="LCG">
      <formula>NOT(ISERROR(SEARCH("LCG",EM18)))</formula>
    </cfRule>
    <cfRule type="containsText" dxfId="27" priority="39" operator="containsText" text="DM">
      <formula>NOT(ISERROR(SEARCH("DM",EM18)))</formula>
    </cfRule>
    <cfRule type="containsText" dxfId="26" priority="40" operator="containsText" text="F">
      <formula>NOT(ISERROR(SEARCH("F",EM18)))</formula>
    </cfRule>
  </conditionalFormatting>
  <conditionalFormatting sqref="EM18">
    <cfRule type="containsText" dxfId="25" priority="36" operator="containsText" text="LSG">
      <formula>NOT(ISERROR(SEARCH("LSG",EM18)))</formula>
    </cfRule>
  </conditionalFormatting>
  <conditionalFormatting sqref="EM21">
    <cfRule type="containsText" dxfId="24" priority="32" operator="containsText" text="V">
      <formula>NOT(ISERROR(SEARCH("V",EM21)))</formula>
    </cfRule>
    <cfRule type="containsText" dxfId="23" priority="33" operator="containsText" text="LCG">
      <formula>NOT(ISERROR(SEARCH("LCG",EM21)))</formula>
    </cfRule>
    <cfRule type="containsText" dxfId="22" priority="34" operator="containsText" text="DM">
      <formula>NOT(ISERROR(SEARCH("DM",EM21)))</formula>
    </cfRule>
    <cfRule type="containsText" dxfId="21" priority="35" operator="containsText" text="F">
      <formula>NOT(ISERROR(SEARCH("F",EM21)))</formula>
    </cfRule>
  </conditionalFormatting>
  <conditionalFormatting sqref="EM21">
    <cfRule type="containsText" dxfId="20" priority="31" operator="containsText" text="LSG">
      <formula>NOT(ISERROR(SEARCH("LSG",EM21)))</formula>
    </cfRule>
  </conditionalFormatting>
  <conditionalFormatting sqref="EM43 EM45 EM62:EM63 EM69 EM76 EM93 EM124 EM127">
    <cfRule type="containsText" dxfId="19" priority="27" operator="containsText" text="V">
      <formula>NOT(ISERROR(SEARCH("V",EM43)))</formula>
    </cfRule>
    <cfRule type="containsText" dxfId="18" priority="28" operator="containsText" text="LCG">
      <formula>NOT(ISERROR(SEARCH("LCG",EM43)))</formula>
    </cfRule>
    <cfRule type="containsText" dxfId="17" priority="29" operator="containsText" text="DM">
      <formula>NOT(ISERROR(SEARCH("DM",EM43)))</formula>
    </cfRule>
    <cfRule type="containsText" dxfId="16" priority="30" operator="containsText" text="F">
      <formula>NOT(ISERROR(SEARCH("F",EM43)))</formula>
    </cfRule>
  </conditionalFormatting>
  <conditionalFormatting sqref="EM43 EM45 EM62:EM63 EM69 EM76 EM93 EM124 EM127">
    <cfRule type="containsText" dxfId="15" priority="26" operator="containsText" text="LSG">
      <formula>NOT(ISERROR(SEARCH("LSG",EM43)))</formula>
    </cfRule>
  </conditionalFormatting>
  <conditionalFormatting sqref="DC44">
    <cfRule type="containsText" dxfId="14" priority="12" operator="containsText" text="V">
      <formula>NOT(ISERROR(SEARCH("V",DC44)))</formula>
    </cfRule>
    <cfRule type="containsText" dxfId="13" priority="13" operator="containsText" text="LCG">
      <formula>NOT(ISERROR(SEARCH("LCG",DC44)))</formula>
    </cfRule>
    <cfRule type="containsText" dxfId="12" priority="14" operator="containsText" text="DM">
      <formula>NOT(ISERROR(SEARCH("DM",DC44)))</formula>
    </cfRule>
    <cfRule type="containsText" dxfId="11" priority="15" operator="containsText" text="F">
      <formula>NOT(ISERROR(SEARCH("F",DC44)))</formula>
    </cfRule>
  </conditionalFormatting>
  <conditionalFormatting sqref="DC44">
    <cfRule type="containsText" dxfId="10" priority="11" operator="containsText" text="LSG">
      <formula>NOT(ISERROR(SEARCH("LSG",DC44)))</formula>
    </cfRule>
  </conditionalFormatting>
  <conditionalFormatting sqref="BY44">
    <cfRule type="containsText" dxfId="9" priority="7" operator="containsText" text="V">
      <formula>NOT(ISERROR(SEARCH("V",BY44)))</formula>
    </cfRule>
    <cfRule type="containsText" dxfId="8" priority="8" operator="containsText" text="LCG">
      <formula>NOT(ISERROR(SEARCH("LCG",BY44)))</formula>
    </cfRule>
    <cfRule type="containsText" dxfId="7" priority="9" operator="containsText" text="DM">
      <formula>NOT(ISERROR(SEARCH("DM",BY44)))</formula>
    </cfRule>
    <cfRule type="containsText" dxfId="6" priority="10" operator="containsText" text="F">
      <formula>NOT(ISERROR(SEARCH("F",BY44)))</formula>
    </cfRule>
  </conditionalFormatting>
  <conditionalFormatting sqref="BY44">
    <cfRule type="containsText" dxfId="5" priority="6" operator="containsText" text="LSG">
      <formula>NOT(ISERROR(SEARCH("LSG",BY44)))</formula>
    </cfRule>
  </conditionalFormatting>
  <conditionalFormatting sqref="CD44">
    <cfRule type="containsText" dxfId="4" priority="2" operator="containsText" text="V">
      <formula>NOT(ISERROR(SEARCH("V",CD44)))</formula>
    </cfRule>
    <cfRule type="containsText" dxfId="3" priority="3" operator="containsText" text="LCG">
      <formula>NOT(ISERROR(SEARCH("LCG",CD44)))</formula>
    </cfRule>
    <cfRule type="containsText" dxfId="2" priority="4" operator="containsText" text="DM">
      <formula>NOT(ISERROR(SEARCH("DM",CD44)))</formula>
    </cfRule>
    <cfRule type="containsText" dxfId="1" priority="5" operator="containsText" text="F">
      <formula>NOT(ISERROR(SEARCH("F",CD44)))</formula>
    </cfRule>
  </conditionalFormatting>
  <conditionalFormatting sqref="CD44">
    <cfRule type="containsText" dxfId="0" priority="1" operator="containsText" text="LSG">
      <formula>NOT(ISERROR(SEARCH("LSG",CD44)))</formula>
    </cfRule>
  </conditionalFormatting>
  <dataValidations count="2">
    <dataValidation type="decimal" errorStyle="information" allowBlank="1" showInputMessage="1" showErrorMessage="1" errorTitle="ERROR DE INGRESO" error="Se ingresa como maximo 2 horas" sqref="AH12:AH161 CA12:CA161 FH12:FH161 CF12:CF161 DE12:DE161 DJ12:DJ161 DO12:DO161 CK12:CK161 CP12:CP161 CU12:CU161 CZ12:CZ161 BB12:BB161 BV12:BV161 ES12:ES161 EX12:EX161 FC12:FC161 BG12:BG161 BL12:BL161 BQ12:BQ161 DT12:DT161 DY12:DY161 ED12:ED161 EI12:EI161 AM12:AM161 AR12:AR161 AW12:AW161 S12:S161 X12:X161 AC12:AC161 EN12:EN161" xr:uid="{D408B846-DDF6-4BEE-A767-C14EE502EDC2}">
      <formula1>0</formula1>
      <formula2>2</formula2>
    </dataValidation>
    <dataValidation type="decimal" errorStyle="information" allowBlank="1" showInputMessage="1" showErrorMessage="1" errorTitle="ERROR DE INGRESO" error="Ingresar solo numeros" sqref="AI12:AK161 BW12:BY161 FI12:FK161 CG12:CI161 DF12:DH161 DK12:DM161 DP12:DR161 CL12:CN161 CQ12:CS161 CV12:CX161 EO12:EQ161 BC12:BE161 DA12:DC161 ET12:EV161 EY12:FA161 FD12:FF161 BH12:BJ161 BM12:BO161 BR12:BT161 DU12:DW161 DZ12:EB161 EE12:EG161 EJ12:EL161 AN12:AP161 AS12:AU161 AX12:AZ161 T12:V161 Y12:AA161 AD12:AF161 CB12:CD161" xr:uid="{8E269F26-DD50-4288-9439-23C8322DAE3F}">
      <formula1>0</formula1>
      <formula2>18</formula2>
    </dataValidation>
  </dataValidation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Equipo</dc:creator>
  <cp:lastModifiedBy>AKM_1</cp:lastModifiedBy>
  <dcterms:created xsi:type="dcterms:W3CDTF">2022-01-18T21:04:26Z</dcterms:created>
  <dcterms:modified xsi:type="dcterms:W3CDTF">2022-07-19T19:32:31Z</dcterms:modified>
</cp:coreProperties>
</file>