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2-PERSONAL\----PENDIENTES\"/>
    </mc:Choice>
  </mc:AlternateContent>
  <xr:revisionPtr revIDLastSave="0" documentId="13_ncr:1_{AC3C2E13-96EE-4AE7-A728-8927FA6CE87E}" xr6:coauthVersionLast="47" xr6:coauthVersionMax="47" xr10:uidLastSave="{00000000-0000-0000-0000-000000000000}"/>
  <bookViews>
    <workbookView xWindow="-120" yWindow="-120" windowWidth="20730" windowHeight="11160" firstSheet="2" activeTab="4" xr2:uid="{E80D2E49-80EA-4EBC-AFF4-7850061B15D2}"/>
  </bookViews>
  <sheets>
    <sheet name="Hoja3" sheetId="3" r:id="rId1"/>
    <sheet name="ENTREGAR COPIA CONTRATO" sheetId="1" r:id="rId2"/>
    <sheet name="FIRMAR CONTRATO" sheetId="2" r:id="rId3"/>
    <sheet name="NOCHE PLACAR" sheetId="5" r:id="rId4"/>
    <sheet name="T PLACAR" sheetId="6" r:id="rId5"/>
    <sheet name="FIRMAR CTS UTILIDADES" sheetId="7" r:id="rId6"/>
  </sheets>
  <externalReferences>
    <externalReference r:id="rId7"/>
    <externalReference r:id="rId8"/>
  </externalReferences>
  <definedNames>
    <definedName name="_xlnm._FilterDatabase" localSheetId="1" hidden="1">'ENTREGAR COPIA CONTRATO'!$A$3:$L$205</definedName>
    <definedName name="_xlnm._FilterDatabase" localSheetId="2" hidden="1">'FIRMAR CONTRATO'!$A$3:$L$205</definedName>
    <definedName name="_xlnm._FilterDatabase" localSheetId="5" hidden="1">'FIRMAR CTS UTILIDADES'!$A$2:$I$34</definedName>
    <definedName name="_xlnm._FilterDatabase" localSheetId="3" hidden="1">'NOCHE PLACAR'!$A$1:$AB$117</definedName>
    <definedName name="_xlnm._FilterDatabase" localSheetId="4" hidden="1">'T PLACAR'!$A$1:$AB$117</definedName>
    <definedName name="AREAS">[1]Areas!$A:$B</definedName>
    <definedName name="DIAS_Q_VINO">#REF!</definedName>
    <definedName name="Marcaciones">#REF!</definedName>
    <definedName name="TOTAL_DIAS_LABORALES">#REF!</definedName>
    <definedName name="TOTAL_FERIADOS_Q_NO_VINO">#REF!</definedName>
    <definedName name="TOTAL_FERIADOS_SEMANA">#REF!</definedName>
    <definedName name="TURNOS">[1]Turnos!$A:$F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17" i="6" l="1"/>
  <c r="AB79" i="6"/>
  <c r="AB116" i="6"/>
  <c r="AB112" i="6"/>
  <c r="H112" i="6"/>
  <c r="AB113" i="6"/>
  <c r="O113" i="6"/>
  <c r="H113" i="6"/>
  <c r="AB115" i="6"/>
  <c r="O115" i="6"/>
  <c r="H115" i="6"/>
  <c r="AB42" i="6"/>
  <c r="AB110" i="6"/>
  <c r="O110" i="6"/>
  <c r="H110" i="6"/>
  <c r="AB108" i="6"/>
  <c r="AB111" i="6"/>
  <c r="O111" i="6"/>
  <c r="H111" i="6"/>
  <c r="AB107" i="6"/>
  <c r="AB105" i="6"/>
  <c r="O105" i="6"/>
  <c r="H105" i="6"/>
  <c r="AB77" i="6"/>
  <c r="H77" i="6"/>
  <c r="AB98" i="6"/>
  <c r="O98" i="6"/>
  <c r="H98" i="6"/>
  <c r="AB114" i="6"/>
  <c r="O114" i="6"/>
  <c r="H114" i="6"/>
  <c r="AB60" i="6"/>
  <c r="AB41" i="6"/>
  <c r="AB104" i="6"/>
  <c r="H104" i="6"/>
  <c r="AB91" i="6"/>
  <c r="O91" i="6"/>
  <c r="H91" i="6"/>
  <c r="AB90" i="6"/>
  <c r="O90" i="6"/>
  <c r="H90" i="6"/>
  <c r="AB53" i="6"/>
  <c r="AB11" i="6"/>
  <c r="AB10" i="6"/>
  <c r="AB66" i="6"/>
  <c r="AB9" i="6"/>
  <c r="AB36" i="6"/>
  <c r="AB109" i="6"/>
  <c r="O109" i="6"/>
  <c r="H109" i="6"/>
  <c r="AB82" i="6"/>
  <c r="O82" i="6"/>
  <c r="H82" i="6"/>
  <c r="AB81" i="6"/>
  <c r="O81" i="6"/>
  <c r="H81" i="6"/>
  <c r="AB8" i="6"/>
  <c r="AB87" i="6"/>
  <c r="AB80" i="6"/>
  <c r="AB78" i="6"/>
  <c r="O78" i="6"/>
  <c r="H78" i="6"/>
  <c r="AB106" i="6"/>
  <c r="O106" i="6"/>
  <c r="H106" i="6"/>
  <c r="AB7" i="6"/>
  <c r="AB76" i="6"/>
  <c r="AB71" i="6"/>
  <c r="O71" i="6"/>
  <c r="H71" i="6"/>
  <c r="AB70" i="6"/>
  <c r="O70" i="6"/>
  <c r="H70" i="6"/>
  <c r="AB69" i="6"/>
  <c r="O69" i="6"/>
  <c r="H69" i="6"/>
  <c r="AB103" i="6"/>
  <c r="AB6" i="6"/>
  <c r="AB96" i="6"/>
  <c r="AB102" i="6"/>
  <c r="AB74" i="6"/>
  <c r="AB65" i="6"/>
  <c r="O65" i="6"/>
  <c r="H65" i="6"/>
  <c r="AB99" i="6"/>
  <c r="O99" i="6"/>
  <c r="H99" i="6"/>
  <c r="AB64" i="6"/>
  <c r="O64" i="6"/>
  <c r="H64" i="6"/>
  <c r="AB63" i="6"/>
  <c r="O63" i="6"/>
  <c r="H63" i="6"/>
  <c r="AB62" i="6"/>
  <c r="AB68" i="6"/>
  <c r="O68" i="6"/>
  <c r="H68" i="6"/>
  <c r="AB34" i="6"/>
  <c r="AB27" i="6"/>
  <c r="AB58" i="6"/>
  <c r="O58" i="6"/>
  <c r="H58" i="6"/>
  <c r="AB95" i="6"/>
  <c r="O95" i="6"/>
  <c r="H95" i="6"/>
  <c r="AB57" i="6"/>
  <c r="AB5" i="6"/>
  <c r="AB56" i="6"/>
  <c r="AB93" i="6"/>
  <c r="O93" i="6"/>
  <c r="H93" i="6"/>
  <c r="AB59" i="6"/>
  <c r="AB55" i="6"/>
  <c r="H55" i="6"/>
  <c r="AB54" i="6"/>
  <c r="O54" i="6"/>
  <c r="H54" i="6"/>
  <c r="AB25" i="6"/>
  <c r="AB101" i="6"/>
  <c r="O101" i="6"/>
  <c r="H101" i="6"/>
  <c r="AB100" i="6"/>
  <c r="O100" i="6"/>
  <c r="H100" i="6"/>
  <c r="AB51" i="6"/>
  <c r="AB52" i="6"/>
  <c r="O52" i="6"/>
  <c r="H52" i="6"/>
  <c r="AB48" i="6"/>
  <c r="AB50" i="6"/>
  <c r="AB49" i="6"/>
  <c r="AB47" i="6"/>
  <c r="AB19" i="6"/>
  <c r="AB97" i="6"/>
  <c r="O97" i="6"/>
  <c r="H97" i="6"/>
  <c r="AB45" i="6"/>
  <c r="H45" i="6"/>
  <c r="AB94" i="6"/>
  <c r="O94" i="6"/>
  <c r="H94" i="6"/>
  <c r="AB44" i="6"/>
  <c r="O44" i="6"/>
  <c r="H44" i="6"/>
  <c r="AB92" i="6"/>
  <c r="O92" i="6"/>
  <c r="H92" i="6"/>
  <c r="AB75" i="6"/>
  <c r="AB46" i="6"/>
  <c r="AB23" i="6"/>
  <c r="AB40" i="6"/>
  <c r="O40" i="6"/>
  <c r="H40" i="6"/>
  <c r="AB39" i="6"/>
  <c r="O39" i="6"/>
  <c r="H39" i="6"/>
  <c r="AB38" i="6"/>
  <c r="O38" i="6"/>
  <c r="H38" i="6"/>
  <c r="AB37" i="6"/>
  <c r="H37" i="6"/>
  <c r="AB4" i="6"/>
  <c r="AB61" i="6"/>
  <c r="AB35" i="6"/>
  <c r="O35" i="6"/>
  <c r="H35" i="6"/>
  <c r="AB73" i="6"/>
  <c r="O73" i="6"/>
  <c r="H73" i="6"/>
  <c r="AB30" i="6"/>
  <c r="O30" i="6"/>
  <c r="H30" i="6"/>
  <c r="AB29" i="6"/>
  <c r="AB33" i="6"/>
  <c r="O33" i="6"/>
  <c r="H33" i="6"/>
  <c r="AB32" i="6"/>
  <c r="O32" i="6"/>
  <c r="H32" i="6"/>
  <c r="AB31" i="6"/>
  <c r="AB28" i="6"/>
  <c r="O28" i="6"/>
  <c r="H28" i="6"/>
  <c r="AB67" i="6"/>
  <c r="O67" i="6"/>
  <c r="H67" i="6"/>
  <c r="AB72" i="6"/>
  <c r="H72" i="6"/>
  <c r="AB89" i="6"/>
  <c r="O89" i="6"/>
  <c r="H89" i="6"/>
  <c r="AB26" i="6"/>
  <c r="O26" i="6"/>
  <c r="AB22" i="6"/>
  <c r="AB24" i="6"/>
  <c r="O24" i="6"/>
  <c r="H24" i="6"/>
  <c r="AB86" i="6"/>
  <c r="AB17" i="6"/>
  <c r="AB88" i="6"/>
  <c r="AB83" i="6"/>
  <c r="AB85" i="6"/>
  <c r="H85" i="6"/>
  <c r="AB84" i="6"/>
  <c r="O84" i="6"/>
  <c r="H84" i="6"/>
  <c r="AB43" i="6"/>
  <c r="AB3" i="6"/>
  <c r="AB20" i="6"/>
  <c r="AB21" i="6"/>
  <c r="AB18" i="6"/>
  <c r="H18" i="6"/>
  <c r="AB16" i="6"/>
  <c r="O16" i="6"/>
  <c r="H16" i="6"/>
  <c r="AB2" i="6"/>
  <c r="AB15" i="6"/>
  <c r="O15" i="6"/>
  <c r="H15" i="6"/>
  <c r="AB14" i="6"/>
  <c r="AB13" i="6"/>
  <c r="H13" i="6"/>
  <c r="AB12" i="6"/>
  <c r="O12" i="6"/>
  <c r="H12" i="6"/>
  <c r="AB117" i="5"/>
  <c r="AB116" i="5"/>
  <c r="AB115" i="5"/>
  <c r="AB114" i="5"/>
  <c r="H114" i="5"/>
  <c r="AB113" i="5"/>
  <c r="O113" i="5"/>
  <c r="H113" i="5"/>
  <c r="AB112" i="5"/>
  <c r="O112" i="5"/>
  <c r="H112" i="5"/>
  <c r="AB111" i="5"/>
  <c r="AB110" i="5"/>
  <c r="O110" i="5"/>
  <c r="H110" i="5"/>
  <c r="AB109" i="5"/>
  <c r="AB108" i="5"/>
  <c r="O108" i="5"/>
  <c r="H108" i="5"/>
  <c r="AB107" i="5"/>
  <c r="AB106" i="5"/>
  <c r="O106" i="5"/>
  <c r="H106" i="5"/>
  <c r="AB105" i="5"/>
  <c r="H105" i="5"/>
  <c r="AB104" i="5"/>
  <c r="O104" i="5"/>
  <c r="H104" i="5"/>
  <c r="AB103" i="5"/>
  <c r="O103" i="5"/>
  <c r="H103" i="5"/>
  <c r="AB102" i="5"/>
  <c r="AB101" i="5"/>
  <c r="AB100" i="5"/>
  <c r="H100" i="5"/>
  <c r="AB99" i="5"/>
  <c r="O99" i="5"/>
  <c r="H99" i="5"/>
  <c r="AB98" i="5"/>
  <c r="O98" i="5"/>
  <c r="H98" i="5"/>
  <c r="AB97" i="5"/>
  <c r="AB96" i="5"/>
  <c r="AB95" i="5"/>
  <c r="AB94" i="5"/>
  <c r="AB93" i="5"/>
  <c r="AB92" i="5"/>
  <c r="AB91" i="5"/>
  <c r="O91" i="5"/>
  <c r="H91" i="5"/>
  <c r="AB90" i="5"/>
  <c r="O90" i="5"/>
  <c r="H90" i="5"/>
  <c r="AB89" i="5"/>
  <c r="O89" i="5"/>
  <c r="H89" i="5"/>
  <c r="AB88" i="5"/>
  <c r="AB87" i="5"/>
  <c r="AB86" i="5"/>
  <c r="AB85" i="5"/>
  <c r="O85" i="5"/>
  <c r="H85" i="5"/>
  <c r="AB84" i="5"/>
  <c r="O84" i="5"/>
  <c r="H84" i="5"/>
  <c r="AB83" i="5"/>
  <c r="AB82" i="5"/>
  <c r="AB81" i="5"/>
  <c r="O81" i="5"/>
  <c r="H81" i="5"/>
  <c r="AB80" i="5"/>
  <c r="O80" i="5"/>
  <c r="H80" i="5"/>
  <c r="AB79" i="5"/>
  <c r="O79" i="5"/>
  <c r="H79" i="5"/>
  <c r="AB78" i="5"/>
  <c r="AB77" i="5"/>
  <c r="AB76" i="5"/>
  <c r="AB75" i="5"/>
  <c r="AB74" i="5"/>
  <c r="AB73" i="5"/>
  <c r="O73" i="5"/>
  <c r="H73" i="5"/>
  <c r="AB72" i="5"/>
  <c r="O72" i="5"/>
  <c r="H72" i="5"/>
  <c r="AB71" i="5"/>
  <c r="O71" i="5"/>
  <c r="H71" i="5"/>
  <c r="AB70" i="5"/>
  <c r="O70" i="5"/>
  <c r="H70" i="5"/>
  <c r="AB69" i="5"/>
  <c r="AB68" i="5"/>
  <c r="O68" i="5"/>
  <c r="H68" i="5"/>
  <c r="AB67" i="5"/>
  <c r="AB66" i="5"/>
  <c r="AB65" i="5"/>
  <c r="O65" i="5"/>
  <c r="H65" i="5"/>
  <c r="AB64" i="5"/>
  <c r="O64" i="5"/>
  <c r="H64" i="5"/>
  <c r="AB63" i="5"/>
  <c r="AB62" i="5"/>
  <c r="AB61" i="5"/>
  <c r="AB60" i="5"/>
  <c r="O60" i="5"/>
  <c r="H60" i="5"/>
  <c r="AB59" i="5"/>
  <c r="AB58" i="5"/>
  <c r="H58" i="5"/>
  <c r="AB57" i="5"/>
  <c r="O57" i="5"/>
  <c r="H57" i="5"/>
  <c r="AB56" i="5"/>
  <c r="AB55" i="5"/>
  <c r="O55" i="5"/>
  <c r="H55" i="5"/>
  <c r="AB54" i="5"/>
  <c r="O54" i="5"/>
  <c r="H54" i="5"/>
  <c r="AB53" i="5"/>
  <c r="AB52" i="5"/>
  <c r="O52" i="5"/>
  <c r="H52" i="5"/>
  <c r="AB51" i="5"/>
  <c r="AB50" i="5"/>
  <c r="AB49" i="5"/>
  <c r="AB48" i="5"/>
  <c r="AB47" i="5"/>
  <c r="AB46" i="5"/>
  <c r="O46" i="5"/>
  <c r="H46" i="5"/>
  <c r="AB45" i="5"/>
  <c r="H45" i="5"/>
  <c r="AB44" i="5"/>
  <c r="O44" i="5"/>
  <c r="H44" i="5"/>
  <c r="AB43" i="5"/>
  <c r="O43" i="5"/>
  <c r="H43" i="5"/>
  <c r="AB42" i="5"/>
  <c r="O42" i="5"/>
  <c r="H42" i="5"/>
  <c r="AB41" i="5"/>
  <c r="AB40" i="5"/>
  <c r="AB39" i="5"/>
  <c r="AB38" i="5"/>
  <c r="O38" i="5"/>
  <c r="H38" i="5"/>
  <c r="AB37" i="5"/>
  <c r="O37" i="5"/>
  <c r="H37" i="5"/>
  <c r="AB36" i="5"/>
  <c r="O36" i="5"/>
  <c r="H36" i="5"/>
  <c r="AB35" i="5"/>
  <c r="H35" i="5"/>
  <c r="AB34" i="5"/>
  <c r="AB33" i="5"/>
  <c r="AB32" i="5"/>
  <c r="O32" i="5"/>
  <c r="H32" i="5"/>
  <c r="AB31" i="5"/>
  <c r="O31" i="5"/>
  <c r="H31" i="5"/>
  <c r="AB30" i="5"/>
  <c r="O30" i="5"/>
  <c r="H30" i="5"/>
  <c r="AB29" i="5"/>
  <c r="AB28" i="5"/>
  <c r="O28" i="5"/>
  <c r="H28" i="5"/>
  <c r="AB27" i="5"/>
  <c r="O27" i="5"/>
  <c r="H27" i="5"/>
  <c r="AB26" i="5"/>
  <c r="AB25" i="5"/>
  <c r="O25" i="5"/>
  <c r="H25" i="5"/>
  <c r="AB24" i="5"/>
  <c r="O24" i="5"/>
  <c r="H24" i="5"/>
  <c r="AB23" i="5"/>
  <c r="H23" i="5"/>
  <c r="AB22" i="5"/>
  <c r="O22" i="5"/>
  <c r="H22" i="5"/>
  <c r="AB21" i="5"/>
  <c r="O21" i="5"/>
  <c r="AB20" i="5"/>
  <c r="AB19" i="5"/>
  <c r="O19" i="5"/>
  <c r="H19" i="5"/>
  <c r="AB18" i="5"/>
  <c r="AB17" i="5"/>
  <c r="AB16" i="5"/>
  <c r="AB15" i="5"/>
  <c r="AB14" i="5"/>
  <c r="H14" i="5"/>
  <c r="AB13" i="5"/>
  <c r="O13" i="5"/>
  <c r="H13" i="5"/>
  <c r="AB12" i="5"/>
  <c r="AB11" i="5"/>
  <c r="AB10" i="5"/>
  <c r="AB9" i="5"/>
  <c r="AB8" i="5"/>
  <c r="H8" i="5"/>
  <c r="AB7" i="5"/>
  <c r="O7" i="5"/>
  <c r="H7" i="5"/>
  <c r="AB6" i="5"/>
  <c r="AB5" i="5"/>
  <c r="O5" i="5"/>
  <c r="H5" i="5"/>
  <c r="AB4" i="5"/>
  <c r="AB3" i="5"/>
  <c r="H3" i="5"/>
  <c r="AB2" i="5"/>
  <c r="O2" i="5"/>
  <c r="H2" i="5"/>
  <c r="C8" i="3" l="1"/>
  <c r="C7" i="3"/>
  <c r="C6" i="3"/>
  <c r="C5" i="3"/>
  <c r="C4" i="3"/>
  <c r="C3" i="3"/>
</calcChain>
</file>

<file path=xl/sharedStrings.xml><?xml version="1.0" encoding="utf-8"?>
<sst xmlns="http://schemas.openxmlformats.org/spreadsheetml/2006/main" count="4192" uniqueCount="810">
  <si>
    <t>FECHA</t>
  </si>
  <si>
    <t>APELLIDOS</t>
  </si>
  <si>
    <t>NOMBRES</t>
  </si>
  <si>
    <t>DNI</t>
  </si>
  <si>
    <t>INICIO</t>
  </si>
  <si>
    <t>FINAL</t>
  </si>
  <si>
    <t>OBS</t>
  </si>
  <si>
    <t>FIRMADO</t>
  </si>
  <si>
    <t>ESTADO</t>
  </si>
  <si>
    <t>FG</t>
  </si>
  <si>
    <t>ENT</t>
  </si>
  <si>
    <t>OBSERVACION</t>
  </si>
  <si>
    <t xml:space="preserve">AQUITUARI CALDERON </t>
  </si>
  <si>
    <t>LUPE AMPARO</t>
  </si>
  <si>
    <t>80591175</t>
  </si>
  <si>
    <t>X</t>
  </si>
  <si>
    <t>INFO MARIO</t>
  </si>
  <si>
    <t>BUSTAMANTE</t>
  </si>
  <si>
    <t>MARCIA</t>
  </si>
  <si>
    <t>RETIRO</t>
  </si>
  <si>
    <t>BUSTAMANTE REYES</t>
  </si>
  <si>
    <t>MARCIA MAYURIT</t>
  </si>
  <si>
    <t xml:space="preserve">ARANDA GONZALES </t>
  </si>
  <si>
    <t>MELY BERTITA</t>
  </si>
  <si>
    <t>32286935</t>
  </si>
  <si>
    <t>ALIAGA MARIN</t>
  </si>
  <si>
    <t>JOSE RULY</t>
  </si>
  <si>
    <t>ALVARADO CORNEJO</t>
  </si>
  <si>
    <t>ADRIAN LEANDRO</t>
  </si>
  <si>
    <t>Ingreso</t>
  </si>
  <si>
    <t>CALVAY CASTRO</t>
  </si>
  <si>
    <t>MIGUEL ALONSO</t>
  </si>
  <si>
    <t xml:space="preserve">CAMPOS ASIN </t>
  </si>
  <si>
    <t>MARIA LUISA</t>
  </si>
  <si>
    <t>42874249</t>
  </si>
  <si>
    <t>Renovacion</t>
  </si>
  <si>
    <t>CANTA SHUAN</t>
  </si>
  <si>
    <t>SONIA</t>
  </si>
  <si>
    <t>46624897</t>
  </si>
  <si>
    <t>AQUITUARI PEREZ</t>
  </si>
  <si>
    <t>KELLY</t>
  </si>
  <si>
    <t>47851453</t>
  </si>
  <si>
    <t>SILUPU</t>
  </si>
  <si>
    <t>KARINA</t>
  </si>
  <si>
    <t>CHINGUEL FACUNDO</t>
  </si>
  <si>
    <t>BRENDA</t>
  </si>
  <si>
    <t>70661512</t>
  </si>
  <si>
    <t>ARIAS ARIAS</t>
  </si>
  <si>
    <t>LOURDES DE FATIMA</t>
  </si>
  <si>
    <t>VICENTE PONCE DE LEON</t>
  </si>
  <si>
    <t>ROSA GABRIELA</t>
  </si>
  <si>
    <t>ATAHUA</t>
  </si>
  <si>
    <t>KAMILA</t>
  </si>
  <si>
    <t>AVALOS VEGA</t>
  </si>
  <si>
    <t>YHEIK HENRY</t>
  </si>
  <si>
    <t>71408068</t>
  </si>
  <si>
    <t>BARTOLO</t>
  </si>
  <si>
    <t>ROSAMELIA</t>
  </si>
  <si>
    <t>CAMPOS</t>
  </si>
  <si>
    <t>YAJAIRA</t>
  </si>
  <si>
    <t>PRUEBA</t>
  </si>
  <si>
    <t>BALCAZAR CORI</t>
  </si>
  <si>
    <t>ANGELICA</t>
  </si>
  <si>
    <t>44007676</t>
  </si>
  <si>
    <t>CARRASCO</t>
  </si>
  <si>
    <t>SANTIAGO</t>
  </si>
  <si>
    <t>BANCES</t>
  </si>
  <si>
    <t>YANINA</t>
  </si>
  <si>
    <t>BARTOLO SANTOS</t>
  </si>
  <si>
    <t>EVELYN ROSALYNDA</t>
  </si>
  <si>
    <t xml:space="preserve">CAJAS CARDENAS </t>
  </si>
  <si>
    <t>KELLY GRIS</t>
  </si>
  <si>
    <t>PARA IMPRIMIR</t>
  </si>
  <si>
    <t>NUÑEZ</t>
  </si>
  <si>
    <t>POOL</t>
  </si>
  <si>
    <t>CAMPOS VILLALTA</t>
  </si>
  <si>
    <t>LOURDES ISABEL</t>
  </si>
  <si>
    <t>47941239</t>
  </si>
  <si>
    <t>VIVANCO</t>
  </si>
  <si>
    <t>LUIS</t>
  </si>
  <si>
    <t>CANALES</t>
  </si>
  <si>
    <t>ANDERSON</t>
  </si>
  <si>
    <t>ZEVALLOS</t>
  </si>
  <si>
    <t>LUCY</t>
  </si>
  <si>
    <t xml:space="preserve">CARDENAS LAVAGGE </t>
  </si>
  <si>
    <t>PERCY ENRIQUE</t>
  </si>
  <si>
    <t>CHICNES CANTURIN</t>
  </si>
  <si>
    <t>OLGA JASMILE</t>
  </si>
  <si>
    <t>FELIX VILCA</t>
  </si>
  <si>
    <t>MIGUEL ANGEL</t>
  </si>
  <si>
    <t xml:space="preserve">CASTRO CORTEZ </t>
  </si>
  <si>
    <t>CAROLYNE BEATRIZ</t>
  </si>
  <si>
    <t>CHINO FLORES</t>
  </si>
  <si>
    <t>MARGARITA EDITH</t>
  </si>
  <si>
    <t>00124633</t>
  </si>
  <si>
    <t>ZARPAN SILVA</t>
  </si>
  <si>
    <t>CLAUDIA LISETH</t>
  </si>
  <si>
    <t>ROSARIO DEL PILAR</t>
  </si>
  <si>
    <t>DAMIAN ASTUPIÑAN</t>
  </si>
  <si>
    <t>MARIO ALBERTO</t>
  </si>
  <si>
    <t>COELO SINUIRI</t>
  </si>
  <si>
    <t>GUADALUPE</t>
  </si>
  <si>
    <t>COLMENARES</t>
  </si>
  <si>
    <t>MARIA</t>
  </si>
  <si>
    <t>03672577</t>
  </si>
  <si>
    <t>INFANTAS CABEZAS</t>
  </si>
  <si>
    <t>LUISA ELIZABETH</t>
  </si>
  <si>
    <t>MENDOZA FIGUEROA</t>
  </si>
  <si>
    <t>MILAGROS ROSA</t>
  </si>
  <si>
    <t>RAMOS IZAGUIRRE</t>
  </si>
  <si>
    <t>KATHERINE</t>
  </si>
  <si>
    <t>CONDORI LANDEO</t>
  </si>
  <si>
    <t>41491172</t>
  </si>
  <si>
    <t>YATACO LINARES</t>
  </si>
  <si>
    <t>YUSMI NICOLL</t>
  </si>
  <si>
    <t>ZEGARRA TERAN</t>
  </si>
  <si>
    <t>CLAUDIA SHARAY</t>
  </si>
  <si>
    <t xml:space="preserve">CUYA CHAMORRO </t>
  </si>
  <si>
    <t>BRISA DANA</t>
  </si>
  <si>
    <t>AGUIRRE VALERA</t>
  </si>
  <si>
    <t>YESSIKA LILIANA</t>
  </si>
  <si>
    <t>TRASLADO</t>
  </si>
  <si>
    <t>ALCANTARA EVANAN</t>
  </si>
  <si>
    <t>ELIZABETH MARGARITA</t>
  </si>
  <si>
    <t>DIAZ</t>
  </si>
  <si>
    <t>DANITZA</t>
  </si>
  <si>
    <t>ANTONIETTE FRANCIA</t>
  </si>
  <si>
    <t>MARIA MILAGROS</t>
  </si>
  <si>
    <t>ARIAS CONDORI</t>
  </si>
  <si>
    <t>LUIS ANGEL</t>
  </si>
  <si>
    <t>BOJORQUEZ BERROCAL</t>
  </si>
  <si>
    <t>LUZ CRISTINA</t>
  </si>
  <si>
    <t>CAMASCA QUINTO</t>
  </si>
  <si>
    <t>LEYDI HELEN</t>
  </si>
  <si>
    <t>CARRASCO GUERRA</t>
  </si>
  <si>
    <t>SANDRA VANESSA</t>
  </si>
  <si>
    <t>CERNA ZEVALLOS</t>
  </si>
  <si>
    <t>MARIELENA</t>
  </si>
  <si>
    <t>SUSANA</t>
  </si>
  <si>
    <t>DOMINGUEZ CORDOVA</t>
  </si>
  <si>
    <t>NESTOR</t>
  </si>
  <si>
    <t>DUQUE HERNANDEZ</t>
  </si>
  <si>
    <t>DAYANA DEL CARMEN</t>
  </si>
  <si>
    <t>ENCALADA LAZARO</t>
  </si>
  <si>
    <t>BRAYAN MANUEL</t>
  </si>
  <si>
    <t>DIAZ CASTILLO</t>
  </si>
  <si>
    <t>EVELYN ROSALI</t>
  </si>
  <si>
    <t>47646267</t>
  </si>
  <si>
    <t>HUACCHA RAMOS</t>
  </si>
  <si>
    <t>JEANET ROXANA</t>
  </si>
  <si>
    <t>INCHE ALMERCO</t>
  </si>
  <si>
    <t>DAVID RENZO</t>
  </si>
  <si>
    <t>LLANOS RAYMUNDO</t>
  </si>
  <si>
    <t>JUAN LEVIN</t>
  </si>
  <si>
    <t>MERCADO CUYA</t>
  </si>
  <si>
    <t>MAYBELYN</t>
  </si>
  <si>
    <t>MEZA MALASQUEZ</t>
  </si>
  <si>
    <t>LISBETH PAULINA</t>
  </si>
  <si>
    <t>PEZO CALAMPA</t>
  </si>
  <si>
    <t>JEAN CARLOS</t>
  </si>
  <si>
    <t>PULLO GONZALES</t>
  </si>
  <si>
    <t>DANNY</t>
  </si>
  <si>
    <t>RAMOS CAMPOS</t>
  </si>
  <si>
    <t>JULIA CARMEN</t>
  </si>
  <si>
    <t>REYES HERNANDEZ</t>
  </si>
  <si>
    <t>TATIANA</t>
  </si>
  <si>
    <t>RIVAS HUAMAN</t>
  </si>
  <si>
    <t>ANGIE RUBY</t>
  </si>
  <si>
    <t>SEMINARIO JIMENEZ</t>
  </si>
  <si>
    <t>ANDREA</t>
  </si>
  <si>
    <t>TANTA CULQUI</t>
  </si>
  <si>
    <t>KATHERINE MARGOT</t>
  </si>
  <si>
    <t>TASAYCO RAMOS</t>
  </si>
  <si>
    <t>DAYANA MILANGELA</t>
  </si>
  <si>
    <t>VILCA MORENO</t>
  </si>
  <si>
    <t>ANTONY WILFREDO</t>
  </si>
  <si>
    <t>YSUIZA SIQUIHUA</t>
  </si>
  <si>
    <t>BRYAN ANDRE</t>
  </si>
  <si>
    <t>CAÑAS LAYA</t>
  </si>
  <si>
    <t>LUIS ALFONZO</t>
  </si>
  <si>
    <t>DIAZ HERRERA</t>
  </si>
  <si>
    <t>ROSITA NELLY</t>
  </si>
  <si>
    <t>76371910</t>
  </si>
  <si>
    <t xml:space="preserve">DIAZ SARMIENTO </t>
  </si>
  <si>
    <t>KAROLAY ESTHEFANY</t>
  </si>
  <si>
    <t>74251412</t>
  </si>
  <si>
    <t>FLORES LOPEZ</t>
  </si>
  <si>
    <t>DIANA</t>
  </si>
  <si>
    <t>42912817</t>
  </si>
  <si>
    <t>FLORES SOSA</t>
  </si>
  <si>
    <t>ANGIE DEL CIELO</t>
  </si>
  <si>
    <t>75447318</t>
  </si>
  <si>
    <t xml:space="preserve">GABRIEL CAMPOS </t>
  </si>
  <si>
    <t>ANA KARINA</t>
  </si>
  <si>
    <t>47005207</t>
  </si>
  <si>
    <t xml:space="preserve">GOMEZ RUFINO </t>
  </si>
  <si>
    <t>EDER GRACIEL</t>
  </si>
  <si>
    <t>76828471</t>
  </si>
  <si>
    <t xml:space="preserve">HUAMAN COSME </t>
  </si>
  <si>
    <t>RICARDO ANDRE</t>
  </si>
  <si>
    <t>75696636</t>
  </si>
  <si>
    <t xml:space="preserve">JAVIER RESURRECCION  </t>
  </si>
  <si>
    <t>BLANCA</t>
  </si>
  <si>
    <t>09526977</t>
  </si>
  <si>
    <t>LARICO</t>
  </si>
  <si>
    <t>DELIA</t>
  </si>
  <si>
    <t xml:space="preserve">LITANO ROSAS </t>
  </si>
  <si>
    <t>IRMA</t>
  </si>
  <si>
    <t>43110559</t>
  </si>
  <si>
    <t>LOPEZ</t>
  </si>
  <si>
    <t>JHOYS</t>
  </si>
  <si>
    <t>MALASQUEZ</t>
  </si>
  <si>
    <t>MILAGROS</t>
  </si>
  <si>
    <t>47401534</t>
  </si>
  <si>
    <t xml:space="preserve">MELO GARCIA </t>
  </si>
  <si>
    <t>PAMELA RUBI</t>
  </si>
  <si>
    <t>75325472</t>
  </si>
  <si>
    <t xml:space="preserve">MEZA MANCO </t>
  </si>
  <si>
    <t>JHONELL MARTIN</t>
  </si>
  <si>
    <t>42923404</t>
  </si>
  <si>
    <t xml:space="preserve">NUÑEZ LAREDO </t>
  </si>
  <si>
    <t>ELVA ADELINA</t>
  </si>
  <si>
    <t>42403148</t>
  </si>
  <si>
    <t xml:space="preserve">OLIVO AZOCAR </t>
  </si>
  <si>
    <t>ROGER ALEJANDRO</t>
  </si>
  <si>
    <t>004316778</t>
  </si>
  <si>
    <t xml:space="preserve">PAHUACHO COSME </t>
  </si>
  <si>
    <t>CARMEN CATHERINE</t>
  </si>
  <si>
    <t>73525961</t>
  </si>
  <si>
    <t xml:space="preserve">PILLACA RIVERA </t>
  </si>
  <si>
    <t>CANDY VANESSA</t>
  </si>
  <si>
    <t>73908404</t>
  </si>
  <si>
    <t xml:space="preserve">PILLPE VILLA MARLON </t>
  </si>
  <si>
    <t>RAUL</t>
  </si>
  <si>
    <t>60324109</t>
  </si>
  <si>
    <t xml:space="preserve">PINEDO GUTIERREZ </t>
  </si>
  <si>
    <t>CHRISTOPHER DAVID</t>
  </si>
  <si>
    <t>72182243</t>
  </si>
  <si>
    <t xml:space="preserve">PUICON JAVIER </t>
  </si>
  <si>
    <t>MARIA CRUZ</t>
  </si>
  <si>
    <t>45264150</t>
  </si>
  <si>
    <t xml:space="preserve">QUISPE FLORES </t>
  </si>
  <si>
    <t>SONIA EDITA</t>
  </si>
  <si>
    <t>74581122</t>
  </si>
  <si>
    <t xml:space="preserve">QUISPE MENESES </t>
  </si>
  <si>
    <t>ROXXETT MELENI</t>
  </si>
  <si>
    <t>77426095</t>
  </si>
  <si>
    <t>RAMOS GREGORIO</t>
  </si>
  <si>
    <t>MARIA CAROLINA</t>
  </si>
  <si>
    <t xml:space="preserve">RICOPA AHUANARI </t>
  </si>
  <si>
    <t>DEISI</t>
  </si>
  <si>
    <t xml:space="preserve">RUIZ MACEDO </t>
  </si>
  <si>
    <t>SUSANY MARIA</t>
  </si>
  <si>
    <t xml:space="preserve">SANCHEZ CABRERA </t>
  </si>
  <si>
    <t>MERCEDES</t>
  </si>
  <si>
    <t>41996696</t>
  </si>
  <si>
    <t xml:space="preserve">SANCHEZ RAMOS </t>
  </si>
  <si>
    <t>LUCY MAGDALENA</t>
  </si>
  <si>
    <t>48941880</t>
  </si>
  <si>
    <t>SILUPU YEREN</t>
  </si>
  <si>
    <t xml:space="preserve">SUEL CAYLLAHUA </t>
  </si>
  <si>
    <t>LISET</t>
  </si>
  <si>
    <t>77462803</t>
  </si>
  <si>
    <t xml:space="preserve">SULLON GARCIA </t>
  </si>
  <si>
    <t>KATHERINE ELIZABETH</t>
  </si>
  <si>
    <t>71329572</t>
  </si>
  <si>
    <t xml:space="preserve">TITO  AGUILAR </t>
  </si>
  <si>
    <t>MIRIAN VANESA</t>
  </si>
  <si>
    <t>46949457</t>
  </si>
  <si>
    <t xml:space="preserve">TORRES MORALES </t>
  </si>
  <si>
    <t>MERY LANDYS</t>
  </si>
  <si>
    <t>73501156</t>
  </si>
  <si>
    <t xml:space="preserve">UCHASARA CHOLAN </t>
  </si>
  <si>
    <t>ANGEL ISRAEL</t>
  </si>
  <si>
    <t>75678518</t>
  </si>
  <si>
    <t xml:space="preserve">URBINA  GARCIA </t>
  </si>
  <si>
    <t>KAROL GABRIELA</t>
  </si>
  <si>
    <t>76374592</t>
  </si>
  <si>
    <t>ESPINOZA SANHEZ</t>
  </si>
  <si>
    <t>JHOEL CRISTHIAN</t>
  </si>
  <si>
    <t xml:space="preserve">VITOR BARRIENTOS </t>
  </si>
  <si>
    <t>MAYDA GORIA</t>
  </si>
  <si>
    <t>41457965</t>
  </si>
  <si>
    <t xml:space="preserve">AYALA MONTES </t>
  </si>
  <si>
    <t>JORGE LUIS</t>
  </si>
  <si>
    <t xml:space="preserve">DEL RIO ORDOÑEZ </t>
  </si>
  <si>
    <t>JIM MARTIN</t>
  </si>
  <si>
    <t xml:space="preserve">ESPINOZA RUBIO </t>
  </si>
  <si>
    <t>WILLY</t>
  </si>
  <si>
    <t xml:space="preserve">HUACCHA RAMOS </t>
  </si>
  <si>
    <t>JHORDY GERARDO</t>
  </si>
  <si>
    <t>GARCIA CARDOZO</t>
  </si>
  <si>
    <t>GIOVANA</t>
  </si>
  <si>
    <t xml:space="preserve">CAÑAS LAYA </t>
  </si>
  <si>
    <t xml:space="preserve">FARFAN FAJARDO </t>
  </si>
  <si>
    <t>NAYELI NICOLE</t>
  </si>
  <si>
    <t>GRABIEL LIVIA</t>
  </si>
  <si>
    <t>JESSICA KELY</t>
  </si>
  <si>
    <t xml:space="preserve">PFENING NAHUATUPE </t>
  </si>
  <si>
    <t>POOL GABRIEL</t>
  </si>
  <si>
    <t>GUTIERREZ</t>
  </si>
  <si>
    <t>KATLEHEN</t>
  </si>
  <si>
    <t>HUAMALI VELASQUEZ</t>
  </si>
  <si>
    <t>DEYBI BRAYTON</t>
  </si>
  <si>
    <t>LOPEZ AQUITUARI</t>
  </si>
  <si>
    <t>31/06/2022</t>
  </si>
  <si>
    <t>LUNA</t>
  </si>
  <si>
    <t>LUCIA</t>
  </si>
  <si>
    <t xml:space="preserve">MALASQUEZ BERNALES </t>
  </si>
  <si>
    <t>DIANA ISABEL</t>
  </si>
  <si>
    <t xml:space="preserve">MALASQUEZ ZEÑA </t>
  </si>
  <si>
    <t>MANCO FERNANDEZ</t>
  </si>
  <si>
    <t>ROSA MILAGROS</t>
  </si>
  <si>
    <t>73525960</t>
  </si>
  <si>
    <t>MASSA MONJA</t>
  </si>
  <si>
    <t>CLAUDIA CECILIA</t>
  </si>
  <si>
    <t>VERONICA VIVIEN</t>
  </si>
  <si>
    <t>MURAYARI CUMAPA</t>
  </si>
  <si>
    <t>LUZ CLARITA</t>
  </si>
  <si>
    <t>PADILLA</t>
  </si>
  <si>
    <t>ARACELY</t>
  </si>
  <si>
    <t>PALACIOS</t>
  </si>
  <si>
    <t>PAUCAR MAYTA</t>
  </si>
  <si>
    <t>BEATRIZ SALUSTRIA</t>
  </si>
  <si>
    <t xml:space="preserve">PEREZ CAYCHO </t>
  </si>
  <si>
    <t>DAVID ISRAEL</t>
  </si>
  <si>
    <t>73074303</t>
  </si>
  <si>
    <t>PEREZ CORDOVA</t>
  </si>
  <si>
    <t>BOOZ OBED</t>
  </si>
  <si>
    <t>73806173</t>
  </si>
  <si>
    <t>QUIROZ VARGAS</t>
  </si>
  <si>
    <t>KARINA ELIZABETH</t>
  </si>
  <si>
    <t>45566370</t>
  </si>
  <si>
    <t>RAMIREZ HUAMANI</t>
  </si>
  <si>
    <t>FIORELLA STHEFANI</t>
  </si>
  <si>
    <t>RAMOS GRAGORIO</t>
  </si>
  <si>
    <t>RAMOS HUAMANI</t>
  </si>
  <si>
    <t>ADRIANA PAOLA</t>
  </si>
  <si>
    <t>73454706</t>
  </si>
  <si>
    <t>SILVA GARCIA</t>
  </si>
  <si>
    <t>DAYALIS YURUVY</t>
  </si>
  <si>
    <t>001505014</t>
  </si>
  <si>
    <t>SILVA VASQUEZ</t>
  </si>
  <si>
    <t>PEDRO SABINA</t>
  </si>
  <si>
    <t>75240509</t>
  </si>
  <si>
    <t xml:space="preserve">SILVA VASQUEZ </t>
  </si>
  <si>
    <t>JEAN EFRAIN</t>
  </si>
  <si>
    <t>SOLIS DURAND</t>
  </si>
  <si>
    <t>JESSICA MARISOL</t>
  </si>
  <si>
    <t>75057723</t>
  </si>
  <si>
    <t xml:space="preserve">SOLIS SIMON </t>
  </si>
  <si>
    <t>ESTHER MARLENE</t>
  </si>
  <si>
    <t>TAIPE</t>
  </si>
  <si>
    <t>NOELIA</t>
  </si>
  <si>
    <t xml:space="preserve">TAQUIRI SOLIS </t>
  </si>
  <si>
    <t>ASHLY DAYAN</t>
  </si>
  <si>
    <t>TRUJILLO</t>
  </si>
  <si>
    <t>VALESKA</t>
  </si>
  <si>
    <t>UCHASARA</t>
  </si>
  <si>
    <t>ANGGIE</t>
  </si>
  <si>
    <t>VALERIO CASTRO</t>
  </si>
  <si>
    <t>JAIRO ANDERSON</t>
  </si>
  <si>
    <t>CHUMPITAZ ROMAN</t>
  </si>
  <si>
    <t>MARGARITA</t>
  </si>
  <si>
    <t>77350240</t>
  </si>
  <si>
    <t>VEGA GONZALES</t>
  </si>
  <si>
    <t>CHRISTIAN MOISES</t>
  </si>
  <si>
    <t>VILLAZANA CASTILLON</t>
  </si>
  <si>
    <t>LUIZ ALBERTO</t>
  </si>
  <si>
    <t>ZAPATA</t>
  </si>
  <si>
    <t>ZUÑIGA MARTINEZ</t>
  </si>
  <si>
    <t>HARUMI KATIUSKA</t>
  </si>
  <si>
    <t>H</t>
  </si>
  <si>
    <t>DIA</t>
  </si>
  <si>
    <t>MES</t>
  </si>
  <si>
    <t>H25</t>
  </si>
  <si>
    <t>H35</t>
  </si>
  <si>
    <t>H100</t>
  </si>
  <si>
    <t>BNOCHE</t>
  </si>
  <si>
    <t>COD</t>
  </si>
  <si>
    <t>N°</t>
  </si>
  <si>
    <t>APELLIDO</t>
  </si>
  <si>
    <t>NOMBRE</t>
  </si>
  <si>
    <t>NACIMIENTO</t>
  </si>
  <si>
    <t>ID-AREA</t>
  </si>
  <si>
    <t>NOM-AREA</t>
  </si>
  <si>
    <t>INGRESO</t>
  </si>
  <si>
    <t>ULT DIA</t>
  </si>
  <si>
    <t>CESE</t>
  </si>
  <si>
    <t>TELEFONO</t>
  </si>
  <si>
    <t>ID-TURNO</t>
  </si>
  <si>
    <t>TURNO</t>
  </si>
  <si>
    <t>DIRECCION</t>
  </si>
  <si>
    <t>CORREO</t>
  </si>
  <si>
    <t>GENERO</t>
  </si>
  <si>
    <t>ASIG FAM</t>
  </si>
  <si>
    <t>HIJOS</t>
  </si>
  <si>
    <t>EDADES</t>
  </si>
  <si>
    <t>BANCO</t>
  </si>
  <si>
    <t>N° CUENTA</t>
  </si>
  <si>
    <t>CCI</t>
  </si>
  <si>
    <t>PLACAR</t>
  </si>
  <si>
    <t>HUELLA</t>
  </si>
  <si>
    <t>ID-PLACAR</t>
  </si>
  <si>
    <t>NOM-COMP</t>
  </si>
  <si>
    <t>OTP103</t>
  </si>
  <si>
    <t>80302322</t>
  </si>
  <si>
    <t>M</t>
  </si>
  <si>
    <t>SI</t>
  </si>
  <si>
    <t>25, 22, 14</t>
  </si>
  <si>
    <t xml:space="preserve"> </t>
  </si>
  <si>
    <t>73497175</t>
  </si>
  <si>
    <t>MAÑANA</t>
  </si>
  <si>
    <t>Av. Alfonso Ugarte Mz:30 Lt:16 - Pucusana</t>
  </si>
  <si>
    <t>alvaradocornejo16@gmail.com</t>
  </si>
  <si>
    <t>43628286</t>
  </si>
  <si>
    <t>Operaciones</t>
  </si>
  <si>
    <t>Calle Santa Fe Mz:D3 Lt:17 Olof Palme - Chilca</t>
  </si>
  <si>
    <t>F</t>
  </si>
  <si>
    <t>00674</t>
  </si>
  <si>
    <t>OTP104</t>
  </si>
  <si>
    <t>AQUITUARI CALDERON</t>
  </si>
  <si>
    <t>17, 14, 10</t>
  </si>
  <si>
    <t>AAHH Lomas de Marchan Mz:F Lt:2 - Pucusana</t>
  </si>
  <si>
    <t>kaperez383@gmail.com</t>
  </si>
  <si>
    <t>13, 7</t>
  </si>
  <si>
    <t>BCP</t>
  </si>
  <si>
    <t>19103785352086</t>
  </si>
  <si>
    <t>OTP106</t>
  </si>
  <si>
    <t>ARANDA GONZALES</t>
  </si>
  <si>
    <t>73750237</t>
  </si>
  <si>
    <t>Calle San Marcos Mz:K Lt:2 Villa Hermosa - Pucusana</t>
  </si>
  <si>
    <t>ariasariasfatima@gmail.com</t>
  </si>
  <si>
    <t>75517430</t>
  </si>
  <si>
    <t>Barrio Asuncion de Maria Autop. Panamericana Sur Km:63 - Chilca</t>
  </si>
  <si>
    <t>ariasluisangel75@gmail.com</t>
  </si>
  <si>
    <t>00675</t>
  </si>
  <si>
    <t>ATAHUA LINARES</t>
  </si>
  <si>
    <t>KAMILA ALEXANDRA</t>
  </si>
  <si>
    <t>60075361</t>
  </si>
  <si>
    <t>Lomas de Marchan Mz:B Lt:18 - Pucusana</t>
  </si>
  <si>
    <t>alexandra.02atahua@gmail.com</t>
  </si>
  <si>
    <t>Av. Los Pinos Lt:1C-A San Jose - Chilca</t>
  </si>
  <si>
    <t>ezelavalos84@gmail.com</t>
  </si>
  <si>
    <t>AYALA MONTES</t>
  </si>
  <si>
    <t>75132576</t>
  </si>
  <si>
    <t>AAHH Lomas de Marchan Mz:L Lt:24 - Pucusana</t>
  </si>
  <si>
    <t>jorgeayalamontes@gmail.com</t>
  </si>
  <si>
    <t>00698</t>
  </si>
  <si>
    <t>OTP107</t>
  </si>
  <si>
    <t>ANGELICA MARIA</t>
  </si>
  <si>
    <t>BANCES CHAPOÑAN</t>
  </si>
  <si>
    <t>YANINA IBONNE</t>
  </si>
  <si>
    <t>71388214</t>
  </si>
  <si>
    <t>AAHH San Jose 4ta etapa - Chilca</t>
  </si>
  <si>
    <t>ibonne.guadalupe08@gmail.com</t>
  </si>
  <si>
    <t>75147938</t>
  </si>
  <si>
    <t>Calle Las Flores Mz:H Lt:1 Manuel Scorza - Pucusana</t>
  </si>
  <si>
    <t>bartolosantose@gmail.com</t>
  </si>
  <si>
    <t>BERNALES CASTRO</t>
  </si>
  <si>
    <t>JORDY JAMPIER</t>
  </si>
  <si>
    <t>74444578</t>
  </si>
  <si>
    <t>Circunvalación Mz:B Lt:31 - El Agustino</t>
  </si>
  <si>
    <t>jbernalescastro@gmail.com</t>
  </si>
  <si>
    <t>70903536</t>
  </si>
  <si>
    <t>Manuel Scorza Mz:F Lt:2 - Pucusana</t>
  </si>
  <si>
    <t>cristina20895@hotmail.com</t>
  </si>
  <si>
    <t>SCOTIABANK</t>
  </si>
  <si>
    <t>2000377206</t>
  </si>
  <si>
    <t>00907920200037720654</t>
  </si>
  <si>
    <t>CAJAS CARDENAS</t>
  </si>
  <si>
    <t>42268484</t>
  </si>
  <si>
    <t>Manuel Scorza Mz:D Lt:8 - Pucusana</t>
  </si>
  <si>
    <t>kellycajas25@gmail.com</t>
  </si>
  <si>
    <t>21, 13</t>
  </si>
  <si>
    <t>19198808538001</t>
  </si>
  <si>
    <t>00709</t>
  </si>
  <si>
    <t>OTP199</t>
  </si>
  <si>
    <t>72249866</t>
  </si>
  <si>
    <t>Av. Mira Mar Mz:B1 Lt:21 - Pucusana</t>
  </si>
  <si>
    <t>leydi11@hotmail.com</t>
  </si>
  <si>
    <t>BBVA</t>
  </si>
  <si>
    <t>001103390200704774</t>
  </si>
  <si>
    <t>011339000200704774</t>
  </si>
  <si>
    <t>00677</t>
  </si>
  <si>
    <t>OTP111</t>
  </si>
  <si>
    <t>CAMPOS ASIN</t>
  </si>
  <si>
    <t>14, 9</t>
  </si>
  <si>
    <t>OTP188</t>
  </si>
  <si>
    <t>isa_10_93@hotmail.com</t>
  </si>
  <si>
    <t>CANALES CAJA</t>
  </si>
  <si>
    <t>ANDERSON HONORIO ANGEL</t>
  </si>
  <si>
    <t>73439652</t>
  </si>
  <si>
    <t>Manuel Scorza Mz:I Lt:1 - Pucusana</t>
  </si>
  <si>
    <t>canales.king19@gmail.com</t>
  </si>
  <si>
    <t>OTP112</t>
  </si>
  <si>
    <t>14, 11, 7, 6</t>
  </si>
  <si>
    <t>OTP113</t>
  </si>
  <si>
    <t>CARDENAS LAVAGGE</t>
  </si>
  <si>
    <t>CASTRO CORTEZ</t>
  </si>
  <si>
    <t>48030001</t>
  </si>
  <si>
    <t>Pasaje Los Huerfanos Mz:48 Lt:12A - Pucusana</t>
  </si>
  <si>
    <t>castrocortezcarolay@gmail.com</t>
  </si>
  <si>
    <t>19104478830069</t>
  </si>
  <si>
    <t>00704</t>
  </si>
  <si>
    <t>OTP115</t>
  </si>
  <si>
    <t>Calle los Cipreses Mz F Lt 6 - Las Salinas Chilca</t>
  </si>
  <si>
    <t>margaritachilca0208@gmail.com</t>
  </si>
  <si>
    <t>20, 18</t>
  </si>
  <si>
    <t>AAHH Lomas de Marchan Mz:I Lt:8 - Pucusana</t>
  </si>
  <si>
    <t>AAHH Lomas de Marchan Mz.5 Lt.10 - Pucusana</t>
  </si>
  <si>
    <t>guadalupecoelosinuiri49@gmail.com</t>
  </si>
  <si>
    <t>OTP204</t>
  </si>
  <si>
    <t>COLMENARES IPANAQUE</t>
  </si>
  <si>
    <t>MARIA NERY</t>
  </si>
  <si>
    <t>OTP116</t>
  </si>
  <si>
    <t>icondorilandeo@gmail.com</t>
  </si>
  <si>
    <t>CUYA CHAMORRO</t>
  </si>
  <si>
    <t>60638954</t>
  </si>
  <si>
    <t>Av. Circunvalacion Mz:128 Lt:7 - Chilca</t>
  </si>
  <si>
    <t>cuyachamorrobria@gmail.com</t>
  </si>
  <si>
    <t>00711</t>
  </si>
  <si>
    <t>Av. Circunvalacion Mz:26 Lt:4 - Pucusana</t>
  </si>
  <si>
    <t>evelynforever2692@gmail.com</t>
  </si>
  <si>
    <t>19497406330030</t>
  </si>
  <si>
    <t>DIAZ CORTEZ</t>
  </si>
  <si>
    <t>DANITZA KATHERINE</t>
  </si>
  <si>
    <t>70118371</t>
  </si>
  <si>
    <t>Av. Lima Mz:90 Lt:37A - Chilca</t>
  </si>
  <si>
    <t>diazcortez0408@gmail.com</t>
  </si>
  <si>
    <t>OTP190</t>
  </si>
  <si>
    <t>ROSITA</t>
  </si>
  <si>
    <t>OTP205</t>
  </si>
  <si>
    <t>DIAZ ORTIZ</t>
  </si>
  <si>
    <t>GLADYS SUSANA</t>
  </si>
  <si>
    <t>933 210 555</t>
  </si>
  <si>
    <t>OTP120</t>
  </si>
  <si>
    <t>DIAZ SARMIENTO</t>
  </si>
  <si>
    <t>7,4</t>
  </si>
  <si>
    <t>74542177</t>
  </si>
  <si>
    <t>Urb. Planicie Lt:G - Pucusana</t>
  </si>
  <si>
    <t>brayanencalada17@gmail.com</t>
  </si>
  <si>
    <t>00682</t>
  </si>
  <si>
    <t>ESPINOZA RUBIO</t>
  </si>
  <si>
    <t>78970473</t>
  </si>
  <si>
    <t>AAHH Manuel Chauca Mz:D Lt:17 - Chilca</t>
  </si>
  <si>
    <t>espinozawilly@gmail.com</t>
  </si>
  <si>
    <t>25570059700009</t>
  </si>
  <si>
    <t>00701</t>
  </si>
  <si>
    <t>ESPINOZA SANCHEZ</t>
  </si>
  <si>
    <t>73690505</t>
  </si>
  <si>
    <t>AAHH Susana Higuchi Mz:D Lt:9 - Pucusana</t>
  </si>
  <si>
    <t>jhoelespinoza83@gmail.com</t>
  </si>
  <si>
    <t>OTP122</t>
  </si>
  <si>
    <t>14, 17</t>
  </si>
  <si>
    <t>OTP183</t>
  </si>
  <si>
    <t>OTP124</t>
  </si>
  <si>
    <t>GABRIEL CAMPOS</t>
  </si>
  <si>
    <t>ANA</t>
  </si>
  <si>
    <t>14, 8</t>
  </si>
  <si>
    <t>San Francisco Mz N Lt 112 - Chilca</t>
  </si>
  <si>
    <t>giovanagarciacardozo01@gmail.com</t>
  </si>
  <si>
    <t>OTP126</t>
  </si>
  <si>
    <t>GOMEZ RUFINO</t>
  </si>
  <si>
    <t>7, 5</t>
  </si>
  <si>
    <t>76311098</t>
  </si>
  <si>
    <t>Av. Los Olivos Mz:D1 Lt:12 Olof Palme - Chilca</t>
  </si>
  <si>
    <t>jessicagrabiel@gmail.com</t>
  </si>
  <si>
    <t>00643</t>
  </si>
  <si>
    <t>GUTIERREZ LA ROSA</t>
  </si>
  <si>
    <t>KATLEHEN DANIELA</t>
  </si>
  <si>
    <t>62327749</t>
  </si>
  <si>
    <t>Calle La Amistad Mz:P Lt:5 - Chilca</t>
  </si>
  <si>
    <t>dg201503@gmail.com</t>
  </si>
  <si>
    <t>76286682</t>
  </si>
  <si>
    <t>AAHH Nuevo Pucusana Mz:6 Lt:12 - Pucusana</t>
  </si>
  <si>
    <t>huaccharamosjeanet@gmail.com</t>
  </si>
  <si>
    <t>48240872</t>
  </si>
  <si>
    <t>AAHH Nuevo Pucusana Mz:G Lt:12 - Pucusana</t>
  </si>
  <si>
    <t>jhordygerardohuaccharamos@gmail.com</t>
  </si>
  <si>
    <t>75462010</t>
  </si>
  <si>
    <t>Lomas de Marchan Mz:P Lt:1 - Pucusana</t>
  </si>
  <si>
    <t>deybi3948@gmail.com</t>
  </si>
  <si>
    <t>19405269759087</t>
  </si>
  <si>
    <t>OTP129</t>
  </si>
  <si>
    <t>HUAMAN COSME</t>
  </si>
  <si>
    <t>77465693</t>
  </si>
  <si>
    <t>San Antonio de Mala Etapa:1 Lt:26 Menorca - Mala</t>
  </si>
  <si>
    <t>davidrenzoia@gmail.com</t>
  </si>
  <si>
    <t>00684</t>
  </si>
  <si>
    <t>OTP132</t>
  </si>
  <si>
    <t>JAVIER RESURRECCION</t>
  </si>
  <si>
    <t>OTP134</t>
  </si>
  <si>
    <t>LITANO ROSAS</t>
  </si>
  <si>
    <t>19, 15, 11, 7</t>
  </si>
  <si>
    <t>46037588</t>
  </si>
  <si>
    <t>Benjamin Doig Mz:C Lt:9 - Pucusana</t>
  </si>
  <si>
    <t>lev_llanos1325@outlook.com</t>
  </si>
  <si>
    <t>00685</t>
  </si>
  <si>
    <t>OTP211</t>
  </si>
  <si>
    <t>JHOYS EBELYN</t>
  </si>
  <si>
    <t>988 146 128</t>
  </si>
  <si>
    <t>6, 2</t>
  </si>
  <si>
    <t>LUNA SOCOLA</t>
  </si>
  <si>
    <t>LUCIA GERALDINE</t>
  </si>
  <si>
    <t>77387950</t>
  </si>
  <si>
    <t>geral_luna22@hotmail.com</t>
  </si>
  <si>
    <t>MALASQUEZ BERNALES</t>
  </si>
  <si>
    <t>73494962</t>
  </si>
  <si>
    <t>AAHH Susana Higuchi Mz:C Lt:8 - Pucusana</t>
  </si>
  <si>
    <t>isabel16malasquez@hotmail.com</t>
  </si>
  <si>
    <t>9 - 7 - 5 - 2</t>
  </si>
  <si>
    <t>19403890214008</t>
  </si>
  <si>
    <t>OTP139</t>
  </si>
  <si>
    <t>MALASQUEZ CHUMPITAZ</t>
  </si>
  <si>
    <t>MALASQUEZ ZEÑA</t>
  </si>
  <si>
    <t>72386048</t>
  </si>
  <si>
    <t>malasquezzena@gmail.com</t>
  </si>
  <si>
    <t>19407238021031</t>
  </si>
  <si>
    <t>00706</t>
  </si>
  <si>
    <t>AAHH Altos Pucusana Mz:38D Lt:4 - Pucusana</t>
  </si>
  <si>
    <t>42851777</t>
  </si>
  <si>
    <t>Calle Manuel Scorza Mz:C2 Lt:4 - Pucusana</t>
  </si>
  <si>
    <t>ceciliamassamonja@hotmail.com</t>
  </si>
  <si>
    <t>AAHH Manuel Scorza Mz C2 Lt4 - Pucusana</t>
  </si>
  <si>
    <t>21809massita@gmail.com</t>
  </si>
  <si>
    <t>22, 21</t>
  </si>
  <si>
    <t>OTP182</t>
  </si>
  <si>
    <t>MELO GARCIA</t>
  </si>
  <si>
    <t>72790526</t>
  </si>
  <si>
    <t>Av. Nicolas de Pierola 315 - Chilca</t>
  </si>
  <si>
    <t>alexandramercadocuya091@gmail.com</t>
  </si>
  <si>
    <t>2, 1</t>
  </si>
  <si>
    <t>25506703330076</t>
  </si>
  <si>
    <t>00686</t>
  </si>
  <si>
    <t>73431285</t>
  </si>
  <si>
    <t>AAHH Manuel Scorza Mz:G Lt:6 - Pucusana</t>
  </si>
  <si>
    <t>lisbethmeza460@gmail.com</t>
  </si>
  <si>
    <t>00687</t>
  </si>
  <si>
    <t>OTP141</t>
  </si>
  <si>
    <t>MEZA MANCO</t>
  </si>
  <si>
    <t>AAHH Loma de Marchan Mz:N2 Lt:16 - Pucusana</t>
  </si>
  <si>
    <t>monicamurayaricumapa43@gmail.com</t>
  </si>
  <si>
    <t>OTP142</t>
  </si>
  <si>
    <t>NUÑEZ LAREDO</t>
  </si>
  <si>
    <t>20, 9</t>
  </si>
  <si>
    <t>OTP143</t>
  </si>
  <si>
    <t>OLIVO AZOCAR</t>
  </si>
  <si>
    <t>ROGER</t>
  </si>
  <si>
    <t>977 976 310</t>
  </si>
  <si>
    <t>PADILLA RAMIREZ</t>
  </si>
  <si>
    <t>IVY ARACELY</t>
  </si>
  <si>
    <t>OTP145</t>
  </si>
  <si>
    <t>PAHUACHO COSME</t>
  </si>
  <si>
    <t>5, 2</t>
  </si>
  <si>
    <t>PALACIOS MANCO</t>
  </si>
  <si>
    <t>MARIA ANDREA</t>
  </si>
  <si>
    <t>77051616</t>
  </si>
  <si>
    <t>Av. Lima 998 - Chilca</t>
  </si>
  <si>
    <t>mp5878935@gmail.com</t>
  </si>
  <si>
    <t>70684353</t>
  </si>
  <si>
    <t>AAHH Lomas de Marchan Mz:N2 Lt:2 - Pucusana</t>
  </si>
  <si>
    <t>beatryzmayta1998@gmail.com</t>
  </si>
  <si>
    <t>PEREZ CAYCHO</t>
  </si>
  <si>
    <t>Calle San Martin de Porres 180 - Pucusana</t>
  </si>
  <si>
    <t>davidisrael.pc96@gmail.com</t>
  </si>
  <si>
    <t>AAHH Villa Sur Mz:B2 Lt:21 - Chilca</t>
  </si>
  <si>
    <t>obedperezcordova@gmail.com</t>
  </si>
  <si>
    <t>PFENING NAHUATUPE</t>
  </si>
  <si>
    <t>60430388</t>
  </si>
  <si>
    <t>Calle 02 de Abril Mz:10 Lt:22 - Chilca</t>
  </si>
  <si>
    <t>pfeningnahuatupepoolgabriel@gmail.com</t>
  </si>
  <si>
    <t>00703</t>
  </si>
  <si>
    <t>OTP146</t>
  </si>
  <si>
    <t>PILLACA RIVERA</t>
  </si>
  <si>
    <t>OTP214</t>
  </si>
  <si>
    <t>PINEDO GUTIERREZ</t>
  </si>
  <si>
    <t>OTP147</t>
  </si>
  <si>
    <t>PUICON JAVIER</t>
  </si>
  <si>
    <t>73778870</t>
  </si>
  <si>
    <t>Sector: Las Dunas Lt:A La Barranca - Mala</t>
  </si>
  <si>
    <t>danielgonza3105@gmail.com</t>
  </si>
  <si>
    <t>00689</t>
  </si>
  <si>
    <t>AAHH Margarita Navarro de Chauca Mz:J Lt:5 - Pucusana</t>
  </si>
  <si>
    <t>quirozkarina8@gmail.com</t>
  </si>
  <si>
    <t>13, 7, 5</t>
  </si>
  <si>
    <t>OTP168</t>
  </si>
  <si>
    <t>QUISPE FLORES</t>
  </si>
  <si>
    <t>quispefloressoniaedita17@gmail.com</t>
  </si>
  <si>
    <t>OTP150</t>
  </si>
  <si>
    <t>QUISPE MENESES</t>
  </si>
  <si>
    <t>ROXXETT</t>
  </si>
  <si>
    <t>75494851</t>
  </si>
  <si>
    <t>fiorellaunfv1@gmail.com</t>
  </si>
  <si>
    <t>45643010</t>
  </si>
  <si>
    <t>Urb. Margarita Navarro de Chauca Mz:Q Lt:7 - Pucusana</t>
  </si>
  <si>
    <t>juliaramoscampos1@gmail.com</t>
  </si>
  <si>
    <t>14, 11, 7</t>
  </si>
  <si>
    <t>19498455989091</t>
  </si>
  <si>
    <t>AAHH Olof Palmes Mz:D1 Lt:13 - Chilca</t>
  </si>
  <si>
    <t>pao.ramos.2018@gmail.com</t>
  </si>
  <si>
    <t>OTP171</t>
  </si>
  <si>
    <t>RUIZ MACEDO</t>
  </si>
  <si>
    <t>14, 11</t>
  </si>
  <si>
    <t>OTP154</t>
  </si>
  <si>
    <t>SANCHEZ CABRERA</t>
  </si>
  <si>
    <t>18, 16</t>
  </si>
  <si>
    <t>OTP216</t>
  </si>
  <si>
    <t>SANCHEZ RAMOS</t>
  </si>
  <si>
    <t>sanchezlucyta123@gmail.com</t>
  </si>
  <si>
    <t>9, 2</t>
  </si>
  <si>
    <t>77587089</t>
  </si>
  <si>
    <t>AAHH Grano de Oro Mz:A Lt:25 - Chilca</t>
  </si>
  <si>
    <t>seminariojimenezandrea0@gmail.com</t>
  </si>
  <si>
    <t>19170049470038</t>
  </si>
  <si>
    <t>00693</t>
  </si>
  <si>
    <t>DAYALIS YURUVI</t>
  </si>
  <si>
    <t>AAH Manuel Scorza Mz:B1 Lt:2 - Pucusana</t>
  </si>
  <si>
    <t>dayalissilva733@gmail.com</t>
  </si>
  <si>
    <t>16, 7</t>
  </si>
  <si>
    <t>75240532</t>
  </si>
  <si>
    <t>Av. Los Alamos Mz:B Lt:137 - Chilca</t>
  </si>
  <si>
    <t>jeansilvavasquez12@gmail.com</t>
  </si>
  <si>
    <t>1910497112203459</t>
  </si>
  <si>
    <t>00721</t>
  </si>
  <si>
    <t>Av. Papa Leon XIII Mz:D Lt:127 - Chilca</t>
  </si>
  <si>
    <t>pedrosilvavasquez99@gmail.com</t>
  </si>
  <si>
    <t>AAHH Lomas de Marchan Mz:I Lt:21 - Pucusana</t>
  </si>
  <si>
    <t>jesicasolis0730@gmail.com</t>
  </si>
  <si>
    <t>19402941092098</t>
  </si>
  <si>
    <t>SOLIS SIMON</t>
  </si>
  <si>
    <t>40729276</t>
  </si>
  <si>
    <t>AAHH Olof Palmes 2da etapa Mz:J1 Lt:10 - Chilca</t>
  </si>
  <si>
    <t>marlesolis.simon@gmail.com</t>
  </si>
  <si>
    <t>19400510582038</t>
  </si>
  <si>
    <t>00707</t>
  </si>
  <si>
    <t>OTP221</t>
  </si>
  <si>
    <t>SUEL CAYLLAHUA</t>
  </si>
  <si>
    <t>OTP178</t>
  </si>
  <si>
    <t>SULLON GARCIA</t>
  </si>
  <si>
    <t>10, 5</t>
  </si>
  <si>
    <t>TAIPE CONTRERAS</t>
  </si>
  <si>
    <t>NOELIA MELISSA</t>
  </si>
  <si>
    <t>75218169</t>
  </si>
  <si>
    <t>melissataipe25@gmail.com</t>
  </si>
  <si>
    <t>74095398</t>
  </si>
  <si>
    <t>Av. Los Alamos 197 - Chilca</t>
  </si>
  <si>
    <t>tantaculquikatherine@gmail.com</t>
  </si>
  <si>
    <t>00694</t>
  </si>
  <si>
    <t>TAQUIRI SOLIS</t>
  </si>
  <si>
    <t>74430537</t>
  </si>
  <si>
    <t>taquirisolisashly@gmail.com</t>
  </si>
  <si>
    <t>00708</t>
  </si>
  <si>
    <t>OTP223</t>
  </si>
  <si>
    <t>TITO AGUILAR</t>
  </si>
  <si>
    <t>9, 6</t>
  </si>
  <si>
    <t>OTP187</t>
  </si>
  <si>
    <t>TORRES MORALES</t>
  </si>
  <si>
    <t>MERY LANDIS</t>
  </si>
  <si>
    <t>TRUJILLO MAITA</t>
  </si>
  <si>
    <t>VALESKA ALEJANDRA</t>
  </si>
  <si>
    <t>001357768</t>
  </si>
  <si>
    <t>Asunción de Maria Mz:C Lt:17 - Chilca</t>
  </si>
  <si>
    <t>trujillovaleska403@gmail.com</t>
  </si>
  <si>
    <t>OTP225</t>
  </si>
  <si>
    <t>UCHASARA CHOLAN</t>
  </si>
  <si>
    <t>ANGGIE MAYUMI</t>
  </si>
  <si>
    <t>75667630</t>
  </si>
  <si>
    <t>Manuel Scorza Mz:F Lt:33 - Pucusana</t>
  </si>
  <si>
    <t>arelhizirazabal974@gmail.com</t>
  </si>
  <si>
    <t>OTP176</t>
  </si>
  <si>
    <t>URBINA GARCIA</t>
  </si>
  <si>
    <t>karolug27@gmail.com</t>
  </si>
  <si>
    <t>45852036</t>
  </si>
  <si>
    <t>Av. Los Huerfanos Mz:A Lt:1 - Pucusana</t>
  </si>
  <si>
    <t>jairoandersonvaleriocastro248@gmail.com</t>
  </si>
  <si>
    <t>Av Nicolas de Pierola S/N  Mz19 Lt17 - Chilca</t>
  </si>
  <si>
    <t>christianmoisesvega100@gmail.com</t>
  </si>
  <si>
    <t>73497668</t>
  </si>
  <si>
    <t>00696</t>
  </si>
  <si>
    <t>OTP227</t>
  </si>
  <si>
    <t>OTP163</t>
  </si>
  <si>
    <t>VITOR BARRIENTOS</t>
  </si>
  <si>
    <t>MAYDA GLORIA</t>
  </si>
  <si>
    <t>maydavitorbarrientos@gmail.com</t>
  </si>
  <si>
    <t>22, 6</t>
  </si>
  <si>
    <t>ZAPATA FLORES</t>
  </si>
  <si>
    <t>DIANA CAROLINA</t>
  </si>
  <si>
    <t>73456124</t>
  </si>
  <si>
    <t>Benjamin Doig Los Jardines Mz:A Lt:46 - Pucusana</t>
  </si>
  <si>
    <t>dianazapata770@gmail.com</t>
  </si>
  <si>
    <t>CLAUDIA LIZETH</t>
  </si>
  <si>
    <t>74495832</t>
  </si>
  <si>
    <t>Calle Los Pinos IV Mz:A3 Lt:18 San Jose - Chilca</t>
  </si>
  <si>
    <t>czarpansilva@gmail.com</t>
  </si>
  <si>
    <t>76128909</t>
  </si>
  <si>
    <t>zarpansilvapilar@gmail.com</t>
  </si>
  <si>
    <t>ZUNIGA MARTINEZ</t>
  </si>
  <si>
    <t>77045212</t>
  </si>
  <si>
    <t>Jr. Huancavelica Mz:9 Lt:1 - Chilca</t>
  </si>
  <si>
    <t>zunigamartinezharumikatiuska@gmail.com</t>
  </si>
  <si>
    <t>CTS</t>
  </si>
  <si>
    <t>UTL</t>
  </si>
  <si>
    <t>ANDERSON HONORIO</t>
  </si>
  <si>
    <t>FIRMA</t>
  </si>
  <si>
    <t>FIRMAR CONTRATOS</t>
  </si>
  <si>
    <t>FIRMA FICHA / CTS - UTILIDADES</t>
  </si>
  <si>
    <t>TIPO</t>
  </si>
  <si>
    <t>Prueba</t>
  </si>
  <si>
    <t>ENTREGAR COPIA DE CONTRATOS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</si>
</sst>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S/-280A]\ * #,##0.00_-;\-[$S/-280A]\ * #,##0.00_-;_-[$S/-280A]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 tint="0.249977111117893"/>
      <name val="Calibri"/>
      <family val="2"/>
      <scheme val="minor"/>
    </font>
    <font>
      <b/>
      <u/>
      <sz val="16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B7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/>
    <xf numFmtId="0" fontId="0" fillId="6" borderId="1" xfId="0" applyFill="1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/>
    <xf numFmtId="0" fontId="6" fillId="0" borderId="3" xfId="1" applyBorder="1"/>
    <xf numFmtId="0" fontId="0" fillId="0" borderId="1" xfId="0" quotePrefix="1" applyBorder="1" applyAlignment="1">
      <alignment horizontal="left"/>
    </xf>
    <xf numFmtId="0" fontId="0" fillId="8" borderId="1" xfId="0" applyFill="1" applyBorder="1"/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/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9" borderId="1" xfId="1" applyFill="1" applyBorder="1"/>
    <xf numFmtId="0" fontId="0" fillId="0" borderId="2" xfId="0" applyBorder="1" applyAlignment="1">
      <alignment horizontal="center"/>
    </xf>
    <xf numFmtId="49" fontId="0" fillId="0" borderId="1" xfId="0" quotePrefix="1" applyNumberFormat="1" applyBorder="1" applyAlignment="1">
      <alignment horizontal="left"/>
    </xf>
    <xf numFmtId="0" fontId="6" fillId="0" borderId="1" xfId="1" quotePrefix="1" applyBorder="1"/>
    <xf numFmtId="0" fontId="5" fillId="0" borderId="3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0" borderId="4" xfId="1" applyBorder="1"/>
    <xf numFmtId="0" fontId="0" fillId="12" borderId="1" xfId="0" applyFill="1" applyBorder="1" applyAlignment="1">
      <alignment horizontal="left"/>
    </xf>
    <xf numFmtId="49" fontId="0" fillId="10" borderId="1" xfId="0" applyNumberFormat="1" applyFill="1" applyBorder="1" applyAlignment="1">
      <alignment horizontal="left"/>
    </xf>
    <xf numFmtId="0" fontId="0" fillId="10" borderId="1" xfId="0" quotePrefix="1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49" fontId="0" fillId="10" borderId="4" xfId="0" applyNumberForma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4">
    <dxf>
      <fill>
        <patternFill patternType="solid">
          <fgColor rgb="FFB4C6E7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BB7DFF"/>
          <bgColor rgb="FF000000"/>
        </patternFill>
      </fill>
    </dxf>
    <dxf>
      <fill>
        <patternFill patternType="solid">
          <fgColor rgb="FFBB7DFF"/>
          <bgColor rgb="FF000000"/>
        </patternFill>
      </fill>
    </dxf>
  </dxfs>
  <tableStyles count="0" defaultTableStyle="TableStyleMedium2" defaultPivotStyle="PivotStyleLight16"/>
  <colors>
    <mruColors>
      <color rgb="FFBB7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KM/1-CONTROL/1-SISTEMA/5.%20MAYO-2022-24%20CLEAN/SYS-ASISTENCIA-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KM%20PAPA\29-01-2022\AKM%20SYS-ASISTENCIA-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Marcaciones"/>
      <sheetName val="Feriados"/>
      <sheetName val="Periodos"/>
      <sheetName val="PLANILLAS"/>
      <sheetName val="MODELO1"/>
      <sheetName val="MODELO2"/>
      <sheetName val="MODELO3"/>
    </sheetNames>
    <sheetDataSet>
      <sheetData sheetId="0" refreshError="1"/>
      <sheetData sheetId="1">
        <row r="1">
          <cell r="A1" t="str">
            <v>Codigo</v>
          </cell>
          <cell r="B1" t="str">
            <v>Nombre</v>
          </cell>
        </row>
        <row r="2">
          <cell r="A2">
            <v>0</v>
          </cell>
          <cell r="B2" t="str">
            <v>---</v>
          </cell>
        </row>
        <row r="3">
          <cell r="A3">
            <v>1</v>
          </cell>
          <cell r="B3" t="str">
            <v>Operaciones</v>
          </cell>
        </row>
        <row r="4">
          <cell r="A4">
            <v>2</v>
          </cell>
          <cell r="B4" t="str">
            <v>Maquila</v>
          </cell>
        </row>
        <row r="5">
          <cell r="A5">
            <v>3</v>
          </cell>
          <cell r="B5" t="str">
            <v>Almacen Gereral</v>
          </cell>
        </row>
        <row r="6">
          <cell r="A6">
            <v>4</v>
          </cell>
          <cell r="B6" t="str">
            <v>Almacen Azucar</v>
          </cell>
        </row>
        <row r="7">
          <cell r="A7">
            <v>5</v>
          </cell>
          <cell r="B7" t="str">
            <v>SSOMA</v>
          </cell>
        </row>
        <row r="8">
          <cell r="A8">
            <v>6</v>
          </cell>
          <cell r="B8" t="str">
            <v>B&amp;B Procesos</v>
          </cell>
        </row>
        <row r="9">
          <cell r="A9">
            <v>7</v>
          </cell>
          <cell r="B9" t="str">
            <v>Linea 1</v>
          </cell>
        </row>
        <row r="10">
          <cell r="A10">
            <v>8</v>
          </cell>
          <cell r="B10" t="str">
            <v>Linea 2</v>
          </cell>
        </row>
        <row r="11">
          <cell r="A11">
            <v>9</v>
          </cell>
          <cell r="B11" t="str">
            <v>Linea 3</v>
          </cell>
        </row>
        <row r="12">
          <cell r="A12">
            <v>10</v>
          </cell>
          <cell r="B12" t="str">
            <v>Linea 4</v>
          </cell>
        </row>
        <row r="13">
          <cell r="A13">
            <v>11</v>
          </cell>
          <cell r="B13" t="str">
            <v>Linea 5</v>
          </cell>
        </row>
        <row r="14">
          <cell r="A14">
            <v>12</v>
          </cell>
          <cell r="B14" t="str">
            <v>Linea 6</v>
          </cell>
        </row>
        <row r="15">
          <cell r="A15">
            <v>13</v>
          </cell>
          <cell r="B15" t="str">
            <v>Linea 7</v>
          </cell>
        </row>
        <row r="16">
          <cell r="A16">
            <v>14</v>
          </cell>
          <cell r="B16" t="str">
            <v>Linea 8</v>
          </cell>
        </row>
        <row r="17">
          <cell r="A17">
            <v>15</v>
          </cell>
          <cell r="B17" t="str">
            <v>Linea 9</v>
          </cell>
        </row>
        <row r="18">
          <cell r="A18">
            <v>16</v>
          </cell>
          <cell r="B18" t="str">
            <v>Linea 10</v>
          </cell>
        </row>
        <row r="19">
          <cell r="A19">
            <v>17</v>
          </cell>
          <cell r="B19" t="str">
            <v>Linea 11</v>
          </cell>
        </row>
        <row r="20">
          <cell r="A20">
            <v>18</v>
          </cell>
          <cell r="B20" t="str">
            <v>Horno</v>
          </cell>
        </row>
        <row r="21">
          <cell r="A21">
            <v>19</v>
          </cell>
          <cell r="B21" t="str">
            <v>Limpieza cajas</v>
          </cell>
        </row>
        <row r="22">
          <cell r="A22">
            <v>20</v>
          </cell>
          <cell r="B22" t="str">
            <v>Encajonado</v>
          </cell>
        </row>
        <row r="23">
          <cell r="A23">
            <v>21</v>
          </cell>
          <cell r="B23" t="str">
            <v>Glaseo</v>
          </cell>
        </row>
        <row r="24">
          <cell r="A24">
            <v>22</v>
          </cell>
          <cell r="B24" t="str">
            <v>Almacen insumos</v>
          </cell>
        </row>
        <row r="25">
          <cell r="A25">
            <v>23</v>
          </cell>
          <cell r="B25" t="str">
            <v>Enfilado</v>
          </cell>
        </row>
      </sheetData>
      <sheetData sheetId="2">
        <row r="1">
          <cell r="A1" t="str">
            <v>CODIGO</v>
          </cell>
          <cell r="B1" t="str">
            <v>NOMBRE</v>
          </cell>
          <cell r="C1" t="str">
            <v>INGRESO</v>
          </cell>
          <cell r="D1" t="str">
            <v>INI-DESCAN</v>
          </cell>
          <cell r="E1" t="str">
            <v>FIN-DESCAN</v>
          </cell>
          <cell r="F1" t="str">
            <v>SALIDA</v>
          </cell>
        </row>
        <row r="2">
          <cell r="A2">
            <v>1</v>
          </cell>
          <cell r="B2" t="str">
            <v>MAÑANA</v>
          </cell>
          <cell r="C2">
            <v>0.54166666666666663</v>
          </cell>
          <cell r="D2">
            <v>0</v>
          </cell>
          <cell r="E2">
            <v>0</v>
          </cell>
          <cell r="F2">
            <v>0.91666666666666663</v>
          </cell>
        </row>
        <row r="3">
          <cell r="A3">
            <v>2</v>
          </cell>
          <cell r="B3" t="str">
            <v>NOCHE</v>
          </cell>
          <cell r="C3">
            <v>0.91666666666666663</v>
          </cell>
          <cell r="D3">
            <v>0</v>
          </cell>
          <cell r="E3">
            <v>0</v>
          </cell>
          <cell r="F3">
            <v>0.29166666666666669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Ocurrencias"/>
      <sheetName val="Marcaciones"/>
      <sheetName val="Feriados"/>
      <sheetName val="Periodos"/>
      <sheetName val="PLANILLAS"/>
      <sheetName val="MODELO"/>
      <sheetName val="MODELO2"/>
    </sheetNames>
    <sheetDataSet>
      <sheetData sheetId="0" refreshError="1">
        <row r="2">
          <cell r="M2">
            <v>1</v>
          </cell>
        </row>
        <row r="3">
          <cell r="M3">
            <v>1</v>
          </cell>
        </row>
        <row r="5">
          <cell r="M5">
            <v>1</v>
          </cell>
        </row>
        <row r="6">
          <cell r="M6">
            <v>1</v>
          </cell>
        </row>
        <row r="7">
          <cell r="M7">
            <v>1</v>
          </cell>
        </row>
        <row r="11">
          <cell r="M11">
            <v>1</v>
          </cell>
        </row>
        <row r="12">
          <cell r="M12">
            <v>1</v>
          </cell>
        </row>
        <row r="13">
          <cell r="M13">
            <v>1</v>
          </cell>
        </row>
        <row r="14">
          <cell r="M14">
            <v>1</v>
          </cell>
        </row>
        <row r="15">
          <cell r="M15">
            <v>1</v>
          </cell>
        </row>
        <row r="18">
          <cell r="M18">
            <v>1</v>
          </cell>
        </row>
        <row r="20">
          <cell r="M20">
            <v>1</v>
          </cell>
        </row>
        <row r="21">
          <cell r="M21">
            <v>1</v>
          </cell>
        </row>
        <row r="23">
          <cell r="M23">
            <v>1</v>
          </cell>
        </row>
        <row r="24">
          <cell r="M24">
            <v>1</v>
          </cell>
        </row>
        <row r="25">
          <cell r="M25">
            <v>1</v>
          </cell>
        </row>
        <row r="27">
          <cell r="M27">
            <v>1</v>
          </cell>
        </row>
        <row r="28">
          <cell r="M28">
            <v>1</v>
          </cell>
        </row>
        <row r="29">
          <cell r="M29">
            <v>1</v>
          </cell>
        </row>
        <row r="33">
          <cell r="M33">
            <v>1</v>
          </cell>
        </row>
        <row r="35">
          <cell r="M35">
            <v>1</v>
          </cell>
        </row>
        <row r="37">
          <cell r="M37">
            <v>1</v>
          </cell>
        </row>
        <row r="40">
          <cell r="M40">
            <v>1</v>
          </cell>
        </row>
        <row r="42">
          <cell r="M42">
            <v>1</v>
          </cell>
        </row>
        <row r="44">
          <cell r="M44">
            <v>1</v>
          </cell>
        </row>
        <row r="45">
          <cell r="M45">
            <v>1</v>
          </cell>
        </row>
        <row r="46">
          <cell r="M46">
            <v>1</v>
          </cell>
        </row>
        <row r="49">
          <cell r="M49">
            <v>1</v>
          </cell>
        </row>
        <row r="50">
          <cell r="M50">
            <v>1</v>
          </cell>
        </row>
        <row r="51">
          <cell r="M51">
            <v>1</v>
          </cell>
        </row>
        <row r="53">
          <cell r="M53">
            <v>1</v>
          </cell>
        </row>
        <row r="54">
          <cell r="M54">
            <v>1</v>
          </cell>
        </row>
        <row r="55">
          <cell r="M55">
            <v>1</v>
          </cell>
        </row>
        <row r="56">
          <cell r="M56">
            <v>1</v>
          </cell>
        </row>
        <row r="57">
          <cell r="M57">
            <v>1</v>
          </cell>
        </row>
        <row r="62">
          <cell r="M62">
            <v>1</v>
          </cell>
        </row>
        <row r="64">
          <cell r="M64">
            <v>1</v>
          </cell>
        </row>
        <row r="65">
          <cell r="M65">
            <v>1</v>
          </cell>
        </row>
        <row r="71">
          <cell r="M71">
            <v>1</v>
          </cell>
        </row>
        <row r="72">
          <cell r="M72">
            <v>1</v>
          </cell>
        </row>
        <row r="74">
          <cell r="M74">
            <v>1</v>
          </cell>
        </row>
        <row r="75">
          <cell r="M75">
            <v>1</v>
          </cell>
        </row>
        <row r="77">
          <cell r="M77">
            <v>1</v>
          </cell>
        </row>
        <row r="78">
          <cell r="M78">
            <v>1</v>
          </cell>
        </row>
        <row r="81">
          <cell r="M81">
            <v>1</v>
          </cell>
        </row>
        <row r="82">
          <cell r="M82">
            <v>1</v>
          </cell>
        </row>
        <row r="91">
          <cell r="M91">
            <v>1</v>
          </cell>
        </row>
        <row r="93">
          <cell r="M93">
            <v>1</v>
          </cell>
        </row>
        <row r="94">
          <cell r="M94">
            <v>1</v>
          </cell>
        </row>
        <row r="99">
          <cell r="M99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elhizirazabal974@gmail.com" TargetMode="External"/><Relationship Id="rId18" Type="http://schemas.openxmlformats.org/officeDocument/2006/relationships/hyperlink" Target="mailto:diazcortez0408@gmail.com" TargetMode="External"/><Relationship Id="rId26" Type="http://schemas.openxmlformats.org/officeDocument/2006/relationships/hyperlink" Target="mailto:maydavitorbarrientos@gmail.com" TargetMode="External"/><Relationship Id="rId39" Type="http://schemas.openxmlformats.org/officeDocument/2006/relationships/hyperlink" Target="mailto:seminariojimenezandrea0@gmail.com" TargetMode="External"/><Relationship Id="rId21" Type="http://schemas.openxmlformats.org/officeDocument/2006/relationships/hyperlink" Target="mailto:ariasariasfatima@gmail.com" TargetMode="External"/><Relationship Id="rId34" Type="http://schemas.openxmlformats.org/officeDocument/2006/relationships/hyperlink" Target="mailto:jhoelespinoza83@gmail.com" TargetMode="External"/><Relationship Id="rId42" Type="http://schemas.openxmlformats.org/officeDocument/2006/relationships/hyperlink" Target="mailto:seminariojimenezandrea0@gmail.com" TargetMode="External"/><Relationship Id="rId47" Type="http://schemas.openxmlformats.org/officeDocument/2006/relationships/hyperlink" Target="mailto:alexandramercadocuya091@gmail.com" TargetMode="External"/><Relationship Id="rId50" Type="http://schemas.openxmlformats.org/officeDocument/2006/relationships/hyperlink" Target="mailto:cristina20895@hotmail.com" TargetMode="External"/><Relationship Id="rId55" Type="http://schemas.openxmlformats.org/officeDocument/2006/relationships/hyperlink" Target="mailto:jhordygerardohuaccharamos@gmail.com" TargetMode="External"/><Relationship Id="rId63" Type="http://schemas.openxmlformats.org/officeDocument/2006/relationships/hyperlink" Target="mailto:cuyachamorrobria@gmail.com" TargetMode="External"/><Relationship Id="rId68" Type="http://schemas.openxmlformats.org/officeDocument/2006/relationships/hyperlink" Target="mailto:pao.ramos.2018@gmail.com" TargetMode="External"/><Relationship Id="rId7" Type="http://schemas.openxmlformats.org/officeDocument/2006/relationships/hyperlink" Target="mailto:monicamurayaricumapa43@gmail.com" TargetMode="External"/><Relationship Id="rId71" Type="http://schemas.openxmlformats.org/officeDocument/2006/relationships/hyperlink" Target="mailto:ezelavalos84@gmail.com" TargetMode="External"/><Relationship Id="rId2" Type="http://schemas.openxmlformats.org/officeDocument/2006/relationships/hyperlink" Target="mailto:christianmoisesvega100@gmail.com" TargetMode="External"/><Relationship Id="rId16" Type="http://schemas.openxmlformats.org/officeDocument/2006/relationships/hyperlink" Target="mailto:dianazapata770@gmail.com" TargetMode="External"/><Relationship Id="rId29" Type="http://schemas.openxmlformats.org/officeDocument/2006/relationships/hyperlink" Target="mailto:czarpansilva@gmail.com" TargetMode="External"/><Relationship Id="rId11" Type="http://schemas.openxmlformats.org/officeDocument/2006/relationships/hyperlink" Target="mailto:dg201503@gmail.com" TargetMode="External"/><Relationship Id="rId24" Type="http://schemas.openxmlformats.org/officeDocument/2006/relationships/hyperlink" Target="mailto:quispefloressoniaedita17@gmail.com" TargetMode="External"/><Relationship Id="rId32" Type="http://schemas.openxmlformats.org/officeDocument/2006/relationships/hyperlink" Target="mailto:bartolosantose@gmail.com" TargetMode="External"/><Relationship Id="rId37" Type="http://schemas.openxmlformats.org/officeDocument/2006/relationships/hyperlink" Target="mailto:jessicagrabiel@gmail.com" TargetMode="External"/><Relationship Id="rId40" Type="http://schemas.openxmlformats.org/officeDocument/2006/relationships/hyperlink" Target="mailto:juliaramoscampos1@gmail.com" TargetMode="External"/><Relationship Id="rId45" Type="http://schemas.openxmlformats.org/officeDocument/2006/relationships/hyperlink" Target="mailto:brayanencalada17@gmail.com" TargetMode="External"/><Relationship Id="rId53" Type="http://schemas.openxmlformats.org/officeDocument/2006/relationships/hyperlink" Target="mailto:jorgeayalamontes@gmail.com" TargetMode="External"/><Relationship Id="rId58" Type="http://schemas.openxmlformats.org/officeDocument/2006/relationships/hyperlink" Target="mailto:malasquezzena@gmail.com" TargetMode="External"/><Relationship Id="rId66" Type="http://schemas.openxmlformats.org/officeDocument/2006/relationships/hyperlink" Target="mailto:pedrosilvavasquez99@gmail.com" TargetMode="External"/><Relationship Id="rId74" Type="http://schemas.openxmlformats.org/officeDocument/2006/relationships/printerSettings" Target="../printerSettings/printerSettings3.bin"/><Relationship Id="rId5" Type="http://schemas.openxmlformats.org/officeDocument/2006/relationships/hyperlink" Target="mailto:21809massita@gmail.com" TargetMode="External"/><Relationship Id="rId15" Type="http://schemas.openxmlformats.org/officeDocument/2006/relationships/hyperlink" Target="mailto:geral_luna22@hotmail.com" TargetMode="External"/><Relationship Id="rId23" Type="http://schemas.openxmlformats.org/officeDocument/2006/relationships/hyperlink" Target="mailto:karolug27@gmail.com" TargetMode="External"/><Relationship Id="rId28" Type="http://schemas.openxmlformats.org/officeDocument/2006/relationships/hyperlink" Target="mailto:zarpansilvapilar@gmail.com" TargetMode="External"/><Relationship Id="rId36" Type="http://schemas.openxmlformats.org/officeDocument/2006/relationships/hyperlink" Target="mailto:deybi3948@gmail.com" TargetMode="External"/><Relationship Id="rId49" Type="http://schemas.openxmlformats.org/officeDocument/2006/relationships/hyperlink" Target="mailto:lisbethmeza460@gmail.com" TargetMode="External"/><Relationship Id="rId57" Type="http://schemas.openxmlformats.org/officeDocument/2006/relationships/hyperlink" Target="mailto:marlesolis.simon@gmail.com" TargetMode="External"/><Relationship Id="rId61" Type="http://schemas.openxmlformats.org/officeDocument/2006/relationships/hyperlink" Target="mailto:castrocortezcarolay@gmail.com" TargetMode="External"/><Relationship Id="rId10" Type="http://schemas.openxmlformats.org/officeDocument/2006/relationships/hyperlink" Target="mailto:mp5878935@gmail.com" TargetMode="External"/><Relationship Id="rId19" Type="http://schemas.openxmlformats.org/officeDocument/2006/relationships/hyperlink" Target="mailto:ibonne.guadalupe08@gmail.com" TargetMode="External"/><Relationship Id="rId31" Type="http://schemas.openxmlformats.org/officeDocument/2006/relationships/hyperlink" Target="mailto:beatryzmayta1998@gmail.com" TargetMode="External"/><Relationship Id="rId44" Type="http://schemas.openxmlformats.org/officeDocument/2006/relationships/hyperlink" Target="mailto:davidrenzoia@gmail.com" TargetMode="External"/><Relationship Id="rId52" Type="http://schemas.openxmlformats.org/officeDocument/2006/relationships/hyperlink" Target="mailto:leydi11@hotmail.com" TargetMode="External"/><Relationship Id="rId60" Type="http://schemas.openxmlformats.org/officeDocument/2006/relationships/hyperlink" Target="mailto:taquirisolisashly@gmail.com" TargetMode="External"/><Relationship Id="rId65" Type="http://schemas.openxmlformats.org/officeDocument/2006/relationships/hyperlink" Target="mailto:jesicasolis0730@gmail.com" TargetMode="External"/><Relationship Id="rId73" Type="http://schemas.openxmlformats.org/officeDocument/2006/relationships/hyperlink" Target="mailto:evelynforever2692@gmail.com" TargetMode="External"/><Relationship Id="rId4" Type="http://schemas.openxmlformats.org/officeDocument/2006/relationships/hyperlink" Target="mailto:giovanagarciacardozo01@gmail.com" TargetMode="External"/><Relationship Id="rId9" Type="http://schemas.openxmlformats.org/officeDocument/2006/relationships/hyperlink" Target="mailto:jbernalescastro@gmail.com" TargetMode="External"/><Relationship Id="rId14" Type="http://schemas.openxmlformats.org/officeDocument/2006/relationships/hyperlink" Target="mailto:canales.king19@gmail.com" TargetMode="External"/><Relationship Id="rId22" Type="http://schemas.openxmlformats.org/officeDocument/2006/relationships/hyperlink" Target="mailto:alvaradocornejo16@gmail.com" TargetMode="External"/><Relationship Id="rId27" Type="http://schemas.openxmlformats.org/officeDocument/2006/relationships/hyperlink" Target="mailto:icondorilandeo@gmail.com" TargetMode="External"/><Relationship Id="rId30" Type="http://schemas.openxmlformats.org/officeDocument/2006/relationships/hyperlink" Target="mailto:fiorellaunfv1@gmail.com" TargetMode="External"/><Relationship Id="rId35" Type="http://schemas.openxmlformats.org/officeDocument/2006/relationships/hyperlink" Target="mailto:jairoandersonvaleriocastro248@gmail.com" TargetMode="External"/><Relationship Id="rId43" Type="http://schemas.openxmlformats.org/officeDocument/2006/relationships/hyperlink" Target="mailto:danielgonza3105@gmail.com" TargetMode="External"/><Relationship Id="rId48" Type="http://schemas.openxmlformats.org/officeDocument/2006/relationships/hyperlink" Target="mailto:lev_llanos1325@outlook.com" TargetMode="External"/><Relationship Id="rId56" Type="http://schemas.openxmlformats.org/officeDocument/2006/relationships/hyperlink" Target="mailto:pfeningnahuatupepoolgabriel@gmail.com" TargetMode="External"/><Relationship Id="rId64" Type="http://schemas.openxmlformats.org/officeDocument/2006/relationships/hyperlink" Target="mailto:kellycajas25@gmail.com" TargetMode="External"/><Relationship Id="rId69" Type="http://schemas.openxmlformats.org/officeDocument/2006/relationships/hyperlink" Target="mailto:quirozkarina8@gmail.com" TargetMode="External"/><Relationship Id="rId8" Type="http://schemas.openxmlformats.org/officeDocument/2006/relationships/hyperlink" Target="mailto:davidisrael.pc96@gmail.com" TargetMode="External"/><Relationship Id="rId51" Type="http://schemas.openxmlformats.org/officeDocument/2006/relationships/hyperlink" Target="mailto:tantaculquikatherine@gmail.com" TargetMode="External"/><Relationship Id="rId72" Type="http://schemas.openxmlformats.org/officeDocument/2006/relationships/hyperlink" Target="mailto:dayalissilva733@gmail.com" TargetMode="External"/><Relationship Id="rId3" Type="http://schemas.openxmlformats.org/officeDocument/2006/relationships/hyperlink" Target="mailto:margaritachilca0208@gmail.com" TargetMode="External"/><Relationship Id="rId12" Type="http://schemas.openxmlformats.org/officeDocument/2006/relationships/hyperlink" Target="mailto:alexandra.02atahua@gmail.com" TargetMode="External"/><Relationship Id="rId17" Type="http://schemas.openxmlformats.org/officeDocument/2006/relationships/hyperlink" Target="mailto:trujillovaleska403@gmail.com" TargetMode="External"/><Relationship Id="rId25" Type="http://schemas.openxmlformats.org/officeDocument/2006/relationships/hyperlink" Target="mailto:isa_10_93@hotmail.com" TargetMode="External"/><Relationship Id="rId33" Type="http://schemas.openxmlformats.org/officeDocument/2006/relationships/hyperlink" Target="mailto:zunigamartinezharumikatiuska@gmail.com" TargetMode="External"/><Relationship Id="rId38" Type="http://schemas.openxmlformats.org/officeDocument/2006/relationships/hyperlink" Target="mailto:ceciliamassamonja@hotmail.com" TargetMode="External"/><Relationship Id="rId46" Type="http://schemas.openxmlformats.org/officeDocument/2006/relationships/hyperlink" Target="mailto:ariasluisangel75@gmail.com" TargetMode="External"/><Relationship Id="rId59" Type="http://schemas.openxmlformats.org/officeDocument/2006/relationships/hyperlink" Target="mailto:isabel16malasquez@hotmail.com" TargetMode="External"/><Relationship Id="rId67" Type="http://schemas.openxmlformats.org/officeDocument/2006/relationships/hyperlink" Target="mailto:obedperezcordova@gmail.com" TargetMode="External"/><Relationship Id="rId20" Type="http://schemas.openxmlformats.org/officeDocument/2006/relationships/hyperlink" Target="mailto:melissataipe25@gmail.com" TargetMode="External"/><Relationship Id="rId41" Type="http://schemas.openxmlformats.org/officeDocument/2006/relationships/hyperlink" Target="mailto:huaccharamosjeanet@gmail.com" TargetMode="External"/><Relationship Id="rId54" Type="http://schemas.openxmlformats.org/officeDocument/2006/relationships/hyperlink" Target="mailto:espinozawilly@gmail.com" TargetMode="External"/><Relationship Id="rId62" Type="http://schemas.openxmlformats.org/officeDocument/2006/relationships/hyperlink" Target="mailto:jeansilvavasquez12@gmail.com" TargetMode="External"/><Relationship Id="rId70" Type="http://schemas.openxmlformats.org/officeDocument/2006/relationships/hyperlink" Target="mailto:kaperez383@gmail.com" TargetMode="External"/><Relationship Id="rId1" Type="http://schemas.openxmlformats.org/officeDocument/2006/relationships/hyperlink" Target="mailto:guadalupecoelosinuiri49@gmail.com" TargetMode="External"/><Relationship Id="rId6" Type="http://schemas.openxmlformats.org/officeDocument/2006/relationships/hyperlink" Target="mailto:sanchezlucyta123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relhizirazabal974@gmail.com" TargetMode="External"/><Relationship Id="rId18" Type="http://schemas.openxmlformats.org/officeDocument/2006/relationships/hyperlink" Target="mailto:diazcortez0408@gmail.com" TargetMode="External"/><Relationship Id="rId26" Type="http://schemas.openxmlformats.org/officeDocument/2006/relationships/hyperlink" Target="mailto:maydavitorbarrientos@gmail.com" TargetMode="External"/><Relationship Id="rId39" Type="http://schemas.openxmlformats.org/officeDocument/2006/relationships/hyperlink" Target="mailto:seminariojimenezandrea0@gmail.com" TargetMode="External"/><Relationship Id="rId21" Type="http://schemas.openxmlformats.org/officeDocument/2006/relationships/hyperlink" Target="mailto:ariasariasfatima@gmail.com" TargetMode="External"/><Relationship Id="rId34" Type="http://schemas.openxmlformats.org/officeDocument/2006/relationships/hyperlink" Target="mailto:jhoelespinoza83@gmail.com" TargetMode="External"/><Relationship Id="rId42" Type="http://schemas.openxmlformats.org/officeDocument/2006/relationships/hyperlink" Target="mailto:seminariojimenezandrea0@gmail.com" TargetMode="External"/><Relationship Id="rId47" Type="http://schemas.openxmlformats.org/officeDocument/2006/relationships/hyperlink" Target="mailto:alexandramercadocuya091@gmail.com" TargetMode="External"/><Relationship Id="rId50" Type="http://schemas.openxmlformats.org/officeDocument/2006/relationships/hyperlink" Target="mailto:cristina20895@hotmail.com" TargetMode="External"/><Relationship Id="rId55" Type="http://schemas.openxmlformats.org/officeDocument/2006/relationships/hyperlink" Target="mailto:jhordygerardohuaccharamos@gmail.com" TargetMode="External"/><Relationship Id="rId63" Type="http://schemas.openxmlformats.org/officeDocument/2006/relationships/hyperlink" Target="mailto:cuyachamorrobria@gmail.com" TargetMode="External"/><Relationship Id="rId68" Type="http://schemas.openxmlformats.org/officeDocument/2006/relationships/hyperlink" Target="mailto:pao.ramos.2018@gmail.com" TargetMode="External"/><Relationship Id="rId7" Type="http://schemas.openxmlformats.org/officeDocument/2006/relationships/hyperlink" Target="mailto:monicamurayaricumapa43@gmail.com" TargetMode="External"/><Relationship Id="rId71" Type="http://schemas.openxmlformats.org/officeDocument/2006/relationships/hyperlink" Target="mailto:ezelavalos84@gmail.com" TargetMode="External"/><Relationship Id="rId2" Type="http://schemas.openxmlformats.org/officeDocument/2006/relationships/hyperlink" Target="mailto:christianmoisesvega100@gmail.com" TargetMode="External"/><Relationship Id="rId16" Type="http://schemas.openxmlformats.org/officeDocument/2006/relationships/hyperlink" Target="mailto:dianazapata770@gmail.com" TargetMode="External"/><Relationship Id="rId29" Type="http://schemas.openxmlformats.org/officeDocument/2006/relationships/hyperlink" Target="mailto:czarpansilva@gmail.com" TargetMode="External"/><Relationship Id="rId11" Type="http://schemas.openxmlformats.org/officeDocument/2006/relationships/hyperlink" Target="mailto:dg201503@gmail.com" TargetMode="External"/><Relationship Id="rId24" Type="http://schemas.openxmlformats.org/officeDocument/2006/relationships/hyperlink" Target="mailto:quispefloressoniaedita17@gmail.com" TargetMode="External"/><Relationship Id="rId32" Type="http://schemas.openxmlformats.org/officeDocument/2006/relationships/hyperlink" Target="mailto:bartolosantose@gmail.com" TargetMode="External"/><Relationship Id="rId37" Type="http://schemas.openxmlformats.org/officeDocument/2006/relationships/hyperlink" Target="mailto:jessicagrabiel@gmail.com" TargetMode="External"/><Relationship Id="rId40" Type="http://schemas.openxmlformats.org/officeDocument/2006/relationships/hyperlink" Target="mailto:juliaramoscampos1@gmail.com" TargetMode="External"/><Relationship Id="rId45" Type="http://schemas.openxmlformats.org/officeDocument/2006/relationships/hyperlink" Target="mailto:brayanencalada17@gmail.com" TargetMode="External"/><Relationship Id="rId53" Type="http://schemas.openxmlformats.org/officeDocument/2006/relationships/hyperlink" Target="mailto:jorgeayalamontes@gmail.com" TargetMode="External"/><Relationship Id="rId58" Type="http://schemas.openxmlformats.org/officeDocument/2006/relationships/hyperlink" Target="mailto:malasquezzena@gmail.com" TargetMode="External"/><Relationship Id="rId66" Type="http://schemas.openxmlformats.org/officeDocument/2006/relationships/hyperlink" Target="mailto:pedrosilvavasquez99@gmail.com" TargetMode="External"/><Relationship Id="rId74" Type="http://schemas.openxmlformats.org/officeDocument/2006/relationships/printerSettings" Target="../printerSettings/printerSettings4.bin"/><Relationship Id="rId5" Type="http://schemas.openxmlformats.org/officeDocument/2006/relationships/hyperlink" Target="mailto:21809massita@gmail.com" TargetMode="External"/><Relationship Id="rId15" Type="http://schemas.openxmlformats.org/officeDocument/2006/relationships/hyperlink" Target="mailto:geral_luna22@hotmail.com" TargetMode="External"/><Relationship Id="rId23" Type="http://schemas.openxmlformats.org/officeDocument/2006/relationships/hyperlink" Target="mailto:karolug27@gmail.com" TargetMode="External"/><Relationship Id="rId28" Type="http://schemas.openxmlformats.org/officeDocument/2006/relationships/hyperlink" Target="mailto:zarpansilvapilar@gmail.com" TargetMode="External"/><Relationship Id="rId36" Type="http://schemas.openxmlformats.org/officeDocument/2006/relationships/hyperlink" Target="mailto:deybi3948@gmail.com" TargetMode="External"/><Relationship Id="rId49" Type="http://schemas.openxmlformats.org/officeDocument/2006/relationships/hyperlink" Target="mailto:lisbethmeza460@gmail.com" TargetMode="External"/><Relationship Id="rId57" Type="http://schemas.openxmlformats.org/officeDocument/2006/relationships/hyperlink" Target="mailto:marlesolis.simon@gmail.com" TargetMode="External"/><Relationship Id="rId61" Type="http://schemas.openxmlformats.org/officeDocument/2006/relationships/hyperlink" Target="mailto:castrocortezcarolay@gmail.com" TargetMode="External"/><Relationship Id="rId10" Type="http://schemas.openxmlformats.org/officeDocument/2006/relationships/hyperlink" Target="mailto:mp5878935@gmail.com" TargetMode="External"/><Relationship Id="rId19" Type="http://schemas.openxmlformats.org/officeDocument/2006/relationships/hyperlink" Target="mailto:ibonne.guadalupe08@gmail.com" TargetMode="External"/><Relationship Id="rId31" Type="http://schemas.openxmlformats.org/officeDocument/2006/relationships/hyperlink" Target="mailto:beatryzmayta1998@gmail.com" TargetMode="External"/><Relationship Id="rId44" Type="http://schemas.openxmlformats.org/officeDocument/2006/relationships/hyperlink" Target="mailto:davidrenzoia@gmail.com" TargetMode="External"/><Relationship Id="rId52" Type="http://schemas.openxmlformats.org/officeDocument/2006/relationships/hyperlink" Target="mailto:leydi11@hotmail.com" TargetMode="External"/><Relationship Id="rId60" Type="http://schemas.openxmlformats.org/officeDocument/2006/relationships/hyperlink" Target="mailto:taquirisolisashly@gmail.com" TargetMode="External"/><Relationship Id="rId65" Type="http://schemas.openxmlformats.org/officeDocument/2006/relationships/hyperlink" Target="mailto:jesicasolis0730@gmail.com" TargetMode="External"/><Relationship Id="rId73" Type="http://schemas.openxmlformats.org/officeDocument/2006/relationships/hyperlink" Target="mailto:evelynforever2692@gmail.com" TargetMode="External"/><Relationship Id="rId4" Type="http://schemas.openxmlformats.org/officeDocument/2006/relationships/hyperlink" Target="mailto:giovanagarciacardozo01@gmail.com" TargetMode="External"/><Relationship Id="rId9" Type="http://schemas.openxmlformats.org/officeDocument/2006/relationships/hyperlink" Target="mailto:jbernalescastro@gmail.com" TargetMode="External"/><Relationship Id="rId14" Type="http://schemas.openxmlformats.org/officeDocument/2006/relationships/hyperlink" Target="mailto:canales.king19@gmail.com" TargetMode="External"/><Relationship Id="rId22" Type="http://schemas.openxmlformats.org/officeDocument/2006/relationships/hyperlink" Target="mailto:alvaradocornejo16@gmail.com" TargetMode="External"/><Relationship Id="rId27" Type="http://schemas.openxmlformats.org/officeDocument/2006/relationships/hyperlink" Target="mailto:icondorilandeo@gmail.com" TargetMode="External"/><Relationship Id="rId30" Type="http://schemas.openxmlformats.org/officeDocument/2006/relationships/hyperlink" Target="mailto:fiorellaunfv1@gmail.com" TargetMode="External"/><Relationship Id="rId35" Type="http://schemas.openxmlformats.org/officeDocument/2006/relationships/hyperlink" Target="mailto:jairoandersonvaleriocastro248@gmail.com" TargetMode="External"/><Relationship Id="rId43" Type="http://schemas.openxmlformats.org/officeDocument/2006/relationships/hyperlink" Target="mailto:danielgonza3105@gmail.com" TargetMode="External"/><Relationship Id="rId48" Type="http://schemas.openxmlformats.org/officeDocument/2006/relationships/hyperlink" Target="mailto:lev_llanos1325@outlook.com" TargetMode="External"/><Relationship Id="rId56" Type="http://schemas.openxmlformats.org/officeDocument/2006/relationships/hyperlink" Target="mailto:pfeningnahuatupepoolgabriel@gmail.com" TargetMode="External"/><Relationship Id="rId64" Type="http://schemas.openxmlformats.org/officeDocument/2006/relationships/hyperlink" Target="mailto:kellycajas25@gmail.com" TargetMode="External"/><Relationship Id="rId69" Type="http://schemas.openxmlformats.org/officeDocument/2006/relationships/hyperlink" Target="mailto:quirozkarina8@gmail.com" TargetMode="External"/><Relationship Id="rId8" Type="http://schemas.openxmlformats.org/officeDocument/2006/relationships/hyperlink" Target="mailto:davidisrael.pc96@gmail.com" TargetMode="External"/><Relationship Id="rId51" Type="http://schemas.openxmlformats.org/officeDocument/2006/relationships/hyperlink" Target="mailto:tantaculquikatherine@gmail.com" TargetMode="External"/><Relationship Id="rId72" Type="http://schemas.openxmlformats.org/officeDocument/2006/relationships/hyperlink" Target="mailto:dayalissilva733@gmail.com" TargetMode="External"/><Relationship Id="rId3" Type="http://schemas.openxmlformats.org/officeDocument/2006/relationships/hyperlink" Target="mailto:margaritachilca0208@gmail.com" TargetMode="External"/><Relationship Id="rId12" Type="http://schemas.openxmlformats.org/officeDocument/2006/relationships/hyperlink" Target="mailto:alexandra.02atahua@gmail.com" TargetMode="External"/><Relationship Id="rId17" Type="http://schemas.openxmlformats.org/officeDocument/2006/relationships/hyperlink" Target="mailto:trujillovaleska403@gmail.com" TargetMode="External"/><Relationship Id="rId25" Type="http://schemas.openxmlformats.org/officeDocument/2006/relationships/hyperlink" Target="mailto:isa_10_93@hotmail.com" TargetMode="External"/><Relationship Id="rId33" Type="http://schemas.openxmlformats.org/officeDocument/2006/relationships/hyperlink" Target="mailto:zunigamartinezharumikatiuska@gmail.com" TargetMode="External"/><Relationship Id="rId38" Type="http://schemas.openxmlformats.org/officeDocument/2006/relationships/hyperlink" Target="mailto:ceciliamassamonja@hotmail.com" TargetMode="External"/><Relationship Id="rId46" Type="http://schemas.openxmlformats.org/officeDocument/2006/relationships/hyperlink" Target="mailto:ariasluisangel75@gmail.com" TargetMode="External"/><Relationship Id="rId59" Type="http://schemas.openxmlformats.org/officeDocument/2006/relationships/hyperlink" Target="mailto:isabel16malasquez@hotmail.com" TargetMode="External"/><Relationship Id="rId67" Type="http://schemas.openxmlformats.org/officeDocument/2006/relationships/hyperlink" Target="mailto:obedperezcordova@gmail.com" TargetMode="External"/><Relationship Id="rId20" Type="http://schemas.openxmlformats.org/officeDocument/2006/relationships/hyperlink" Target="mailto:melissataipe25@gmail.com" TargetMode="External"/><Relationship Id="rId41" Type="http://schemas.openxmlformats.org/officeDocument/2006/relationships/hyperlink" Target="mailto:huaccharamosjeanet@gmail.com" TargetMode="External"/><Relationship Id="rId54" Type="http://schemas.openxmlformats.org/officeDocument/2006/relationships/hyperlink" Target="mailto:espinozawilly@gmail.com" TargetMode="External"/><Relationship Id="rId62" Type="http://schemas.openxmlformats.org/officeDocument/2006/relationships/hyperlink" Target="mailto:jeansilvavasquez12@gmail.com" TargetMode="External"/><Relationship Id="rId70" Type="http://schemas.openxmlformats.org/officeDocument/2006/relationships/hyperlink" Target="mailto:kaperez383@gmail.com" TargetMode="External"/><Relationship Id="rId1" Type="http://schemas.openxmlformats.org/officeDocument/2006/relationships/hyperlink" Target="mailto:guadalupecoelosinuiri49@gmail.com" TargetMode="External"/><Relationship Id="rId6" Type="http://schemas.openxmlformats.org/officeDocument/2006/relationships/hyperlink" Target="mailto:sanchezlucyta1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CD34-4F58-41DC-9083-008CE37DC33F}">
  <dimension ref="B2:C8"/>
  <sheetViews>
    <sheetView zoomScaleNormal="100" workbookViewId="0">
      <selection activeCell="E5" sqref="E5"/>
    </sheetView>
  </sheetViews>
  <sheetFormatPr baseColWidth="10" defaultRowHeight="15" x14ac:dyDescent="0.25"/>
  <cols>
    <col min="3" max="3" width="11.85546875" bestFit="1" customWidth="1"/>
  </cols>
  <sheetData>
    <row r="2" spans="2:3" x14ac:dyDescent="0.25">
      <c r="B2" s="18" t="s">
        <v>374</v>
      </c>
      <c r="C2" s="19">
        <v>1025</v>
      </c>
    </row>
    <row r="3" spans="2:3" x14ac:dyDescent="0.25">
      <c r="B3" s="18" t="s">
        <v>373</v>
      </c>
      <c r="C3" s="19">
        <f>C2/30</f>
        <v>34.166666666666664</v>
      </c>
    </row>
    <row r="4" spans="2:3" x14ac:dyDescent="0.25">
      <c r="B4" s="18" t="s">
        <v>372</v>
      </c>
      <c r="C4" s="19">
        <f>C3/8</f>
        <v>4.270833333333333</v>
      </c>
    </row>
    <row r="5" spans="2:3" x14ac:dyDescent="0.25">
      <c r="B5" s="18" t="s">
        <v>375</v>
      </c>
      <c r="C5" s="19">
        <f>C4*1.25</f>
        <v>5.3385416666666661</v>
      </c>
    </row>
    <row r="6" spans="2:3" x14ac:dyDescent="0.25">
      <c r="B6" s="18" t="s">
        <v>376</v>
      </c>
      <c r="C6" s="19">
        <f>C4*1.35</f>
        <v>5.765625</v>
      </c>
    </row>
    <row r="7" spans="2:3" x14ac:dyDescent="0.25">
      <c r="B7" s="18" t="s">
        <v>377</v>
      </c>
      <c r="C7" s="19">
        <f>C4</f>
        <v>4.270833333333333</v>
      </c>
    </row>
    <row r="8" spans="2:3" x14ac:dyDescent="0.25">
      <c r="B8" s="18" t="s">
        <v>378</v>
      </c>
      <c r="C8" s="19">
        <f>C4*0.35</f>
        <v>1.4947916666666665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28BA-90ED-4F0F-AC0F-E0FB8050747B}">
  <sheetPr filterMode="1">
    <pageSetUpPr fitToPage="1"/>
  </sheetPr>
  <dimension ref="A1:L205"/>
  <sheetViews>
    <sheetView topLeftCell="B69" workbookViewId="0">
      <selection activeCell="M45" sqref="M45"/>
    </sheetView>
  </sheetViews>
  <sheetFormatPr baseColWidth="10" defaultRowHeight="15" x14ac:dyDescent="0.25"/>
  <cols>
    <col min="1" max="1" width="0" style="1" hidden="1" customWidth="1"/>
    <col min="2" max="2" width="23.140625" bestFit="1" customWidth="1"/>
    <col min="3" max="3" width="21.5703125" bestFit="1" customWidth="1"/>
    <col min="4" max="4" width="12.140625" style="1" customWidth="1"/>
    <col min="5" max="6" width="11.42578125" style="1" customWidth="1"/>
    <col min="7" max="7" width="11.42578125" style="1" hidden="1" customWidth="1"/>
    <col min="8" max="8" width="9.42578125" style="1" hidden="1" customWidth="1"/>
    <col min="9" max="10" width="8.5703125" style="1" hidden="1" customWidth="1"/>
    <col min="11" max="11" width="8.5703125" style="1" customWidth="1"/>
    <col min="12" max="12" width="16.85546875" style="1" customWidth="1"/>
  </cols>
  <sheetData>
    <row r="1" spans="1:12" ht="30" customHeight="1" x14ac:dyDescent="0.35">
      <c r="B1" s="2" t="s">
        <v>809</v>
      </c>
    </row>
    <row r="2" spans="1:12" ht="15" customHeight="1" x14ac:dyDescent="0.35">
      <c r="A2" s="3"/>
    </row>
    <row r="3" spans="1:12" s="58" customFormat="1" ht="20.100000000000001" customHeight="1" x14ac:dyDescent="0.25">
      <c r="A3" s="4" t="s">
        <v>0</v>
      </c>
      <c r="B3" s="57" t="s">
        <v>1</v>
      </c>
      <c r="C3" s="57" t="s">
        <v>2</v>
      </c>
      <c r="D3" s="4" t="s">
        <v>3</v>
      </c>
      <c r="E3" s="57" t="s">
        <v>4</v>
      </c>
      <c r="F3" s="57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7" t="s">
        <v>10</v>
      </c>
      <c r="L3" s="57" t="s">
        <v>804</v>
      </c>
    </row>
    <row r="4" spans="1:12" hidden="1" x14ac:dyDescent="0.25">
      <c r="A4" s="5">
        <v>44701</v>
      </c>
      <c r="B4" s="6" t="s">
        <v>12</v>
      </c>
      <c r="C4" s="6" t="s">
        <v>13</v>
      </c>
      <c r="D4" s="7" t="s">
        <v>14</v>
      </c>
      <c r="E4" s="5"/>
      <c r="F4" s="5">
        <v>44712</v>
      </c>
      <c r="G4" s="7"/>
      <c r="H4" s="7" t="s">
        <v>15</v>
      </c>
      <c r="I4" s="7" t="s">
        <v>9</v>
      </c>
      <c r="J4" s="7"/>
      <c r="K4" s="7"/>
      <c r="L4" s="8" t="s">
        <v>16</v>
      </c>
    </row>
    <row r="5" spans="1:12" hidden="1" x14ac:dyDescent="0.25">
      <c r="A5" s="5">
        <v>44659</v>
      </c>
      <c r="B5" s="6" t="s">
        <v>17</v>
      </c>
      <c r="C5" s="6" t="s">
        <v>18</v>
      </c>
      <c r="D5" s="7"/>
      <c r="E5" s="5">
        <v>44562</v>
      </c>
      <c r="F5" s="5">
        <v>44651</v>
      </c>
      <c r="G5" s="7"/>
      <c r="H5" s="7" t="s">
        <v>15</v>
      </c>
      <c r="I5" s="7"/>
      <c r="J5" s="7"/>
      <c r="K5" s="7"/>
      <c r="L5" s="9" t="s">
        <v>19</v>
      </c>
    </row>
    <row r="6" spans="1:12" hidden="1" x14ac:dyDescent="0.25">
      <c r="A6" s="5">
        <v>44659</v>
      </c>
      <c r="B6" s="6" t="s">
        <v>20</v>
      </c>
      <c r="C6" s="6" t="s">
        <v>21</v>
      </c>
      <c r="D6" s="7"/>
      <c r="E6" s="5">
        <v>44652</v>
      </c>
      <c r="F6" s="5">
        <v>44681</v>
      </c>
      <c r="G6" s="7"/>
      <c r="H6" s="7" t="s">
        <v>15</v>
      </c>
      <c r="I6" s="7"/>
      <c r="J6" s="7"/>
      <c r="K6" s="7"/>
      <c r="L6" s="9" t="s">
        <v>19</v>
      </c>
    </row>
    <row r="7" spans="1:12" hidden="1" x14ac:dyDescent="0.25">
      <c r="A7" s="5">
        <v>44701</v>
      </c>
      <c r="B7" s="6" t="s">
        <v>22</v>
      </c>
      <c r="C7" s="6" t="s">
        <v>23</v>
      </c>
      <c r="D7" s="7" t="s">
        <v>24</v>
      </c>
      <c r="E7" s="7"/>
      <c r="F7" s="5">
        <v>44712</v>
      </c>
      <c r="G7" s="7"/>
      <c r="H7" s="7" t="s">
        <v>15</v>
      </c>
      <c r="I7" s="7" t="s">
        <v>9</v>
      </c>
      <c r="J7" s="7"/>
      <c r="K7" s="7"/>
      <c r="L7" s="8" t="s">
        <v>16</v>
      </c>
    </row>
    <row r="8" spans="1:12" hidden="1" x14ac:dyDescent="0.25">
      <c r="A8" s="5">
        <v>44688</v>
      </c>
      <c r="B8" s="6" t="s">
        <v>25</v>
      </c>
      <c r="C8" s="6" t="s">
        <v>26</v>
      </c>
      <c r="D8" s="7"/>
      <c r="E8" s="5">
        <v>44682</v>
      </c>
      <c r="F8" s="5">
        <v>44742</v>
      </c>
      <c r="G8" s="7"/>
      <c r="H8" s="7" t="s">
        <v>15</v>
      </c>
      <c r="I8" s="7"/>
      <c r="J8" s="7"/>
      <c r="K8" s="7"/>
      <c r="L8" s="7"/>
    </row>
    <row r="9" spans="1:12" hidden="1" x14ac:dyDescent="0.25">
      <c r="A9" s="5">
        <v>44670</v>
      </c>
      <c r="B9" s="6" t="s">
        <v>27</v>
      </c>
      <c r="C9" s="6" t="s">
        <v>28</v>
      </c>
      <c r="D9" s="7"/>
      <c r="E9" s="5">
        <v>44657</v>
      </c>
      <c r="F9" s="5">
        <v>44773</v>
      </c>
      <c r="G9" s="7" t="s">
        <v>29</v>
      </c>
      <c r="H9" s="7" t="s">
        <v>15</v>
      </c>
      <c r="I9" s="7"/>
      <c r="J9" s="7"/>
      <c r="K9" s="7"/>
      <c r="L9" s="7"/>
    </row>
    <row r="10" spans="1:12" hidden="1" x14ac:dyDescent="0.25">
      <c r="A10" s="5">
        <v>44659</v>
      </c>
      <c r="B10" s="6" t="s">
        <v>30</v>
      </c>
      <c r="C10" s="6" t="s">
        <v>31</v>
      </c>
      <c r="D10" s="7">
        <v>76081325</v>
      </c>
      <c r="E10" s="5">
        <v>44652</v>
      </c>
      <c r="F10" s="5">
        <v>44712</v>
      </c>
      <c r="G10" s="5"/>
      <c r="H10" s="7" t="s">
        <v>15</v>
      </c>
      <c r="I10" s="7" t="s">
        <v>9</v>
      </c>
      <c r="J10" s="7"/>
      <c r="K10" s="7"/>
      <c r="L10" s="7"/>
    </row>
    <row r="11" spans="1:12" hidden="1" x14ac:dyDescent="0.25">
      <c r="A11" s="5">
        <v>44701</v>
      </c>
      <c r="B11" s="6" t="s">
        <v>32</v>
      </c>
      <c r="C11" s="6" t="s">
        <v>33</v>
      </c>
      <c r="D11" s="7" t="s">
        <v>34</v>
      </c>
      <c r="E11" s="7"/>
      <c r="F11" s="5">
        <v>44712</v>
      </c>
      <c r="G11" s="7"/>
      <c r="H11" s="7" t="s">
        <v>15</v>
      </c>
      <c r="I11" s="7" t="s">
        <v>9</v>
      </c>
      <c r="J11" s="7"/>
      <c r="K11" s="7"/>
      <c r="L11" s="8" t="s">
        <v>16</v>
      </c>
    </row>
    <row r="12" spans="1:12" hidden="1" x14ac:dyDescent="0.25">
      <c r="A12" s="5">
        <v>44707</v>
      </c>
      <c r="B12" s="6" t="s">
        <v>12</v>
      </c>
      <c r="C12" s="6" t="s">
        <v>13</v>
      </c>
      <c r="D12" s="7" t="s">
        <v>14</v>
      </c>
      <c r="E12" s="5">
        <v>44713</v>
      </c>
      <c r="F12" s="5">
        <v>44773</v>
      </c>
      <c r="G12" s="7" t="s">
        <v>35</v>
      </c>
      <c r="H12" s="7" t="s">
        <v>15</v>
      </c>
      <c r="I12" s="7"/>
      <c r="J12" s="7"/>
      <c r="K12" s="7"/>
      <c r="L12" s="7"/>
    </row>
    <row r="13" spans="1:12" hidden="1" x14ac:dyDescent="0.25">
      <c r="A13" s="5">
        <v>44701</v>
      </c>
      <c r="B13" s="6" t="s">
        <v>36</v>
      </c>
      <c r="C13" s="6" t="s">
        <v>37</v>
      </c>
      <c r="D13" s="7" t="s">
        <v>38</v>
      </c>
      <c r="E13" s="7"/>
      <c r="F13" s="5">
        <v>44712</v>
      </c>
      <c r="G13" s="7"/>
      <c r="H13" s="7" t="s">
        <v>15</v>
      </c>
      <c r="I13" s="7" t="s">
        <v>9</v>
      </c>
      <c r="J13" s="7"/>
      <c r="K13" s="7"/>
      <c r="L13" s="8" t="s">
        <v>16</v>
      </c>
    </row>
    <row r="14" spans="1:12" hidden="1" x14ac:dyDescent="0.25">
      <c r="A14" s="10">
        <v>44721</v>
      </c>
      <c r="B14" s="11" t="s">
        <v>39</v>
      </c>
      <c r="C14" s="11" t="s">
        <v>40</v>
      </c>
      <c r="D14" s="12" t="s">
        <v>41</v>
      </c>
      <c r="E14" s="5">
        <v>44713</v>
      </c>
      <c r="F14" s="10">
        <v>44803</v>
      </c>
      <c r="G14" s="13" t="s">
        <v>29</v>
      </c>
      <c r="H14" s="13"/>
      <c r="I14" s="13"/>
      <c r="J14" s="13"/>
      <c r="K14" s="13"/>
      <c r="L14" s="13"/>
    </row>
    <row r="15" spans="1:12" hidden="1" x14ac:dyDescent="0.25">
      <c r="A15" s="5">
        <v>44707</v>
      </c>
      <c r="B15" s="6" t="s">
        <v>22</v>
      </c>
      <c r="C15" s="6" t="s">
        <v>23</v>
      </c>
      <c r="D15" s="7" t="s">
        <v>24</v>
      </c>
      <c r="E15" s="5">
        <v>44713</v>
      </c>
      <c r="F15" s="5">
        <v>44773</v>
      </c>
      <c r="G15" s="7" t="s">
        <v>35</v>
      </c>
      <c r="H15" s="7" t="s">
        <v>15</v>
      </c>
      <c r="I15" s="7"/>
      <c r="J15" s="7"/>
      <c r="K15" s="7"/>
      <c r="L15" s="7"/>
    </row>
    <row r="16" spans="1:12" hidden="1" x14ac:dyDescent="0.25">
      <c r="A16" s="5">
        <v>44659</v>
      </c>
      <c r="B16" s="6" t="s">
        <v>42</v>
      </c>
      <c r="C16" s="6" t="s">
        <v>43</v>
      </c>
      <c r="D16" s="7"/>
      <c r="E16" s="5">
        <v>44531</v>
      </c>
      <c r="F16" s="5">
        <v>44620</v>
      </c>
      <c r="G16" s="7"/>
      <c r="H16" s="7" t="s">
        <v>15</v>
      </c>
      <c r="I16" s="7"/>
      <c r="J16" s="7"/>
      <c r="K16" s="7"/>
      <c r="L16" s="9" t="s">
        <v>19</v>
      </c>
    </row>
    <row r="17" spans="1:12" hidden="1" x14ac:dyDescent="0.25">
      <c r="A17" s="5">
        <v>44701</v>
      </c>
      <c r="B17" s="6" t="s">
        <v>44</v>
      </c>
      <c r="C17" s="6" t="s">
        <v>45</v>
      </c>
      <c r="D17" s="7" t="s">
        <v>46</v>
      </c>
      <c r="E17" s="7"/>
      <c r="F17" s="5">
        <v>44712</v>
      </c>
      <c r="G17" s="7"/>
      <c r="H17" s="7" t="s">
        <v>15</v>
      </c>
      <c r="I17" s="7" t="s">
        <v>9</v>
      </c>
      <c r="J17" s="7"/>
      <c r="K17" s="7"/>
      <c r="L17" s="8" t="s">
        <v>16</v>
      </c>
    </row>
    <row r="18" spans="1:12" s="58" customFormat="1" ht="20.100000000000001" customHeight="1" x14ac:dyDescent="0.25">
      <c r="A18" s="5">
        <v>44670</v>
      </c>
      <c r="B18" s="59" t="s">
        <v>47</v>
      </c>
      <c r="C18" s="59" t="s">
        <v>48</v>
      </c>
      <c r="D18" s="7" t="s">
        <v>430</v>
      </c>
      <c r="E18" s="60">
        <v>44657</v>
      </c>
      <c r="F18" s="60">
        <v>44773</v>
      </c>
      <c r="G18" s="7" t="s">
        <v>29</v>
      </c>
      <c r="H18" s="7" t="s">
        <v>15</v>
      </c>
      <c r="I18" s="7"/>
      <c r="J18" s="7" t="s">
        <v>15</v>
      </c>
      <c r="K18" s="61" t="s">
        <v>15</v>
      </c>
      <c r="L18" s="61"/>
    </row>
    <row r="19" spans="1:12" hidden="1" x14ac:dyDescent="0.25">
      <c r="A19" s="5">
        <v>44659</v>
      </c>
      <c r="B19" s="6" t="s">
        <v>49</v>
      </c>
      <c r="C19" s="6" t="s">
        <v>50</v>
      </c>
      <c r="D19" s="7"/>
      <c r="E19" s="5">
        <v>44652</v>
      </c>
      <c r="F19" s="5">
        <v>44681</v>
      </c>
      <c r="G19" s="7"/>
      <c r="H19" s="7" t="s">
        <v>15</v>
      </c>
      <c r="I19" s="7"/>
      <c r="J19" s="7"/>
      <c r="K19" s="7"/>
      <c r="L19" s="9" t="s">
        <v>19</v>
      </c>
    </row>
    <row r="20" spans="1:12" s="58" customFormat="1" ht="20.100000000000001" customHeight="1" x14ac:dyDescent="0.25">
      <c r="A20" s="5">
        <v>44663</v>
      </c>
      <c r="B20" s="59" t="s">
        <v>437</v>
      </c>
      <c r="C20" s="59" t="s">
        <v>438</v>
      </c>
      <c r="D20" s="7" t="s">
        <v>439</v>
      </c>
      <c r="E20" s="60">
        <v>44652</v>
      </c>
      <c r="F20" s="60">
        <v>44742</v>
      </c>
      <c r="G20" s="7" t="s">
        <v>29</v>
      </c>
      <c r="H20" s="7" t="s">
        <v>15</v>
      </c>
      <c r="I20" s="7"/>
      <c r="J20" s="7" t="s">
        <v>15</v>
      </c>
      <c r="K20" s="61"/>
      <c r="L20" s="61"/>
    </row>
    <row r="21" spans="1:12" hidden="1" x14ac:dyDescent="0.25">
      <c r="A21" s="5">
        <v>44721</v>
      </c>
      <c r="B21" s="11" t="s">
        <v>53</v>
      </c>
      <c r="C21" s="11" t="s">
        <v>54</v>
      </c>
      <c r="D21" s="12" t="s">
        <v>55</v>
      </c>
      <c r="E21" s="5">
        <v>44713</v>
      </c>
      <c r="F21" s="10">
        <v>44803</v>
      </c>
      <c r="G21" s="13" t="s">
        <v>29</v>
      </c>
      <c r="H21" s="13"/>
      <c r="I21" s="13"/>
      <c r="J21" s="13"/>
      <c r="K21" s="13"/>
      <c r="L21" s="13"/>
    </row>
    <row r="22" spans="1:12" hidden="1" x14ac:dyDescent="0.25">
      <c r="A22" s="5">
        <v>44663</v>
      </c>
      <c r="B22" s="6" t="s">
        <v>56</v>
      </c>
      <c r="C22" s="6" t="s">
        <v>57</v>
      </c>
      <c r="D22" s="7"/>
      <c r="E22" s="5">
        <v>44652</v>
      </c>
      <c r="F22" s="5">
        <v>44742</v>
      </c>
      <c r="G22" s="7" t="s">
        <v>29</v>
      </c>
      <c r="H22" s="7" t="s">
        <v>15</v>
      </c>
      <c r="I22" s="7"/>
      <c r="J22" s="7"/>
      <c r="K22" s="7"/>
      <c r="L22" s="9" t="s">
        <v>19</v>
      </c>
    </row>
    <row r="23" spans="1:12" hidden="1" x14ac:dyDescent="0.25">
      <c r="A23" s="5">
        <v>44663</v>
      </c>
      <c r="B23" s="6" t="s">
        <v>58</v>
      </c>
      <c r="C23" s="6" t="s">
        <v>59</v>
      </c>
      <c r="D23" s="7"/>
      <c r="E23" s="5">
        <v>44652</v>
      </c>
      <c r="F23" s="5">
        <v>44742</v>
      </c>
      <c r="G23" s="7" t="s">
        <v>60</v>
      </c>
      <c r="H23" s="7"/>
      <c r="I23" s="7"/>
      <c r="J23" s="7"/>
      <c r="K23" s="7"/>
      <c r="L23" s="9" t="s">
        <v>19</v>
      </c>
    </row>
    <row r="24" spans="1:12" s="58" customFormat="1" ht="20.100000000000001" customHeight="1" x14ac:dyDescent="0.25">
      <c r="A24" s="5">
        <v>44659</v>
      </c>
      <c r="B24" s="59" t="s">
        <v>61</v>
      </c>
      <c r="C24" s="59" t="s">
        <v>450</v>
      </c>
      <c r="D24" s="7" t="s">
        <v>63</v>
      </c>
      <c r="E24" s="60">
        <v>44652</v>
      </c>
      <c r="F24" s="60">
        <v>44712</v>
      </c>
      <c r="G24" s="7"/>
      <c r="H24" s="7" t="s">
        <v>15</v>
      </c>
      <c r="I24" s="7"/>
      <c r="J24" s="7" t="s">
        <v>15</v>
      </c>
      <c r="K24" s="61"/>
      <c r="L24" s="61"/>
    </row>
    <row r="25" spans="1:12" hidden="1" x14ac:dyDescent="0.25">
      <c r="A25" s="5">
        <v>44663</v>
      </c>
      <c r="B25" s="6" t="s">
        <v>64</v>
      </c>
      <c r="C25" s="6" t="s">
        <v>65</v>
      </c>
      <c r="D25" s="7"/>
      <c r="E25" s="5">
        <v>44652</v>
      </c>
      <c r="F25" s="5">
        <v>44742</v>
      </c>
      <c r="G25" s="7" t="s">
        <v>29</v>
      </c>
      <c r="H25" s="7" t="s">
        <v>15</v>
      </c>
      <c r="I25" s="7"/>
      <c r="J25" s="7"/>
      <c r="K25" s="7"/>
      <c r="L25" s="9" t="s">
        <v>19</v>
      </c>
    </row>
    <row r="26" spans="1:12" hidden="1" x14ac:dyDescent="0.25">
      <c r="A26" s="5">
        <v>44707</v>
      </c>
      <c r="B26" s="6" t="s">
        <v>61</v>
      </c>
      <c r="C26" s="6" t="s">
        <v>62</v>
      </c>
      <c r="D26" s="7" t="s">
        <v>63</v>
      </c>
      <c r="E26" s="5">
        <v>44713</v>
      </c>
      <c r="F26" s="5">
        <v>44773</v>
      </c>
      <c r="G26" s="7" t="s">
        <v>35</v>
      </c>
      <c r="H26" s="7" t="s">
        <v>15</v>
      </c>
      <c r="I26" s="7"/>
      <c r="J26" s="7"/>
      <c r="K26" s="7"/>
      <c r="L26" s="7"/>
    </row>
    <row r="27" spans="1:12" s="58" customFormat="1" ht="20.100000000000001" customHeight="1" x14ac:dyDescent="0.25">
      <c r="A27" s="5">
        <v>44663</v>
      </c>
      <c r="B27" s="59" t="s">
        <v>451</v>
      </c>
      <c r="C27" s="59" t="s">
        <v>452</v>
      </c>
      <c r="D27" s="7" t="s">
        <v>453</v>
      </c>
      <c r="E27" s="60">
        <v>44652</v>
      </c>
      <c r="F27" s="60">
        <v>44742</v>
      </c>
      <c r="G27" s="7" t="s">
        <v>29</v>
      </c>
      <c r="H27" s="7" t="s">
        <v>15</v>
      </c>
      <c r="I27" s="7"/>
      <c r="J27" s="7" t="s">
        <v>15</v>
      </c>
      <c r="K27" s="61"/>
      <c r="L27" s="61"/>
    </row>
    <row r="28" spans="1:12" hidden="1" x14ac:dyDescent="0.25">
      <c r="A28" s="5">
        <v>44670</v>
      </c>
      <c r="B28" s="6" t="s">
        <v>68</v>
      </c>
      <c r="C28" s="6" t="s">
        <v>69</v>
      </c>
      <c r="D28" s="7"/>
      <c r="E28" s="5">
        <v>44660</v>
      </c>
      <c r="F28" s="5">
        <v>44773</v>
      </c>
      <c r="G28" s="7" t="s">
        <v>29</v>
      </c>
      <c r="H28" s="7" t="s">
        <v>15</v>
      </c>
      <c r="I28" s="7"/>
      <c r="J28" s="7"/>
      <c r="K28" s="7"/>
      <c r="L28" s="7"/>
    </row>
    <row r="29" spans="1:12" hidden="1" x14ac:dyDescent="0.25">
      <c r="A29" s="5">
        <v>44707</v>
      </c>
      <c r="B29" s="6" t="s">
        <v>70</v>
      </c>
      <c r="C29" s="6" t="s">
        <v>71</v>
      </c>
      <c r="D29" s="7">
        <v>42268484</v>
      </c>
      <c r="E29" s="5">
        <v>44696</v>
      </c>
      <c r="F29" s="5">
        <v>44804</v>
      </c>
      <c r="G29" s="7" t="s">
        <v>29</v>
      </c>
      <c r="H29" s="7" t="s">
        <v>15</v>
      </c>
      <c r="I29" s="7"/>
      <c r="J29" s="7"/>
      <c r="K29" s="7"/>
      <c r="L29" s="7" t="s">
        <v>72</v>
      </c>
    </row>
    <row r="30" spans="1:12" hidden="1" x14ac:dyDescent="0.25">
      <c r="A30" s="5">
        <v>44663</v>
      </c>
      <c r="B30" s="6" t="s">
        <v>73</v>
      </c>
      <c r="C30" s="6" t="s">
        <v>74</v>
      </c>
      <c r="D30" s="7"/>
      <c r="E30" s="5">
        <v>44652</v>
      </c>
      <c r="F30" s="5">
        <v>44742</v>
      </c>
      <c r="G30" s="7"/>
      <c r="H30" s="7" t="s">
        <v>15</v>
      </c>
      <c r="I30" s="7"/>
      <c r="J30" s="7"/>
      <c r="K30" s="7"/>
      <c r="L30" s="9" t="s">
        <v>19</v>
      </c>
    </row>
    <row r="31" spans="1:12" hidden="1" x14ac:dyDescent="0.25">
      <c r="A31" s="5">
        <v>44707</v>
      </c>
      <c r="B31" s="6" t="s">
        <v>30</v>
      </c>
      <c r="C31" s="6" t="s">
        <v>31</v>
      </c>
      <c r="D31" s="7">
        <v>76081325</v>
      </c>
      <c r="E31" s="5">
        <v>44713</v>
      </c>
      <c r="F31" s="5">
        <v>44804</v>
      </c>
      <c r="G31" s="7" t="s">
        <v>35</v>
      </c>
      <c r="H31" s="7" t="s">
        <v>15</v>
      </c>
      <c r="I31" s="7"/>
      <c r="J31" s="7"/>
      <c r="K31" s="7"/>
      <c r="L31" s="7"/>
    </row>
    <row r="32" spans="1:12" hidden="1" x14ac:dyDescent="0.25">
      <c r="A32" s="5">
        <v>44707</v>
      </c>
      <c r="B32" s="6" t="s">
        <v>32</v>
      </c>
      <c r="C32" s="6" t="s">
        <v>33</v>
      </c>
      <c r="D32" s="7" t="s">
        <v>34</v>
      </c>
      <c r="E32" s="5">
        <v>44713</v>
      </c>
      <c r="F32" s="5">
        <v>44773</v>
      </c>
      <c r="G32" s="7" t="s">
        <v>35</v>
      </c>
      <c r="H32" s="7" t="s">
        <v>15</v>
      </c>
      <c r="I32" s="7"/>
      <c r="J32" s="7"/>
      <c r="K32" s="7"/>
      <c r="L32" s="7"/>
    </row>
    <row r="33" spans="1:12" hidden="1" x14ac:dyDescent="0.25">
      <c r="A33" s="5">
        <v>44659</v>
      </c>
      <c r="B33" s="6" t="s">
        <v>75</v>
      </c>
      <c r="C33" s="6" t="s">
        <v>76</v>
      </c>
      <c r="D33" s="7"/>
      <c r="E33" s="5">
        <v>44652</v>
      </c>
      <c r="F33" s="5">
        <v>44681</v>
      </c>
      <c r="G33" s="7"/>
      <c r="H33" s="7" t="s">
        <v>15</v>
      </c>
      <c r="I33" s="7"/>
      <c r="J33" s="7"/>
      <c r="K33" s="7"/>
      <c r="L33" s="7"/>
    </row>
    <row r="34" spans="1:12" hidden="1" x14ac:dyDescent="0.25">
      <c r="A34" s="5">
        <v>44688</v>
      </c>
      <c r="B34" s="6" t="s">
        <v>75</v>
      </c>
      <c r="C34" s="6" t="s">
        <v>76</v>
      </c>
      <c r="D34" s="7" t="s">
        <v>77</v>
      </c>
      <c r="E34" s="5">
        <v>44682</v>
      </c>
      <c r="F34" s="5">
        <v>44712</v>
      </c>
      <c r="G34" s="7"/>
      <c r="H34" s="7" t="s">
        <v>15</v>
      </c>
      <c r="I34" s="7"/>
      <c r="J34" s="7"/>
      <c r="K34" s="7"/>
      <c r="L34" s="7"/>
    </row>
    <row r="35" spans="1:12" hidden="1" x14ac:dyDescent="0.25">
      <c r="A35" s="5">
        <v>44663</v>
      </c>
      <c r="B35" s="6" t="s">
        <v>78</v>
      </c>
      <c r="C35" s="6" t="s">
        <v>79</v>
      </c>
      <c r="D35" s="7"/>
      <c r="E35" s="5">
        <v>44652</v>
      </c>
      <c r="F35" s="5">
        <v>44742</v>
      </c>
      <c r="G35" s="7" t="s">
        <v>60</v>
      </c>
      <c r="H35" s="7"/>
      <c r="I35" s="7"/>
      <c r="J35" s="7"/>
      <c r="K35" s="7"/>
      <c r="L35" s="9" t="s">
        <v>19</v>
      </c>
    </row>
    <row r="36" spans="1:12" hidden="1" x14ac:dyDescent="0.25">
      <c r="A36" s="5">
        <v>44663</v>
      </c>
      <c r="B36" s="6" t="s">
        <v>80</v>
      </c>
      <c r="C36" s="6" t="s">
        <v>81</v>
      </c>
      <c r="D36" s="7"/>
      <c r="E36" s="5">
        <v>44652</v>
      </c>
      <c r="F36" s="5">
        <v>44742</v>
      </c>
      <c r="G36" s="7" t="s">
        <v>29</v>
      </c>
      <c r="H36" s="7" t="s">
        <v>15</v>
      </c>
      <c r="I36" s="7"/>
      <c r="J36" s="7"/>
      <c r="K36" s="7"/>
      <c r="L36" s="7"/>
    </row>
    <row r="37" spans="1:12" hidden="1" x14ac:dyDescent="0.25">
      <c r="A37" s="5">
        <v>44663</v>
      </c>
      <c r="B37" s="6" t="s">
        <v>82</v>
      </c>
      <c r="C37" s="6" t="s">
        <v>83</v>
      </c>
      <c r="D37" s="7"/>
      <c r="E37" s="5">
        <v>44652</v>
      </c>
      <c r="F37" s="5">
        <v>44742</v>
      </c>
      <c r="G37" s="7" t="s">
        <v>60</v>
      </c>
      <c r="H37" s="7" t="s">
        <v>15</v>
      </c>
      <c r="I37" s="7"/>
      <c r="J37" s="7"/>
      <c r="K37" s="7"/>
      <c r="L37" s="9" t="s">
        <v>19</v>
      </c>
    </row>
    <row r="38" spans="1:12" hidden="1" x14ac:dyDescent="0.25">
      <c r="A38" s="5">
        <v>44707</v>
      </c>
      <c r="B38" s="6" t="s">
        <v>36</v>
      </c>
      <c r="C38" s="6" t="s">
        <v>37</v>
      </c>
      <c r="D38" s="7" t="s">
        <v>38</v>
      </c>
      <c r="E38" s="5">
        <v>44713</v>
      </c>
      <c r="F38" s="5">
        <v>44773</v>
      </c>
      <c r="G38" s="7" t="s">
        <v>35</v>
      </c>
      <c r="H38" s="7" t="s">
        <v>15</v>
      </c>
      <c r="I38" s="7"/>
      <c r="J38" s="7"/>
      <c r="K38" s="7"/>
      <c r="L38" s="7"/>
    </row>
    <row r="39" spans="1:12" hidden="1" x14ac:dyDescent="0.25">
      <c r="A39" s="5">
        <v>44659</v>
      </c>
      <c r="B39" s="6" t="s">
        <v>84</v>
      </c>
      <c r="C39" s="6" t="s">
        <v>85</v>
      </c>
      <c r="D39" s="7">
        <v>40399288</v>
      </c>
      <c r="E39" s="5">
        <v>44652</v>
      </c>
      <c r="F39" s="5">
        <v>44712</v>
      </c>
      <c r="G39" s="7"/>
      <c r="H39" s="7" t="s">
        <v>15</v>
      </c>
      <c r="I39" s="7"/>
      <c r="J39" s="7"/>
      <c r="K39" s="7"/>
      <c r="L39" s="7"/>
    </row>
    <row r="40" spans="1:12" hidden="1" x14ac:dyDescent="0.25">
      <c r="A40" s="5">
        <v>44707</v>
      </c>
      <c r="B40" s="6" t="s">
        <v>84</v>
      </c>
      <c r="C40" s="6" t="s">
        <v>85</v>
      </c>
      <c r="D40" s="7">
        <v>40399288</v>
      </c>
      <c r="E40" s="5">
        <v>44713</v>
      </c>
      <c r="F40" s="5">
        <v>44804</v>
      </c>
      <c r="G40" s="7" t="s">
        <v>35</v>
      </c>
      <c r="H40" s="7" t="s">
        <v>15</v>
      </c>
      <c r="I40" s="7"/>
      <c r="J40" s="7"/>
      <c r="K40" s="7"/>
      <c r="L40" s="7"/>
    </row>
    <row r="41" spans="1:12" hidden="1" x14ac:dyDescent="0.25">
      <c r="A41" s="5">
        <v>44670</v>
      </c>
      <c r="B41" s="6" t="s">
        <v>86</v>
      </c>
      <c r="C41" s="6" t="s">
        <v>87</v>
      </c>
      <c r="D41" s="7"/>
      <c r="E41" s="5">
        <v>44657</v>
      </c>
      <c r="F41" s="5">
        <v>44773</v>
      </c>
      <c r="G41" s="7" t="s">
        <v>60</v>
      </c>
      <c r="H41" s="7"/>
      <c r="I41" s="7"/>
      <c r="J41" s="7"/>
      <c r="K41" s="7"/>
      <c r="L41" s="9" t="s">
        <v>19</v>
      </c>
    </row>
    <row r="42" spans="1:12" hidden="1" x14ac:dyDescent="0.25">
      <c r="A42" s="5">
        <v>44670</v>
      </c>
      <c r="B42" s="6" t="s">
        <v>88</v>
      </c>
      <c r="C42" s="6" t="s">
        <v>89</v>
      </c>
      <c r="D42" s="7"/>
      <c r="E42" s="5">
        <v>44657</v>
      </c>
      <c r="F42" s="5">
        <v>44773</v>
      </c>
      <c r="G42" s="7" t="s">
        <v>29</v>
      </c>
      <c r="H42" s="7" t="s">
        <v>15</v>
      </c>
      <c r="I42" s="7"/>
      <c r="J42" s="7"/>
      <c r="K42" s="7"/>
      <c r="L42" s="9" t="s">
        <v>19</v>
      </c>
    </row>
    <row r="43" spans="1:12" hidden="1" x14ac:dyDescent="0.25">
      <c r="A43" s="5">
        <v>44707</v>
      </c>
      <c r="B43" s="6" t="s">
        <v>90</v>
      </c>
      <c r="C43" s="6" t="s">
        <v>91</v>
      </c>
      <c r="D43" s="7">
        <v>48030001</v>
      </c>
      <c r="E43" s="5">
        <v>44695</v>
      </c>
      <c r="F43" s="5">
        <v>44804</v>
      </c>
      <c r="G43" s="7" t="s">
        <v>29</v>
      </c>
      <c r="H43" s="7" t="s">
        <v>15</v>
      </c>
      <c r="I43" s="7"/>
      <c r="J43" s="7"/>
      <c r="K43" s="7"/>
      <c r="L43" s="7"/>
    </row>
    <row r="44" spans="1:12" hidden="1" x14ac:dyDescent="0.25">
      <c r="A44" s="5">
        <v>44707</v>
      </c>
      <c r="B44" s="6" t="s">
        <v>44</v>
      </c>
      <c r="C44" s="6" t="s">
        <v>45</v>
      </c>
      <c r="D44" s="7" t="s">
        <v>46</v>
      </c>
      <c r="E44" s="5">
        <v>44713</v>
      </c>
      <c r="F44" s="5">
        <v>44773</v>
      </c>
      <c r="G44" s="7" t="s">
        <v>35</v>
      </c>
      <c r="H44" s="7" t="s">
        <v>15</v>
      </c>
      <c r="I44" s="7"/>
      <c r="J44" s="7"/>
      <c r="K44" s="7"/>
      <c r="L44" s="7"/>
    </row>
    <row r="45" spans="1:12" s="58" customFormat="1" ht="20.100000000000001" customHeight="1" x14ac:dyDescent="0.25">
      <c r="A45" s="5">
        <v>44688</v>
      </c>
      <c r="B45" s="59" t="s">
        <v>92</v>
      </c>
      <c r="C45" s="59" t="s">
        <v>93</v>
      </c>
      <c r="D45" s="7" t="s">
        <v>94</v>
      </c>
      <c r="E45" s="60">
        <v>44682</v>
      </c>
      <c r="F45" s="60">
        <v>44712</v>
      </c>
      <c r="G45" s="7"/>
      <c r="H45" s="7" t="s">
        <v>15</v>
      </c>
      <c r="I45" s="7"/>
      <c r="J45" s="7" t="s">
        <v>15</v>
      </c>
      <c r="K45" s="61"/>
      <c r="L45" s="61"/>
    </row>
    <row r="46" spans="1:12" s="58" customFormat="1" ht="20.100000000000001" customHeight="1" x14ac:dyDescent="0.25">
      <c r="A46" s="5">
        <v>44659</v>
      </c>
      <c r="B46" s="59" t="s">
        <v>513</v>
      </c>
      <c r="C46" s="59" t="s">
        <v>514</v>
      </c>
      <c r="D46" s="14" t="s">
        <v>104</v>
      </c>
      <c r="E46" s="60">
        <v>44621</v>
      </c>
      <c r="F46" s="60">
        <v>44712</v>
      </c>
      <c r="G46" s="7"/>
      <c r="H46" s="7" t="s">
        <v>15</v>
      </c>
      <c r="I46" s="7"/>
      <c r="J46" s="7" t="s">
        <v>15</v>
      </c>
      <c r="K46" s="61"/>
      <c r="L46" s="61"/>
    </row>
    <row r="47" spans="1:12" s="58" customFormat="1" ht="20.100000000000001" customHeight="1" x14ac:dyDescent="0.25">
      <c r="A47" s="5">
        <v>44663</v>
      </c>
      <c r="B47" s="59" t="s">
        <v>533</v>
      </c>
      <c r="C47" s="59" t="s">
        <v>534</v>
      </c>
      <c r="D47" s="7">
        <v>76438151</v>
      </c>
      <c r="E47" s="60">
        <v>44652</v>
      </c>
      <c r="F47" s="60">
        <v>44742</v>
      </c>
      <c r="G47" s="7"/>
      <c r="H47" s="7" t="s">
        <v>15</v>
      </c>
      <c r="I47" s="7"/>
      <c r="J47" s="7" t="s">
        <v>15</v>
      </c>
      <c r="K47" s="61"/>
      <c r="L47" s="61"/>
    </row>
    <row r="48" spans="1:12" hidden="1" x14ac:dyDescent="0.25">
      <c r="A48" s="5">
        <v>44677</v>
      </c>
      <c r="B48" s="6" t="s">
        <v>98</v>
      </c>
      <c r="C48" s="6" t="s">
        <v>99</v>
      </c>
      <c r="D48" s="7"/>
      <c r="E48" s="5">
        <v>44669</v>
      </c>
      <c r="F48" s="5">
        <v>44773</v>
      </c>
      <c r="G48" s="7" t="s">
        <v>60</v>
      </c>
      <c r="H48" s="7"/>
      <c r="I48" s="7"/>
      <c r="J48" s="7"/>
      <c r="K48" s="7"/>
      <c r="L48" s="9" t="s">
        <v>19</v>
      </c>
    </row>
    <row r="49" spans="1:12" hidden="1" x14ac:dyDescent="0.25">
      <c r="A49" s="5">
        <v>44707</v>
      </c>
      <c r="B49" s="6" t="s">
        <v>92</v>
      </c>
      <c r="C49" s="6" t="s">
        <v>93</v>
      </c>
      <c r="D49" s="7" t="s">
        <v>94</v>
      </c>
      <c r="E49" s="5">
        <v>44713</v>
      </c>
      <c r="F49" s="5">
        <v>44773</v>
      </c>
      <c r="G49" s="7" t="s">
        <v>35</v>
      </c>
      <c r="H49" s="7" t="s">
        <v>15</v>
      </c>
      <c r="I49" s="7"/>
      <c r="J49" s="7"/>
      <c r="K49" s="7"/>
      <c r="L49" s="7"/>
    </row>
    <row r="50" spans="1:12" hidden="1" x14ac:dyDescent="0.25">
      <c r="A50" s="5">
        <v>44659</v>
      </c>
      <c r="B50" s="6" t="s">
        <v>100</v>
      </c>
      <c r="C50" s="6" t="s">
        <v>101</v>
      </c>
      <c r="D50" s="7">
        <v>62034807</v>
      </c>
      <c r="E50" s="5">
        <v>44652</v>
      </c>
      <c r="F50" s="5">
        <v>44712</v>
      </c>
      <c r="G50" s="7"/>
      <c r="H50" s="7" t="s">
        <v>15</v>
      </c>
      <c r="I50" s="7"/>
      <c r="J50" s="7" t="s">
        <v>15</v>
      </c>
      <c r="K50" s="7"/>
      <c r="L50" s="7"/>
    </row>
    <row r="51" spans="1:12" s="58" customFormat="1" ht="20.100000000000001" customHeight="1" x14ac:dyDescent="0.25">
      <c r="A51" s="5">
        <v>44677</v>
      </c>
      <c r="B51" s="59" t="s">
        <v>278</v>
      </c>
      <c r="C51" s="59" t="s">
        <v>279</v>
      </c>
      <c r="D51" s="7" t="s">
        <v>550</v>
      </c>
      <c r="E51" s="60">
        <v>44667</v>
      </c>
      <c r="F51" s="60">
        <v>44773</v>
      </c>
      <c r="G51" s="7" t="s">
        <v>29</v>
      </c>
      <c r="H51" s="7" t="s">
        <v>15</v>
      </c>
      <c r="I51" s="7"/>
      <c r="J51" s="7" t="s">
        <v>15</v>
      </c>
      <c r="K51" s="61"/>
      <c r="L51" s="61"/>
    </row>
    <row r="52" spans="1:12" hidden="1" x14ac:dyDescent="0.25">
      <c r="A52" s="5">
        <v>44677</v>
      </c>
      <c r="B52" s="6" t="s">
        <v>105</v>
      </c>
      <c r="C52" s="6" t="s">
        <v>106</v>
      </c>
      <c r="D52" s="7"/>
      <c r="E52" s="5">
        <v>44672</v>
      </c>
      <c r="F52" s="5">
        <v>44773</v>
      </c>
      <c r="G52" s="7" t="s">
        <v>60</v>
      </c>
      <c r="H52" s="7"/>
      <c r="I52" s="7"/>
      <c r="J52" s="7"/>
      <c r="K52" s="7"/>
      <c r="L52" s="9" t="s">
        <v>19</v>
      </c>
    </row>
    <row r="53" spans="1:12" hidden="1" x14ac:dyDescent="0.25">
      <c r="A53" s="5">
        <v>44707</v>
      </c>
      <c r="B53" s="6" t="s">
        <v>102</v>
      </c>
      <c r="C53" s="6" t="s">
        <v>103</v>
      </c>
      <c r="D53" s="14" t="s">
        <v>104</v>
      </c>
      <c r="E53" s="5">
        <v>44713</v>
      </c>
      <c r="F53" s="5">
        <v>44773</v>
      </c>
      <c r="G53" s="7" t="s">
        <v>35</v>
      </c>
      <c r="H53" s="7" t="s">
        <v>15</v>
      </c>
      <c r="I53" s="7"/>
      <c r="J53" s="7"/>
      <c r="K53" s="7"/>
      <c r="L53" s="7" t="s">
        <v>72</v>
      </c>
    </row>
    <row r="54" spans="1:12" hidden="1" x14ac:dyDescent="0.25">
      <c r="A54" s="5">
        <v>44677</v>
      </c>
      <c r="B54" s="6" t="s">
        <v>107</v>
      </c>
      <c r="C54" s="6" t="s">
        <v>108</v>
      </c>
      <c r="D54" s="7"/>
      <c r="E54" s="5">
        <v>44672</v>
      </c>
      <c r="F54" s="5">
        <v>44773</v>
      </c>
      <c r="G54" s="7" t="s">
        <v>60</v>
      </c>
      <c r="H54" s="7"/>
      <c r="I54" s="7"/>
      <c r="J54" s="7"/>
      <c r="K54" s="7"/>
      <c r="L54" s="9" t="s">
        <v>19</v>
      </c>
    </row>
    <row r="55" spans="1:12" hidden="1" x14ac:dyDescent="0.25">
      <c r="A55" s="5">
        <v>44677</v>
      </c>
      <c r="B55" s="6" t="s">
        <v>109</v>
      </c>
      <c r="C55" s="6" t="s">
        <v>110</v>
      </c>
      <c r="D55" s="7"/>
      <c r="E55" s="5">
        <v>44672</v>
      </c>
      <c r="F55" s="5">
        <v>44773</v>
      </c>
      <c r="G55" s="7" t="s">
        <v>60</v>
      </c>
      <c r="H55" s="7"/>
      <c r="I55" s="7"/>
      <c r="J55" s="7"/>
      <c r="K55" s="7"/>
      <c r="L55" s="9" t="s">
        <v>19</v>
      </c>
    </row>
    <row r="56" spans="1:12" hidden="1" x14ac:dyDescent="0.25">
      <c r="A56" s="5">
        <v>44707</v>
      </c>
      <c r="B56" s="6" t="s">
        <v>111</v>
      </c>
      <c r="C56" s="6" t="s">
        <v>83</v>
      </c>
      <c r="D56" s="7" t="s">
        <v>112</v>
      </c>
      <c r="E56" s="5">
        <v>44713</v>
      </c>
      <c r="F56" s="5">
        <v>44773</v>
      </c>
      <c r="G56" s="7" t="s">
        <v>35</v>
      </c>
      <c r="H56" s="7" t="s">
        <v>15</v>
      </c>
      <c r="I56" s="7"/>
      <c r="J56" s="7"/>
      <c r="K56" s="7"/>
      <c r="L56" s="7"/>
    </row>
    <row r="57" spans="1:12" hidden="1" x14ac:dyDescent="0.25">
      <c r="A57" s="5">
        <v>44677</v>
      </c>
      <c r="B57" s="6" t="s">
        <v>113</v>
      </c>
      <c r="C57" s="6" t="s">
        <v>114</v>
      </c>
      <c r="D57" s="7"/>
      <c r="E57" s="5">
        <v>44672</v>
      </c>
      <c r="F57" s="5">
        <v>44773</v>
      </c>
      <c r="G57" s="7" t="s">
        <v>60</v>
      </c>
      <c r="H57" s="7"/>
      <c r="I57" s="7"/>
      <c r="J57" s="7"/>
      <c r="K57" s="7"/>
      <c r="L57" s="9" t="s">
        <v>19</v>
      </c>
    </row>
    <row r="58" spans="1:12" hidden="1" x14ac:dyDescent="0.25">
      <c r="A58" s="5">
        <v>44677</v>
      </c>
      <c r="B58" s="6" t="s">
        <v>115</v>
      </c>
      <c r="C58" s="6" t="s">
        <v>116</v>
      </c>
      <c r="D58" s="7"/>
      <c r="E58" s="5">
        <v>44669</v>
      </c>
      <c r="F58" s="5">
        <v>44773</v>
      </c>
      <c r="G58" s="7" t="s">
        <v>60</v>
      </c>
      <c r="H58" s="7"/>
      <c r="I58" s="7"/>
      <c r="J58" s="7"/>
      <c r="K58" s="7"/>
      <c r="L58" s="9" t="s">
        <v>19</v>
      </c>
    </row>
    <row r="59" spans="1:12" hidden="1" x14ac:dyDescent="0.25">
      <c r="A59" s="5">
        <v>44707</v>
      </c>
      <c r="B59" s="6" t="s">
        <v>117</v>
      </c>
      <c r="C59" s="6" t="s">
        <v>118</v>
      </c>
      <c r="D59" s="7">
        <v>60638954</v>
      </c>
      <c r="E59" s="5">
        <v>44698</v>
      </c>
      <c r="F59" s="5">
        <v>44804</v>
      </c>
      <c r="G59" s="7" t="s">
        <v>29</v>
      </c>
      <c r="H59" s="7" t="s">
        <v>15</v>
      </c>
      <c r="I59" s="7"/>
      <c r="J59" s="7"/>
      <c r="K59" s="7"/>
      <c r="L59" s="7" t="s">
        <v>72</v>
      </c>
    </row>
    <row r="60" spans="1:12" hidden="1" x14ac:dyDescent="0.25">
      <c r="A60" s="5">
        <v>44688</v>
      </c>
      <c r="B60" s="6" t="s">
        <v>119</v>
      </c>
      <c r="C60" s="6" t="s">
        <v>120</v>
      </c>
      <c r="D60" s="7"/>
      <c r="E60" s="5">
        <v>44682</v>
      </c>
      <c r="F60" s="5">
        <v>44773</v>
      </c>
      <c r="G60" s="7" t="s">
        <v>29</v>
      </c>
      <c r="H60" s="7" t="s">
        <v>15</v>
      </c>
      <c r="I60" s="7"/>
      <c r="J60" s="7"/>
      <c r="K60" s="7"/>
      <c r="L60" s="15" t="s">
        <v>121</v>
      </c>
    </row>
    <row r="61" spans="1:12" hidden="1" x14ac:dyDescent="0.25">
      <c r="A61" s="5">
        <v>44688</v>
      </c>
      <c r="B61" s="6" t="s">
        <v>122</v>
      </c>
      <c r="C61" s="6" t="s">
        <v>123</v>
      </c>
      <c r="D61" s="7"/>
      <c r="E61" s="5">
        <v>44682</v>
      </c>
      <c r="F61" s="5">
        <v>44773</v>
      </c>
      <c r="G61" s="7" t="s">
        <v>60</v>
      </c>
      <c r="H61" s="7"/>
      <c r="I61" s="7"/>
      <c r="J61" s="7"/>
      <c r="K61" s="7"/>
      <c r="L61" s="9" t="s">
        <v>19</v>
      </c>
    </row>
    <row r="62" spans="1:12" hidden="1" x14ac:dyDescent="0.25">
      <c r="A62" s="5">
        <v>44663</v>
      </c>
      <c r="B62" s="6" t="s">
        <v>124</v>
      </c>
      <c r="C62" s="6" t="s">
        <v>125</v>
      </c>
      <c r="D62" s="7"/>
      <c r="E62" s="5">
        <v>44652</v>
      </c>
      <c r="F62" s="5">
        <v>44742</v>
      </c>
      <c r="G62" s="7" t="s">
        <v>29</v>
      </c>
      <c r="H62" s="7" t="s">
        <v>15</v>
      </c>
      <c r="I62" s="7"/>
      <c r="J62" s="7"/>
      <c r="K62" s="7"/>
      <c r="L62" s="7"/>
    </row>
    <row r="63" spans="1:12" hidden="1" x14ac:dyDescent="0.25">
      <c r="A63" s="5">
        <v>44688</v>
      </c>
      <c r="B63" s="6" t="s">
        <v>126</v>
      </c>
      <c r="C63" s="6" t="s">
        <v>127</v>
      </c>
      <c r="D63" s="7">
        <v>43628286</v>
      </c>
      <c r="E63" s="5">
        <v>44682</v>
      </c>
      <c r="F63" s="5">
        <v>44773</v>
      </c>
      <c r="G63" s="7" t="s">
        <v>29</v>
      </c>
      <c r="H63" s="7" t="s">
        <v>15</v>
      </c>
      <c r="I63" s="7" t="s">
        <v>9</v>
      </c>
      <c r="J63" s="7"/>
      <c r="K63" s="7"/>
      <c r="L63" s="7"/>
    </row>
    <row r="64" spans="1:12" hidden="1" x14ac:dyDescent="0.25">
      <c r="A64" s="5">
        <v>44688</v>
      </c>
      <c r="B64" s="6" t="s">
        <v>128</v>
      </c>
      <c r="C64" s="6" t="s">
        <v>129</v>
      </c>
      <c r="D64" s="7"/>
      <c r="E64" s="5">
        <v>44682</v>
      </c>
      <c r="F64" s="5">
        <v>44773</v>
      </c>
      <c r="G64" s="7" t="s">
        <v>29</v>
      </c>
      <c r="H64" s="7" t="s">
        <v>15</v>
      </c>
      <c r="I64" s="7" t="s">
        <v>9</v>
      </c>
      <c r="J64" s="7"/>
      <c r="K64" s="7"/>
      <c r="L64" s="7"/>
    </row>
    <row r="65" spans="1:12" hidden="1" x14ac:dyDescent="0.25">
      <c r="A65" s="5">
        <v>44688</v>
      </c>
      <c r="B65" s="6" t="s">
        <v>130</v>
      </c>
      <c r="C65" s="6" t="s">
        <v>131</v>
      </c>
      <c r="D65" s="7"/>
      <c r="E65" s="5">
        <v>44682</v>
      </c>
      <c r="F65" s="5">
        <v>44773</v>
      </c>
      <c r="G65" s="7" t="s">
        <v>29</v>
      </c>
      <c r="H65" s="7" t="s">
        <v>15</v>
      </c>
      <c r="I65" s="7" t="s">
        <v>9</v>
      </c>
      <c r="J65" s="7"/>
      <c r="K65" s="7"/>
      <c r="L65" s="7"/>
    </row>
    <row r="66" spans="1:12" hidden="1" x14ac:dyDescent="0.25">
      <c r="A66" s="5">
        <v>44688</v>
      </c>
      <c r="B66" s="6" t="s">
        <v>132</v>
      </c>
      <c r="C66" s="6" t="s">
        <v>133</v>
      </c>
      <c r="D66" s="7"/>
      <c r="E66" s="5">
        <v>44682</v>
      </c>
      <c r="F66" s="5">
        <v>44773</v>
      </c>
      <c r="G66" s="7" t="s">
        <v>29</v>
      </c>
      <c r="H66" s="7" t="s">
        <v>15</v>
      </c>
      <c r="I66" s="7" t="s">
        <v>9</v>
      </c>
      <c r="J66" s="7"/>
      <c r="K66" s="7"/>
      <c r="L66" s="7"/>
    </row>
    <row r="67" spans="1:12" hidden="1" x14ac:dyDescent="0.25">
      <c r="A67" s="5">
        <v>44688</v>
      </c>
      <c r="B67" s="6" t="s">
        <v>134</v>
      </c>
      <c r="C67" s="6" t="s">
        <v>135</v>
      </c>
      <c r="D67" s="7"/>
      <c r="E67" s="5">
        <v>44682</v>
      </c>
      <c r="F67" s="5">
        <v>44773</v>
      </c>
      <c r="G67" s="7" t="s">
        <v>29</v>
      </c>
      <c r="H67" s="7" t="s">
        <v>15</v>
      </c>
      <c r="I67" s="7" t="s">
        <v>9</v>
      </c>
      <c r="J67" s="7"/>
      <c r="K67" s="7"/>
      <c r="L67" s="7"/>
    </row>
    <row r="68" spans="1:12" hidden="1" x14ac:dyDescent="0.25">
      <c r="A68" s="5">
        <v>44688</v>
      </c>
      <c r="B68" s="6" t="s">
        <v>136</v>
      </c>
      <c r="C68" s="6" t="s">
        <v>137</v>
      </c>
      <c r="D68" s="7"/>
      <c r="E68" s="5">
        <v>44682</v>
      </c>
      <c r="F68" s="5">
        <v>44773</v>
      </c>
      <c r="G68" s="7" t="s">
        <v>29</v>
      </c>
      <c r="H68" s="7" t="s">
        <v>15</v>
      </c>
      <c r="I68" s="7" t="s">
        <v>9</v>
      </c>
      <c r="J68" s="7"/>
      <c r="K68" s="7"/>
      <c r="L68" s="7"/>
    </row>
    <row r="69" spans="1:12" s="58" customFormat="1" ht="20.100000000000001" customHeight="1" x14ac:dyDescent="0.25">
      <c r="A69" s="5">
        <v>44677</v>
      </c>
      <c r="B69" s="59" t="s">
        <v>296</v>
      </c>
      <c r="C69" s="59" t="s">
        <v>297</v>
      </c>
      <c r="D69" s="7" t="s">
        <v>565</v>
      </c>
      <c r="E69" s="60">
        <v>44672</v>
      </c>
      <c r="F69" s="60">
        <v>44773</v>
      </c>
      <c r="G69" s="7" t="s">
        <v>29</v>
      </c>
      <c r="H69" s="7" t="s">
        <v>15</v>
      </c>
      <c r="I69" s="7"/>
      <c r="J69" s="7" t="s">
        <v>15</v>
      </c>
      <c r="K69" s="61"/>
      <c r="L69" s="61"/>
    </row>
    <row r="70" spans="1:12" hidden="1" x14ac:dyDescent="0.25">
      <c r="A70" s="5">
        <v>44688</v>
      </c>
      <c r="B70" s="6" t="s">
        <v>139</v>
      </c>
      <c r="C70" s="6" t="s">
        <v>140</v>
      </c>
      <c r="D70" s="7"/>
      <c r="E70" s="5">
        <v>44682</v>
      </c>
      <c r="F70" s="5">
        <v>44773</v>
      </c>
      <c r="G70" s="7" t="s">
        <v>29</v>
      </c>
      <c r="H70" s="7" t="s">
        <v>15</v>
      </c>
      <c r="I70" s="7" t="s">
        <v>9</v>
      </c>
      <c r="J70" s="7"/>
      <c r="K70" s="7"/>
      <c r="L70" s="7"/>
    </row>
    <row r="71" spans="1:12" hidden="1" x14ac:dyDescent="0.25">
      <c r="A71" s="5">
        <v>44688</v>
      </c>
      <c r="B71" s="6" t="s">
        <v>141</v>
      </c>
      <c r="C71" s="6" t="s">
        <v>142</v>
      </c>
      <c r="D71" s="7"/>
      <c r="E71" s="5">
        <v>44682</v>
      </c>
      <c r="F71" s="5">
        <v>44773</v>
      </c>
      <c r="G71" s="7" t="s">
        <v>29</v>
      </c>
      <c r="H71" s="7" t="s">
        <v>15</v>
      </c>
      <c r="I71" s="7"/>
      <c r="J71" s="7"/>
      <c r="K71" s="7"/>
      <c r="L71" s="15" t="s">
        <v>121</v>
      </c>
    </row>
    <row r="72" spans="1:12" hidden="1" x14ac:dyDescent="0.25">
      <c r="A72" s="5">
        <v>44688</v>
      </c>
      <c r="B72" s="6" t="s">
        <v>143</v>
      </c>
      <c r="C72" s="6" t="s">
        <v>144</v>
      </c>
      <c r="D72" s="7"/>
      <c r="E72" s="5">
        <v>44682</v>
      </c>
      <c r="F72" s="5">
        <v>44773</v>
      </c>
      <c r="G72" s="7" t="s">
        <v>29</v>
      </c>
      <c r="H72" s="7" t="s">
        <v>15</v>
      </c>
      <c r="I72" s="7" t="s">
        <v>9</v>
      </c>
      <c r="J72" s="7"/>
      <c r="K72" s="7"/>
      <c r="L72" s="7"/>
    </row>
    <row r="73" spans="1:12" hidden="1" x14ac:dyDescent="0.25">
      <c r="A73" s="5">
        <v>44721</v>
      </c>
      <c r="B73" s="11" t="s">
        <v>145</v>
      </c>
      <c r="C73" s="11" t="s">
        <v>146</v>
      </c>
      <c r="D73" s="12" t="s">
        <v>147</v>
      </c>
      <c r="E73" s="5">
        <v>44713</v>
      </c>
      <c r="F73" s="10">
        <v>44803</v>
      </c>
      <c r="G73" s="13" t="s">
        <v>29</v>
      </c>
      <c r="H73" s="13"/>
      <c r="I73" s="13"/>
      <c r="J73" s="13"/>
      <c r="K73" s="13"/>
      <c r="L73" s="13"/>
    </row>
    <row r="74" spans="1:12" hidden="1" x14ac:dyDescent="0.25">
      <c r="A74" s="5">
        <v>44688</v>
      </c>
      <c r="B74" s="6" t="s">
        <v>148</v>
      </c>
      <c r="C74" s="6" t="s">
        <v>149</v>
      </c>
      <c r="D74" s="7"/>
      <c r="E74" s="5">
        <v>44682</v>
      </c>
      <c r="F74" s="5">
        <v>44773</v>
      </c>
      <c r="G74" s="7" t="s">
        <v>29</v>
      </c>
      <c r="H74" s="7" t="s">
        <v>15</v>
      </c>
      <c r="I74" s="7" t="s">
        <v>9</v>
      </c>
      <c r="J74" s="7"/>
      <c r="K74" s="7"/>
      <c r="L74" s="7"/>
    </row>
    <row r="75" spans="1:12" hidden="1" x14ac:dyDescent="0.25">
      <c r="A75" s="5">
        <v>44688</v>
      </c>
      <c r="B75" s="6" t="s">
        <v>150</v>
      </c>
      <c r="C75" s="6" t="s">
        <v>151</v>
      </c>
      <c r="D75" s="7"/>
      <c r="E75" s="5">
        <v>44682</v>
      </c>
      <c r="F75" s="5">
        <v>44773</v>
      </c>
      <c r="G75" s="7" t="s">
        <v>29</v>
      </c>
      <c r="H75" s="7" t="s">
        <v>15</v>
      </c>
      <c r="I75" s="7" t="s">
        <v>9</v>
      </c>
      <c r="J75" s="7"/>
      <c r="K75" s="7"/>
      <c r="L75" s="7"/>
    </row>
    <row r="76" spans="1:12" hidden="1" x14ac:dyDescent="0.25">
      <c r="A76" s="5">
        <v>44688</v>
      </c>
      <c r="B76" s="6" t="s">
        <v>152</v>
      </c>
      <c r="C76" s="6" t="s">
        <v>153</v>
      </c>
      <c r="D76" s="7"/>
      <c r="E76" s="5">
        <v>44682</v>
      </c>
      <c r="F76" s="5">
        <v>44773</v>
      </c>
      <c r="G76" s="7" t="s">
        <v>29</v>
      </c>
      <c r="H76" s="7" t="s">
        <v>15</v>
      </c>
      <c r="I76" s="7" t="s">
        <v>9</v>
      </c>
      <c r="J76" s="7"/>
      <c r="K76" s="7"/>
      <c r="L76" s="7"/>
    </row>
    <row r="77" spans="1:12" hidden="1" x14ac:dyDescent="0.25">
      <c r="A77" s="5">
        <v>44688</v>
      </c>
      <c r="B77" s="6" t="s">
        <v>154</v>
      </c>
      <c r="C77" s="6" t="s">
        <v>155</v>
      </c>
      <c r="D77" s="7"/>
      <c r="E77" s="5">
        <v>44682</v>
      </c>
      <c r="F77" s="5">
        <v>44773</v>
      </c>
      <c r="G77" s="7" t="s">
        <v>29</v>
      </c>
      <c r="H77" s="7" t="s">
        <v>15</v>
      </c>
      <c r="I77" s="7" t="s">
        <v>9</v>
      </c>
      <c r="J77" s="7"/>
      <c r="K77" s="7"/>
      <c r="L77" s="7"/>
    </row>
    <row r="78" spans="1:12" hidden="1" x14ac:dyDescent="0.25">
      <c r="A78" s="5">
        <v>44688</v>
      </c>
      <c r="B78" s="6" t="s">
        <v>156</v>
      </c>
      <c r="C78" s="6" t="s">
        <v>157</v>
      </c>
      <c r="D78" s="7"/>
      <c r="E78" s="5">
        <v>44682</v>
      </c>
      <c r="F78" s="5">
        <v>44773</v>
      </c>
      <c r="G78" s="7" t="s">
        <v>29</v>
      </c>
      <c r="H78" s="7" t="s">
        <v>15</v>
      </c>
      <c r="I78" s="7" t="s">
        <v>9</v>
      </c>
      <c r="J78" s="7"/>
      <c r="K78" s="7"/>
      <c r="L78" s="7"/>
    </row>
    <row r="79" spans="1:12" hidden="1" x14ac:dyDescent="0.25">
      <c r="A79" s="5">
        <v>44688</v>
      </c>
      <c r="B79" s="6" t="s">
        <v>158</v>
      </c>
      <c r="C79" s="6" t="s">
        <v>159</v>
      </c>
      <c r="D79" s="7"/>
      <c r="E79" s="5">
        <v>44682</v>
      </c>
      <c r="F79" s="5">
        <v>44773</v>
      </c>
      <c r="G79" s="7" t="s">
        <v>60</v>
      </c>
      <c r="H79" s="7"/>
      <c r="I79" s="7"/>
      <c r="J79" s="7"/>
      <c r="K79" s="7"/>
      <c r="L79" s="9" t="s">
        <v>19</v>
      </c>
    </row>
    <row r="80" spans="1:12" hidden="1" x14ac:dyDescent="0.25">
      <c r="A80" s="5">
        <v>44688</v>
      </c>
      <c r="B80" s="6" t="s">
        <v>160</v>
      </c>
      <c r="C80" s="6" t="s">
        <v>161</v>
      </c>
      <c r="D80" s="7"/>
      <c r="E80" s="5">
        <v>44682</v>
      </c>
      <c r="F80" s="5">
        <v>44773</v>
      </c>
      <c r="G80" s="7" t="s">
        <v>29</v>
      </c>
      <c r="H80" s="7" t="s">
        <v>15</v>
      </c>
      <c r="I80" s="7" t="s">
        <v>9</v>
      </c>
      <c r="J80" s="7"/>
      <c r="K80" s="7"/>
      <c r="L80" s="7"/>
    </row>
    <row r="81" spans="1:12" hidden="1" x14ac:dyDescent="0.25">
      <c r="A81" s="5">
        <v>44688</v>
      </c>
      <c r="B81" s="6" t="s">
        <v>162</v>
      </c>
      <c r="C81" s="6" t="s">
        <v>163</v>
      </c>
      <c r="D81" s="7"/>
      <c r="E81" s="5">
        <v>44682</v>
      </c>
      <c r="F81" s="5">
        <v>44773</v>
      </c>
      <c r="G81" s="7" t="s">
        <v>29</v>
      </c>
      <c r="H81" s="7" t="s">
        <v>15</v>
      </c>
      <c r="I81" s="7" t="s">
        <v>9</v>
      </c>
      <c r="J81" s="7"/>
      <c r="K81" s="7"/>
      <c r="L81" s="7"/>
    </row>
    <row r="82" spans="1:12" hidden="1" x14ac:dyDescent="0.25">
      <c r="A82" s="5">
        <v>44659</v>
      </c>
      <c r="B82" s="6" t="s">
        <v>111</v>
      </c>
      <c r="C82" s="6" t="s">
        <v>83</v>
      </c>
      <c r="D82" s="7" t="s">
        <v>112</v>
      </c>
      <c r="E82" s="5">
        <v>44652</v>
      </c>
      <c r="F82" s="5">
        <v>44712</v>
      </c>
      <c r="G82" s="7"/>
      <c r="H82" s="7" t="s">
        <v>15</v>
      </c>
      <c r="I82" s="7" t="s">
        <v>9</v>
      </c>
      <c r="J82" s="7"/>
      <c r="K82" s="7"/>
      <c r="L82" s="7"/>
    </row>
    <row r="83" spans="1:12" hidden="1" x14ac:dyDescent="0.25">
      <c r="A83" s="5">
        <v>44688</v>
      </c>
      <c r="B83" s="6" t="s">
        <v>164</v>
      </c>
      <c r="C83" s="6" t="s">
        <v>165</v>
      </c>
      <c r="D83" s="7"/>
      <c r="E83" s="5">
        <v>44682</v>
      </c>
      <c r="F83" s="5">
        <v>44773</v>
      </c>
      <c r="G83" s="7" t="s">
        <v>60</v>
      </c>
      <c r="H83" s="7"/>
      <c r="I83" s="7"/>
      <c r="J83" s="7"/>
      <c r="K83" s="7"/>
      <c r="L83" s="9" t="s">
        <v>19</v>
      </c>
    </row>
    <row r="84" spans="1:12" hidden="1" x14ac:dyDescent="0.25">
      <c r="A84" s="5">
        <v>44688</v>
      </c>
      <c r="B84" s="6" t="s">
        <v>166</v>
      </c>
      <c r="C84" s="6" t="s">
        <v>167</v>
      </c>
      <c r="D84" s="7"/>
      <c r="E84" s="5">
        <v>44682</v>
      </c>
      <c r="F84" s="5">
        <v>44773</v>
      </c>
      <c r="G84" s="7" t="s">
        <v>60</v>
      </c>
      <c r="H84" s="7"/>
      <c r="I84" s="7"/>
      <c r="J84" s="7"/>
      <c r="K84" s="7"/>
      <c r="L84" s="9" t="s">
        <v>19</v>
      </c>
    </row>
    <row r="85" spans="1:12" hidden="1" x14ac:dyDescent="0.25">
      <c r="A85" s="5">
        <v>44688</v>
      </c>
      <c r="B85" s="6" t="s">
        <v>168</v>
      </c>
      <c r="C85" s="6" t="s">
        <v>169</v>
      </c>
      <c r="D85" s="7"/>
      <c r="E85" s="5">
        <v>44682</v>
      </c>
      <c r="F85" s="5">
        <v>44773</v>
      </c>
      <c r="G85" s="7" t="s">
        <v>29</v>
      </c>
      <c r="H85" s="7" t="s">
        <v>15</v>
      </c>
      <c r="I85" s="7" t="s">
        <v>9</v>
      </c>
      <c r="J85" s="7"/>
      <c r="K85" s="7"/>
      <c r="L85" s="7"/>
    </row>
    <row r="86" spans="1:12" hidden="1" x14ac:dyDescent="0.25">
      <c r="A86" s="5">
        <v>44688</v>
      </c>
      <c r="B86" s="6" t="s">
        <v>170</v>
      </c>
      <c r="C86" s="6" t="s">
        <v>171</v>
      </c>
      <c r="D86" s="7"/>
      <c r="E86" s="5">
        <v>44682</v>
      </c>
      <c r="F86" s="5">
        <v>44773</v>
      </c>
      <c r="G86" s="7" t="s">
        <v>29</v>
      </c>
      <c r="H86" s="7" t="s">
        <v>15</v>
      </c>
      <c r="I86" s="7" t="s">
        <v>9</v>
      </c>
      <c r="J86" s="7"/>
      <c r="K86" s="7"/>
      <c r="L86" s="7"/>
    </row>
    <row r="87" spans="1:12" hidden="1" x14ac:dyDescent="0.25">
      <c r="A87" s="5">
        <v>44688</v>
      </c>
      <c r="B87" s="6" t="s">
        <v>172</v>
      </c>
      <c r="C87" s="6" t="s">
        <v>173</v>
      </c>
      <c r="D87" s="7"/>
      <c r="E87" s="5">
        <v>44682</v>
      </c>
      <c r="F87" s="5">
        <v>44773</v>
      </c>
      <c r="G87" s="7" t="s">
        <v>60</v>
      </c>
      <c r="H87" s="7"/>
      <c r="I87" s="7"/>
      <c r="J87" s="7"/>
      <c r="K87" s="7"/>
      <c r="L87" s="9" t="s">
        <v>19</v>
      </c>
    </row>
    <row r="88" spans="1:12" hidden="1" x14ac:dyDescent="0.25">
      <c r="A88" s="5">
        <v>44688</v>
      </c>
      <c r="B88" s="6" t="s">
        <v>174</v>
      </c>
      <c r="C88" s="6" t="s">
        <v>175</v>
      </c>
      <c r="D88" s="7"/>
      <c r="E88" s="5">
        <v>44682</v>
      </c>
      <c r="F88" s="5">
        <v>44773</v>
      </c>
      <c r="G88" s="7" t="s">
        <v>29</v>
      </c>
      <c r="H88" s="7" t="s">
        <v>15</v>
      </c>
      <c r="I88" s="7" t="s">
        <v>9</v>
      </c>
      <c r="J88" s="7"/>
      <c r="K88" s="7"/>
      <c r="L88" s="7"/>
    </row>
    <row r="89" spans="1:12" hidden="1" x14ac:dyDescent="0.25">
      <c r="A89" s="5">
        <v>44688</v>
      </c>
      <c r="B89" s="6" t="s">
        <v>176</v>
      </c>
      <c r="C89" s="6" t="s">
        <v>177</v>
      </c>
      <c r="D89" s="7"/>
      <c r="E89" s="5">
        <v>44682</v>
      </c>
      <c r="F89" s="5">
        <v>44773</v>
      </c>
      <c r="G89" s="7" t="s">
        <v>60</v>
      </c>
      <c r="H89" s="7"/>
      <c r="I89" s="7"/>
      <c r="J89" s="7"/>
      <c r="K89" s="7"/>
      <c r="L89" s="15" t="s">
        <v>121</v>
      </c>
    </row>
    <row r="90" spans="1:12" hidden="1" x14ac:dyDescent="0.25">
      <c r="A90" s="5">
        <v>44698</v>
      </c>
      <c r="B90" s="6" t="s">
        <v>178</v>
      </c>
      <c r="C90" s="6" t="s">
        <v>179</v>
      </c>
      <c r="D90" s="7"/>
      <c r="E90" s="5">
        <v>44693</v>
      </c>
      <c r="F90" s="5">
        <v>44773</v>
      </c>
      <c r="G90" s="7" t="s">
        <v>60</v>
      </c>
      <c r="H90" s="7"/>
      <c r="I90" s="7"/>
      <c r="J90" s="7"/>
      <c r="K90" s="7"/>
      <c r="L90" s="9" t="s">
        <v>19</v>
      </c>
    </row>
    <row r="91" spans="1:12" hidden="1" x14ac:dyDescent="0.25">
      <c r="A91" s="5">
        <v>44688</v>
      </c>
      <c r="B91" s="6" t="s">
        <v>180</v>
      </c>
      <c r="C91" s="6" t="s">
        <v>181</v>
      </c>
      <c r="D91" s="7" t="s">
        <v>182</v>
      </c>
      <c r="E91" s="5">
        <v>44682</v>
      </c>
      <c r="F91" s="5">
        <v>44712</v>
      </c>
      <c r="G91" s="7"/>
      <c r="H91" s="7" t="s">
        <v>15</v>
      </c>
      <c r="I91" s="7"/>
      <c r="J91" s="7"/>
      <c r="K91" s="7"/>
      <c r="L91" s="7"/>
    </row>
    <row r="92" spans="1:12" hidden="1" x14ac:dyDescent="0.25">
      <c r="A92" s="5">
        <v>44707</v>
      </c>
      <c r="B92" s="6" t="s">
        <v>180</v>
      </c>
      <c r="C92" s="6" t="s">
        <v>181</v>
      </c>
      <c r="D92" s="7" t="s">
        <v>182</v>
      </c>
      <c r="E92" s="5">
        <v>44713</v>
      </c>
      <c r="F92" s="5">
        <v>44773</v>
      </c>
      <c r="G92" s="7" t="s">
        <v>35</v>
      </c>
      <c r="H92" s="7" t="s">
        <v>15</v>
      </c>
      <c r="I92" s="7"/>
      <c r="J92" s="7"/>
      <c r="K92" s="7"/>
      <c r="L92" s="7"/>
    </row>
    <row r="93" spans="1:12" hidden="1" x14ac:dyDescent="0.25">
      <c r="A93" s="5">
        <v>44659</v>
      </c>
      <c r="B93" s="6" t="s">
        <v>183</v>
      </c>
      <c r="C93" s="6" t="s">
        <v>184</v>
      </c>
      <c r="D93" s="7" t="s">
        <v>185</v>
      </c>
      <c r="E93" s="5">
        <v>44652</v>
      </c>
      <c r="F93" s="5">
        <v>44712</v>
      </c>
      <c r="G93" s="7"/>
      <c r="H93" s="7" t="s">
        <v>15</v>
      </c>
      <c r="I93" s="7" t="s">
        <v>9</v>
      </c>
      <c r="J93" s="7"/>
      <c r="K93" s="7"/>
      <c r="L93" s="7"/>
    </row>
    <row r="94" spans="1:12" hidden="1" x14ac:dyDescent="0.25">
      <c r="A94" s="5">
        <v>44659</v>
      </c>
      <c r="B94" s="6" t="s">
        <v>186</v>
      </c>
      <c r="C94" s="6" t="s">
        <v>187</v>
      </c>
      <c r="D94" s="7" t="s">
        <v>188</v>
      </c>
      <c r="E94" s="5">
        <v>44652</v>
      </c>
      <c r="F94" s="5">
        <v>44712</v>
      </c>
      <c r="G94" s="7"/>
      <c r="H94" s="7" t="s">
        <v>15</v>
      </c>
      <c r="I94" s="7" t="s">
        <v>9</v>
      </c>
      <c r="J94" s="7"/>
      <c r="K94" s="7"/>
      <c r="L94" s="7"/>
    </row>
    <row r="95" spans="1:12" hidden="1" x14ac:dyDescent="0.25">
      <c r="A95" s="5">
        <v>44659</v>
      </c>
      <c r="B95" s="6" t="s">
        <v>189</v>
      </c>
      <c r="C95" s="6" t="s">
        <v>190</v>
      </c>
      <c r="D95" s="7" t="s">
        <v>191</v>
      </c>
      <c r="E95" s="5">
        <v>44652</v>
      </c>
      <c r="F95" s="5">
        <v>44712</v>
      </c>
      <c r="G95" s="7"/>
      <c r="H95" s="7" t="s">
        <v>15</v>
      </c>
      <c r="I95" s="7" t="s">
        <v>9</v>
      </c>
      <c r="J95" s="7"/>
      <c r="K95" s="7"/>
      <c r="L95" s="7"/>
    </row>
    <row r="96" spans="1:12" hidden="1" x14ac:dyDescent="0.25">
      <c r="A96" s="5">
        <v>44701</v>
      </c>
      <c r="B96" s="6" t="s">
        <v>192</v>
      </c>
      <c r="C96" s="6" t="s">
        <v>193</v>
      </c>
      <c r="D96" s="7" t="s">
        <v>194</v>
      </c>
      <c r="E96" s="7"/>
      <c r="F96" s="5">
        <v>44712</v>
      </c>
      <c r="G96" s="7"/>
      <c r="H96" s="7" t="s">
        <v>15</v>
      </c>
      <c r="I96" s="7" t="s">
        <v>9</v>
      </c>
      <c r="J96" s="7"/>
      <c r="K96" s="7"/>
      <c r="L96" s="8" t="s">
        <v>16</v>
      </c>
    </row>
    <row r="97" spans="1:12" hidden="1" x14ac:dyDescent="0.25">
      <c r="A97" s="5">
        <v>44707</v>
      </c>
      <c r="B97" s="6" t="s">
        <v>183</v>
      </c>
      <c r="C97" s="6" t="s">
        <v>184</v>
      </c>
      <c r="D97" s="7" t="s">
        <v>185</v>
      </c>
      <c r="E97" s="5">
        <v>44713</v>
      </c>
      <c r="F97" s="5">
        <v>44773</v>
      </c>
      <c r="G97" s="7" t="s">
        <v>35</v>
      </c>
      <c r="H97" s="7" t="s">
        <v>15</v>
      </c>
      <c r="I97" s="7"/>
      <c r="J97" s="7"/>
      <c r="K97" s="7"/>
      <c r="L97" s="7"/>
    </row>
    <row r="98" spans="1:12" hidden="1" x14ac:dyDescent="0.25">
      <c r="A98" s="5">
        <v>44701</v>
      </c>
      <c r="B98" s="6" t="s">
        <v>195</v>
      </c>
      <c r="C98" s="6" t="s">
        <v>196</v>
      </c>
      <c r="D98" s="7" t="s">
        <v>197</v>
      </c>
      <c r="E98" s="7"/>
      <c r="F98" s="5">
        <v>44712</v>
      </c>
      <c r="G98" s="7"/>
      <c r="H98" s="7" t="s">
        <v>15</v>
      </c>
      <c r="I98" s="7" t="s">
        <v>9</v>
      </c>
      <c r="J98" s="7"/>
      <c r="K98" s="7"/>
      <c r="L98" s="8" t="s">
        <v>16</v>
      </c>
    </row>
    <row r="99" spans="1:12" hidden="1" x14ac:dyDescent="0.25">
      <c r="A99" s="5">
        <v>44701</v>
      </c>
      <c r="B99" s="6" t="s">
        <v>198</v>
      </c>
      <c r="C99" s="6" t="s">
        <v>199</v>
      </c>
      <c r="D99" s="7" t="s">
        <v>200</v>
      </c>
      <c r="E99" s="7"/>
      <c r="F99" s="5">
        <v>44712</v>
      </c>
      <c r="G99" s="7"/>
      <c r="H99" s="7" t="s">
        <v>15</v>
      </c>
      <c r="I99" s="7" t="s">
        <v>9</v>
      </c>
      <c r="J99" s="7"/>
      <c r="K99" s="7"/>
      <c r="L99" s="8" t="s">
        <v>16</v>
      </c>
    </row>
    <row r="100" spans="1:12" hidden="1" x14ac:dyDescent="0.25">
      <c r="A100" s="5">
        <v>44701</v>
      </c>
      <c r="B100" s="6" t="s">
        <v>201</v>
      </c>
      <c r="C100" s="6" t="s">
        <v>202</v>
      </c>
      <c r="D100" s="7" t="s">
        <v>203</v>
      </c>
      <c r="E100" s="7"/>
      <c r="F100" s="5">
        <v>44712</v>
      </c>
      <c r="G100" s="7"/>
      <c r="H100" s="7" t="s">
        <v>15</v>
      </c>
      <c r="I100" s="7" t="s">
        <v>9</v>
      </c>
      <c r="J100" s="7"/>
      <c r="K100" s="7"/>
      <c r="L100" s="8" t="s">
        <v>16</v>
      </c>
    </row>
    <row r="101" spans="1:12" hidden="1" x14ac:dyDescent="0.25">
      <c r="A101" s="5">
        <v>44659</v>
      </c>
      <c r="B101" s="6" t="s">
        <v>204</v>
      </c>
      <c r="C101" s="6" t="s">
        <v>205</v>
      </c>
      <c r="D101" s="7"/>
      <c r="E101" s="5">
        <v>44652</v>
      </c>
      <c r="F101" s="5">
        <v>44712</v>
      </c>
      <c r="G101" s="7"/>
      <c r="H101" s="7"/>
      <c r="I101" s="7"/>
      <c r="J101" s="7"/>
      <c r="K101" s="7"/>
      <c r="L101" s="9" t="s">
        <v>19</v>
      </c>
    </row>
    <row r="102" spans="1:12" hidden="1" x14ac:dyDescent="0.25">
      <c r="A102" s="5">
        <v>44701</v>
      </c>
      <c r="B102" s="6" t="s">
        <v>206</v>
      </c>
      <c r="C102" s="6" t="s">
        <v>207</v>
      </c>
      <c r="D102" s="7" t="s">
        <v>208</v>
      </c>
      <c r="E102" s="7"/>
      <c r="F102" s="5">
        <v>44712</v>
      </c>
      <c r="G102" s="7"/>
      <c r="H102" s="7" t="s">
        <v>15</v>
      </c>
      <c r="I102" s="7" t="s">
        <v>9</v>
      </c>
      <c r="J102" s="7"/>
      <c r="K102" s="7"/>
      <c r="L102" s="8" t="s">
        <v>16</v>
      </c>
    </row>
    <row r="103" spans="1:12" hidden="1" x14ac:dyDescent="0.25">
      <c r="A103" s="5">
        <v>44659</v>
      </c>
      <c r="B103" s="6" t="s">
        <v>209</v>
      </c>
      <c r="C103" s="6" t="s">
        <v>210</v>
      </c>
      <c r="D103" s="16">
        <v>72420619</v>
      </c>
      <c r="E103" s="5">
        <v>44652</v>
      </c>
      <c r="F103" s="5">
        <v>44712</v>
      </c>
      <c r="G103" s="7"/>
      <c r="H103" s="7" t="s">
        <v>15</v>
      </c>
      <c r="I103" s="7" t="s">
        <v>9</v>
      </c>
      <c r="J103" s="7"/>
      <c r="K103" s="7"/>
      <c r="L103" s="7"/>
    </row>
    <row r="104" spans="1:12" hidden="1" x14ac:dyDescent="0.25">
      <c r="A104" s="5">
        <v>44659</v>
      </c>
      <c r="B104" s="6" t="s">
        <v>211</v>
      </c>
      <c r="C104" s="6" t="s">
        <v>212</v>
      </c>
      <c r="D104" s="7" t="s">
        <v>213</v>
      </c>
      <c r="E104" s="5">
        <v>44652</v>
      </c>
      <c r="F104" s="5">
        <v>44712</v>
      </c>
      <c r="G104" s="7"/>
      <c r="H104" s="7" t="s">
        <v>15</v>
      </c>
      <c r="I104" s="7" t="s">
        <v>9</v>
      </c>
      <c r="J104" s="7"/>
      <c r="K104" s="7"/>
      <c r="L104" s="7"/>
    </row>
    <row r="105" spans="1:12" hidden="1" x14ac:dyDescent="0.25">
      <c r="A105" s="5">
        <v>44701</v>
      </c>
      <c r="B105" s="6" t="s">
        <v>214</v>
      </c>
      <c r="C105" s="6" t="s">
        <v>215</v>
      </c>
      <c r="D105" s="7" t="s">
        <v>216</v>
      </c>
      <c r="E105" s="7"/>
      <c r="F105" s="5">
        <v>44712</v>
      </c>
      <c r="G105" s="7"/>
      <c r="H105" s="7" t="s">
        <v>15</v>
      </c>
      <c r="I105" s="7" t="s">
        <v>9</v>
      </c>
      <c r="J105" s="7"/>
      <c r="K105" s="7"/>
      <c r="L105" s="8" t="s">
        <v>16</v>
      </c>
    </row>
    <row r="106" spans="1:12" hidden="1" x14ac:dyDescent="0.25">
      <c r="A106" s="5">
        <v>44701</v>
      </c>
      <c r="B106" s="6" t="s">
        <v>217</v>
      </c>
      <c r="C106" s="6" t="s">
        <v>218</v>
      </c>
      <c r="D106" s="7" t="s">
        <v>219</v>
      </c>
      <c r="E106" s="7"/>
      <c r="F106" s="5">
        <v>44712</v>
      </c>
      <c r="G106" s="7"/>
      <c r="H106" s="7" t="s">
        <v>15</v>
      </c>
      <c r="I106" s="7"/>
      <c r="J106" s="7"/>
      <c r="K106" s="7"/>
      <c r="L106" s="9" t="s">
        <v>19</v>
      </c>
    </row>
    <row r="107" spans="1:12" hidden="1" x14ac:dyDescent="0.25">
      <c r="A107" s="5">
        <v>44701</v>
      </c>
      <c r="B107" s="6" t="s">
        <v>220</v>
      </c>
      <c r="C107" s="6" t="s">
        <v>221</v>
      </c>
      <c r="D107" s="7" t="s">
        <v>222</v>
      </c>
      <c r="E107" s="7"/>
      <c r="F107" s="5">
        <v>44712</v>
      </c>
      <c r="G107" s="7"/>
      <c r="H107" s="7" t="s">
        <v>15</v>
      </c>
      <c r="I107" s="7" t="s">
        <v>9</v>
      </c>
      <c r="J107" s="7"/>
      <c r="K107" s="7"/>
      <c r="L107" s="8" t="s">
        <v>16</v>
      </c>
    </row>
    <row r="108" spans="1:12" hidden="1" x14ac:dyDescent="0.25">
      <c r="A108" s="5">
        <v>44701</v>
      </c>
      <c r="B108" s="6" t="s">
        <v>223</v>
      </c>
      <c r="C108" s="6" t="s">
        <v>224</v>
      </c>
      <c r="D108" s="7" t="s">
        <v>225</v>
      </c>
      <c r="E108" s="7"/>
      <c r="F108" s="5">
        <v>44712</v>
      </c>
      <c r="G108" s="7"/>
      <c r="H108" s="7" t="s">
        <v>15</v>
      </c>
      <c r="I108" s="7" t="s">
        <v>9</v>
      </c>
      <c r="J108" s="7"/>
      <c r="K108" s="7"/>
      <c r="L108" s="8" t="s">
        <v>16</v>
      </c>
    </row>
    <row r="109" spans="1:12" hidden="1" x14ac:dyDescent="0.25">
      <c r="A109" s="5">
        <v>44701</v>
      </c>
      <c r="B109" s="6" t="s">
        <v>226</v>
      </c>
      <c r="C109" s="6" t="s">
        <v>227</v>
      </c>
      <c r="D109" s="7" t="s">
        <v>228</v>
      </c>
      <c r="E109" s="7"/>
      <c r="F109" s="5">
        <v>44712</v>
      </c>
      <c r="G109" s="7"/>
      <c r="H109" s="7" t="s">
        <v>15</v>
      </c>
      <c r="I109" s="7" t="s">
        <v>9</v>
      </c>
      <c r="J109" s="7"/>
      <c r="K109" s="7"/>
      <c r="L109" s="8" t="s">
        <v>16</v>
      </c>
    </row>
    <row r="110" spans="1:12" hidden="1" x14ac:dyDescent="0.25">
      <c r="A110" s="5">
        <v>44701</v>
      </c>
      <c r="B110" s="6" t="s">
        <v>229</v>
      </c>
      <c r="C110" s="6" t="s">
        <v>230</v>
      </c>
      <c r="D110" s="7" t="s">
        <v>231</v>
      </c>
      <c r="E110" s="7"/>
      <c r="F110" s="5">
        <v>44712</v>
      </c>
      <c r="G110" s="7"/>
      <c r="H110" s="7" t="s">
        <v>15</v>
      </c>
      <c r="I110" s="7" t="s">
        <v>9</v>
      </c>
      <c r="J110" s="7"/>
      <c r="K110" s="7"/>
      <c r="L110" s="8" t="s">
        <v>16</v>
      </c>
    </row>
    <row r="111" spans="1:12" hidden="1" x14ac:dyDescent="0.25">
      <c r="A111" s="5">
        <v>44701</v>
      </c>
      <c r="B111" s="6" t="s">
        <v>232</v>
      </c>
      <c r="C111" s="6" t="s">
        <v>233</v>
      </c>
      <c r="D111" s="7" t="s">
        <v>234</v>
      </c>
      <c r="E111" s="7"/>
      <c r="F111" s="5">
        <v>44712</v>
      </c>
      <c r="G111" s="7"/>
      <c r="H111" s="7" t="s">
        <v>15</v>
      </c>
      <c r="I111" s="7"/>
      <c r="J111" s="7"/>
      <c r="K111" s="7"/>
      <c r="L111" s="9" t="s">
        <v>19</v>
      </c>
    </row>
    <row r="112" spans="1:12" hidden="1" x14ac:dyDescent="0.25">
      <c r="A112" s="5">
        <v>44701</v>
      </c>
      <c r="B112" s="6" t="s">
        <v>235</v>
      </c>
      <c r="C112" s="6" t="s">
        <v>236</v>
      </c>
      <c r="D112" s="7" t="s">
        <v>237</v>
      </c>
      <c r="E112" s="7"/>
      <c r="F112" s="5">
        <v>44712</v>
      </c>
      <c r="G112" s="7"/>
      <c r="H112" s="7" t="s">
        <v>15</v>
      </c>
      <c r="I112" s="7" t="s">
        <v>9</v>
      </c>
      <c r="J112" s="7"/>
      <c r="K112" s="7"/>
      <c r="L112" s="8" t="s">
        <v>16</v>
      </c>
    </row>
    <row r="113" spans="1:12" hidden="1" x14ac:dyDescent="0.25">
      <c r="A113" s="5">
        <v>44701</v>
      </c>
      <c r="B113" s="6" t="s">
        <v>238</v>
      </c>
      <c r="C113" s="6" t="s">
        <v>239</v>
      </c>
      <c r="D113" s="7" t="s">
        <v>240</v>
      </c>
      <c r="E113" s="7"/>
      <c r="F113" s="5">
        <v>44712</v>
      </c>
      <c r="G113" s="7"/>
      <c r="H113" s="7" t="s">
        <v>15</v>
      </c>
      <c r="I113" s="7" t="s">
        <v>9</v>
      </c>
      <c r="J113" s="7"/>
      <c r="K113" s="7"/>
      <c r="L113" s="8" t="s">
        <v>16</v>
      </c>
    </row>
    <row r="114" spans="1:12" hidden="1" x14ac:dyDescent="0.25">
      <c r="A114" s="5">
        <v>44701</v>
      </c>
      <c r="B114" s="6" t="s">
        <v>241</v>
      </c>
      <c r="C114" s="6" t="s">
        <v>242</v>
      </c>
      <c r="D114" s="7" t="s">
        <v>243</v>
      </c>
      <c r="E114" s="7"/>
      <c r="F114" s="5">
        <v>44712</v>
      </c>
      <c r="G114" s="7"/>
      <c r="H114" s="7" t="s">
        <v>15</v>
      </c>
      <c r="I114" s="7" t="s">
        <v>9</v>
      </c>
      <c r="J114" s="7"/>
      <c r="K114" s="7"/>
      <c r="L114" s="8" t="s">
        <v>16</v>
      </c>
    </row>
    <row r="115" spans="1:12" hidden="1" x14ac:dyDescent="0.25">
      <c r="A115" s="5">
        <v>44701</v>
      </c>
      <c r="B115" s="6" t="s">
        <v>244</v>
      </c>
      <c r="C115" s="6" t="s">
        <v>245</v>
      </c>
      <c r="D115" s="7" t="s">
        <v>246</v>
      </c>
      <c r="E115" s="7"/>
      <c r="F115" s="5">
        <v>44712</v>
      </c>
      <c r="G115" s="7"/>
      <c r="H115" s="7" t="s">
        <v>15</v>
      </c>
      <c r="I115" s="7" t="s">
        <v>9</v>
      </c>
      <c r="J115" s="7"/>
      <c r="K115" s="7"/>
      <c r="L115" s="8" t="s">
        <v>16</v>
      </c>
    </row>
    <row r="116" spans="1:12" hidden="1" x14ac:dyDescent="0.25">
      <c r="A116" s="5">
        <v>44688</v>
      </c>
      <c r="B116" s="6" t="s">
        <v>247</v>
      </c>
      <c r="C116" s="6" t="s">
        <v>248</v>
      </c>
      <c r="D116" s="7">
        <v>43014077</v>
      </c>
      <c r="E116" s="5">
        <v>44682</v>
      </c>
      <c r="F116" s="5">
        <v>44712</v>
      </c>
      <c r="G116" s="7"/>
      <c r="H116" s="7" t="s">
        <v>15</v>
      </c>
      <c r="I116" s="7"/>
      <c r="J116" s="7"/>
      <c r="K116" s="7"/>
      <c r="L116" s="9" t="s">
        <v>19</v>
      </c>
    </row>
    <row r="117" spans="1:12" hidden="1" x14ac:dyDescent="0.25">
      <c r="A117" s="5">
        <v>44701</v>
      </c>
      <c r="B117" s="6" t="s">
        <v>249</v>
      </c>
      <c r="C117" s="6" t="s">
        <v>250</v>
      </c>
      <c r="D117" s="7">
        <v>44494612</v>
      </c>
      <c r="E117" s="7"/>
      <c r="F117" s="5">
        <v>44712</v>
      </c>
      <c r="G117" s="7"/>
      <c r="H117" s="7" t="s">
        <v>15</v>
      </c>
      <c r="I117" s="7" t="s">
        <v>9</v>
      </c>
      <c r="J117" s="7"/>
      <c r="K117" s="7"/>
      <c r="L117" s="8" t="s">
        <v>16</v>
      </c>
    </row>
    <row r="118" spans="1:12" hidden="1" x14ac:dyDescent="0.25">
      <c r="A118" s="5">
        <v>44701</v>
      </c>
      <c r="B118" s="6" t="s">
        <v>251</v>
      </c>
      <c r="C118" s="6" t="s">
        <v>252</v>
      </c>
      <c r="D118" s="7">
        <v>43030843</v>
      </c>
      <c r="E118" s="7"/>
      <c r="F118" s="5">
        <v>44712</v>
      </c>
      <c r="G118" s="7"/>
      <c r="H118" s="7" t="s">
        <v>15</v>
      </c>
      <c r="I118" s="7" t="s">
        <v>9</v>
      </c>
      <c r="J118" s="7"/>
      <c r="K118" s="7"/>
      <c r="L118" s="8" t="s">
        <v>16</v>
      </c>
    </row>
    <row r="119" spans="1:12" hidden="1" x14ac:dyDescent="0.25">
      <c r="A119" s="5">
        <v>44701</v>
      </c>
      <c r="B119" s="6" t="s">
        <v>253</v>
      </c>
      <c r="C119" s="6" t="s">
        <v>254</v>
      </c>
      <c r="D119" s="7" t="s">
        <v>255</v>
      </c>
      <c r="E119" s="7"/>
      <c r="F119" s="5">
        <v>44712</v>
      </c>
      <c r="G119" s="7"/>
      <c r="H119" s="7" t="s">
        <v>15</v>
      </c>
      <c r="I119" s="7" t="s">
        <v>9</v>
      </c>
      <c r="J119" s="7"/>
      <c r="K119" s="7"/>
      <c r="L119" s="8" t="s">
        <v>16</v>
      </c>
    </row>
    <row r="120" spans="1:12" hidden="1" x14ac:dyDescent="0.25">
      <c r="A120" s="5">
        <v>44701</v>
      </c>
      <c r="B120" s="6" t="s">
        <v>256</v>
      </c>
      <c r="C120" s="6" t="s">
        <v>257</v>
      </c>
      <c r="D120" s="7" t="s">
        <v>258</v>
      </c>
      <c r="E120" s="7"/>
      <c r="F120" s="5">
        <v>44712</v>
      </c>
      <c r="G120" s="7"/>
      <c r="H120" s="7" t="s">
        <v>15</v>
      </c>
      <c r="I120" s="7" t="s">
        <v>9</v>
      </c>
      <c r="J120" s="7"/>
      <c r="K120" s="7"/>
      <c r="L120" s="8" t="s">
        <v>16</v>
      </c>
    </row>
    <row r="121" spans="1:12" hidden="1" x14ac:dyDescent="0.25">
      <c r="A121" s="5">
        <v>44659</v>
      </c>
      <c r="B121" s="6" t="s">
        <v>259</v>
      </c>
      <c r="C121" s="6" t="s">
        <v>43</v>
      </c>
      <c r="D121" s="7"/>
      <c r="E121" s="5">
        <v>44621</v>
      </c>
      <c r="F121" s="5">
        <v>44712</v>
      </c>
      <c r="G121" s="7"/>
      <c r="H121" s="7" t="s">
        <v>15</v>
      </c>
      <c r="I121" s="7"/>
      <c r="J121" s="7"/>
      <c r="K121" s="7"/>
      <c r="L121" s="9" t="s">
        <v>19</v>
      </c>
    </row>
    <row r="122" spans="1:12" hidden="1" x14ac:dyDescent="0.25">
      <c r="A122" s="5">
        <v>44701</v>
      </c>
      <c r="B122" s="6" t="s">
        <v>260</v>
      </c>
      <c r="C122" s="6" t="s">
        <v>261</v>
      </c>
      <c r="D122" s="7" t="s">
        <v>262</v>
      </c>
      <c r="E122" s="7"/>
      <c r="F122" s="5">
        <v>44712</v>
      </c>
      <c r="G122" s="7"/>
      <c r="H122" s="7" t="s">
        <v>15</v>
      </c>
      <c r="I122" s="7" t="s">
        <v>9</v>
      </c>
      <c r="J122" s="7"/>
      <c r="K122" s="7"/>
      <c r="L122" s="8" t="s">
        <v>16</v>
      </c>
    </row>
    <row r="123" spans="1:12" hidden="1" x14ac:dyDescent="0.25">
      <c r="A123" s="5">
        <v>44701</v>
      </c>
      <c r="B123" s="6" t="s">
        <v>263</v>
      </c>
      <c r="C123" s="6" t="s">
        <v>264</v>
      </c>
      <c r="D123" s="7" t="s">
        <v>265</v>
      </c>
      <c r="E123" s="7"/>
      <c r="F123" s="5">
        <v>44712</v>
      </c>
      <c r="G123" s="7"/>
      <c r="H123" s="7" t="s">
        <v>15</v>
      </c>
      <c r="I123" s="7" t="s">
        <v>9</v>
      </c>
      <c r="J123" s="7"/>
      <c r="K123" s="7"/>
      <c r="L123" s="8" t="s">
        <v>16</v>
      </c>
    </row>
    <row r="124" spans="1:12" hidden="1" x14ac:dyDescent="0.25">
      <c r="A124" s="5">
        <v>44701</v>
      </c>
      <c r="B124" s="6" t="s">
        <v>266</v>
      </c>
      <c r="C124" s="6" t="s">
        <v>267</v>
      </c>
      <c r="D124" s="7" t="s">
        <v>268</v>
      </c>
      <c r="E124" s="7"/>
      <c r="F124" s="5">
        <v>44712</v>
      </c>
      <c r="G124" s="7"/>
      <c r="H124" s="7" t="s">
        <v>15</v>
      </c>
      <c r="I124" s="7" t="s">
        <v>9</v>
      </c>
      <c r="J124" s="7"/>
      <c r="K124" s="7"/>
      <c r="L124" s="8" t="s">
        <v>16</v>
      </c>
    </row>
    <row r="125" spans="1:12" hidden="1" x14ac:dyDescent="0.25">
      <c r="A125" s="5">
        <v>44701</v>
      </c>
      <c r="B125" s="6" t="s">
        <v>269</v>
      </c>
      <c r="C125" s="6" t="s">
        <v>270</v>
      </c>
      <c r="D125" s="7" t="s">
        <v>271</v>
      </c>
      <c r="E125" s="7"/>
      <c r="F125" s="5">
        <v>44712</v>
      </c>
      <c r="G125" s="7"/>
      <c r="H125" s="7" t="s">
        <v>15</v>
      </c>
      <c r="I125" s="7" t="s">
        <v>9</v>
      </c>
      <c r="J125" s="7"/>
      <c r="K125" s="7"/>
      <c r="L125" s="8" t="s">
        <v>16</v>
      </c>
    </row>
    <row r="126" spans="1:12" hidden="1" x14ac:dyDescent="0.25">
      <c r="A126" s="5">
        <v>44701</v>
      </c>
      <c r="B126" s="6" t="s">
        <v>272</v>
      </c>
      <c r="C126" s="6" t="s">
        <v>273</v>
      </c>
      <c r="D126" s="7" t="s">
        <v>274</v>
      </c>
      <c r="E126" s="7"/>
      <c r="F126" s="5">
        <v>44712</v>
      </c>
      <c r="G126" s="7"/>
      <c r="H126" s="7" t="s">
        <v>15</v>
      </c>
      <c r="I126" s="7" t="s">
        <v>9</v>
      </c>
      <c r="J126" s="7"/>
      <c r="K126" s="7"/>
      <c r="L126" s="8" t="s">
        <v>16</v>
      </c>
    </row>
    <row r="127" spans="1:12" hidden="1" x14ac:dyDescent="0.25">
      <c r="A127" s="5">
        <v>44701</v>
      </c>
      <c r="B127" s="6" t="s">
        <v>275</v>
      </c>
      <c r="C127" s="6" t="s">
        <v>276</v>
      </c>
      <c r="D127" s="7" t="s">
        <v>277</v>
      </c>
      <c r="E127" s="7"/>
      <c r="F127" s="5">
        <v>44712</v>
      </c>
      <c r="G127" s="7"/>
      <c r="H127" s="7" t="s">
        <v>15</v>
      </c>
      <c r="I127" s="7" t="s">
        <v>9</v>
      </c>
      <c r="J127" s="7"/>
      <c r="K127" s="7"/>
      <c r="L127" s="8" t="s">
        <v>16</v>
      </c>
    </row>
    <row r="128" spans="1:12" s="58" customFormat="1" ht="20.100000000000001" customHeight="1" x14ac:dyDescent="0.25">
      <c r="A128" s="5">
        <v>44663</v>
      </c>
      <c r="B128" s="59" t="s">
        <v>569</v>
      </c>
      <c r="C128" s="59" t="s">
        <v>570</v>
      </c>
      <c r="D128" s="7" t="s">
        <v>571</v>
      </c>
      <c r="E128" s="60">
        <v>44652</v>
      </c>
      <c r="F128" s="60">
        <v>44742</v>
      </c>
      <c r="G128" s="7" t="s">
        <v>29</v>
      </c>
      <c r="H128" s="7" t="s">
        <v>15</v>
      </c>
      <c r="I128" s="7"/>
      <c r="J128" s="7" t="s">
        <v>15</v>
      </c>
      <c r="K128" s="61"/>
      <c r="L128" s="61"/>
    </row>
    <row r="129" spans="1:12" hidden="1" x14ac:dyDescent="0.25">
      <c r="A129" s="5">
        <v>44707</v>
      </c>
      <c r="B129" s="6" t="s">
        <v>186</v>
      </c>
      <c r="C129" s="6" t="s">
        <v>187</v>
      </c>
      <c r="D129" s="7" t="s">
        <v>188</v>
      </c>
      <c r="E129" s="5">
        <v>44713</v>
      </c>
      <c r="F129" s="5">
        <v>44773</v>
      </c>
      <c r="G129" s="7" t="s">
        <v>35</v>
      </c>
      <c r="H129" s="7" t="s">
        <v>15</v>
      </c>
      <c r="I129" s="7"/>
      <c r="J129" s="7"/>
      <c r="K129" s="7"/>
      <c r="L129" s="7"/>
    </row>
    <row r="130" spans="1:12" hidden="1" x14ac:dyDescent="0.25">
      <c r="A130" s="5">
        <v>44701</v>
      </c>
      <c r="B130" s="6" t="s">
        <v>280</v>
      </c>
      <c r="C130" s="6" t="s">
        <v>281</v>
      </c>
      <c r="D130" s="7" t="s">
        <v>282</v>
      </c>
      <c r="E130" s="7"/>
      <c r="F130" s="5">
        <v>44712</v>
      </c>
      <c r="G130" s="7"/>
      <c r="H130" s="7" t="s">
        <v>15</v>
      </c>
      <c r="I130" s="7" t="s">
        <v>9</v>
      </c>
      <c r="J130" s="7"/>
      <c r="K130" s="7"/>
      <c r="L130" s="8" t="s">
        <v>16</v>
      </c>
    </row>
    <row r="131" spans="1:12" hidden="1" x14ac:dyDescent="0.25">
      <c r="A131" s="5">
        <v>44707</v>
      </c>
      <c r="B131" s="6" t="s">
        <v>283</v>
      </c>
      <c r="C131" s="6" t="s">
        <v>284</v>
      </c>
      <c r="D131" s="7">
        <v>75132576</v>
      </c>
      <c r="E131" s="5">
        <v>44693</v>
      </c>
      <c r="F131" s="5">
        <v>44804</v>
      </c>
      <c r="G131" s="7" t="s">
        <v>29</v>
      </c>
      <c r="H131" s="7" t="s">
        <v>15</v>
      </c>
      <c r="I131" s="7" t="s">
        <v>9</v>
      </c>
      <c r="J131" s="7"/>
      <c r="K131" s="7"/>
      <c r="L131" s="7"/>
    </row>
    <row r="132" spans="1:12" hidden="1" x14ac:dyDescent="0.25">
      <c r="A132" s="5">
        <v>44707</v>
      </c>
      <c r="B132" s="6" t="s">
        <v>189</v>
      </c>
      <c r="C132" s="6" t="s">
        <v>190</v>
      </c>
      <c r="D132" s="7" t="s">
        <v>191</v>
      </c>
      <c r="E132" s="5">
        <v>44713</v>
      </c>
      <c r="F132" s="5">
        <v>44773</v>
      </c>
      <c r="G132" s="7" t="s">
        <v>35</v>
      </c>
      <c r="H132" s="7" t="s">
        <v>15</v>
      </c>
      <c r="I132" s="7"/>
      <c r="J132" s="7"/>
      <c r="K132" s="7"/>
      <c r="L132" s="7"/>
    </row>
    <row r="133" spans="1:12" hidden="1" x14ac:dyDescent="0.25">
      <c r="A133" s="5">
        <v>44707</v>
      </c>
      <c r="B133" s="6" t="s">
        <v>192</v>
      </c>
      <c r="C133" s="6" t="s">
        <v>193</v>
      </c>
      <c r="D133" s="7" t="s">
        <v>194</v>
      </c>
      <c r="E133" s="5">
        <v>44713</v>
      </c>
      <c r="F133" s="5">
        <v>44773</v>
      </c>
      <c r="G133" s="7" t="s">
        <v>35</v>
      </c>
      <c r="H133" s="7" t="s">
        <v>15</v>
      </c>
      <c r="I133" s="7"/>
      <c r="J133" s="7"/>
      <c r="K133" s="7"/>
      <c r="L133" s="7"/>
    </row>
    <row r="134" spans="1:12" hidden="1" x14ac:dyDescent="0.25">
      <c r="A134" s="5">
        <v>44707</v>
      </c>
      <c r="B134" s="6" t="s">
        <v>285</v>
      </c>
      <c r="C134" s="6" t="s">
        <v>286</v>
      </c>
      <c r="D134" s="7">
        <v>10810123</v>
      </c>
      <c r="E134" s="5">
        <v>44693</v>
      </c>
      <c r="F134" s="5">
        <v>44804</v>
      </c>
      <c r="G134" s="7" t="s">
        <v>29</v>
      </c>
      <c r="H134" s="7"/>
      <c r="I134" s="7" t="s">
        <v>9</v>
      </c>
      <c r="J134" s="7"/>
      <c r="K134" s="7"/>
      <c r="L134" s="9" t="s">
        <v>19</v>
      </c>
    </row>
    <row r="135" spans="1:12" hidden="1" x14ac:dyDescent="0.25">
      <c r="A135" s="5">
        <v>44707</v>
      </c>
      <c r="B135" s="6" t="s">
        <v>287</v>
      </c>
      <c r="C135" s="6" t="s">
        <v>288</v>
      </c>
      <c r="D135" s="7">
        <v>78970473</v>
      </c>
      <c r="E135" s="5">
        <v>44693</v>
      </c>
      <c r="F135" s="5">
        <v>44804</v>
      </c>
      <c r="G135" s="7" t="s">
        <v>29</v>
      </c>
      <c r="H135" s="7" t="s">
        <v>15</v>
      </c>
      <c r="I135" s="7" t="s">
        <v>9</v>
      </c>
      <c r="J135" s="7"/>
      <c r="K135" s="7"/>
      <c r="L135" s="7"/>
    </row>
    <row r="136" spans="1:12" hidden="1" x14ac:dyDescent="0.25">
      <c r="A136" s="5">
        <v>44707</v>
      </c>
      <c r="B136" s="6" t="s">
        <v>289</v>
      </c>
      <c r="C136" s="6" t="s">
        <v>290</v>
      </c>
      <c r="D136" s="7">
        <v>48240872</v>
      </c>
      <c r="E136" s="5">
        <v>44693</v>
      </c>
      <c r="F136" s="5">
        <v>44804</v>
      </c>
      <c r="G136" s="7" t="s">
        <v>29</v>
      </c>
      <c r="H136" s="7"/>
      <c r="I136" s="7" t="s">
        <v>9</v>
      </c>
      <c r="J136" s="7"/>
      <c r="K136" s="7"/>
      <c r="L136" s="9" t="s">
        <v>19</v>
      </c>
    </row>
    <row r="137" spans="1:12" hidden="1" x14ac:dyDescent="0.25">
      <c r="A137" s="5">
        <v>44688</v>
      </c>
      <c r="B137" s="6" t="s">
        <v>291</v>
      </c>
      <c r="C137" s="6" t="s">
        <v>292</v>
      </c>
      <c r="D137" s="7">
        <v>76001423</v>
      </c>
      <c r="E137" s="5">
        <v>44682</v>
      </c>
      <c r="F137" s="5">
        <v>44712</v>
      </c>
      <c r="G137" s="7"/>
      <c r="H137" s="7" t="s">
        <v>15</v>
      </c>
      <c r="I137" s="7"/>
      <c r="J137" s="7"/>
      <c r="K137" s="7"/>
      <c r="L137" s="7"/>
    </row>
    <row r="138" spans="1:12" hidden="1" x14ac:dyDescent="0.25">
      <c r="A138" s="5">
        <v>44707</v>
      </c>
      <c r="B138" s="6" t="s">
        <v>293</v>
      </c>
      <c r="C138" s="6" t="s">
        <v>179</v>
      </c>
      <c r="D138" s="7">
        <v>4929395</v>
      </c>
      <c r="E138" s="7"/>
      <c r="F138" s="7"/>
      <c r="G138" s="7" t="s">
        <v>29</v>
      </c>
      <c r="H138" s="7"/>
      <c r="I138" s="7"/>
      <c r="J138" s="7"/>
      <c r="K138" s="7"/>
      <c r="L138" s="9" t="s">
        <v>19</v>
      </c>
    </row>
    <row r="139" spans="1:12" hidden="1" x14ac:dyDescent="0.25">
      <c r="A139" s="5">
        <v>44707</v>
      </c>
      <c r="B139" s="6" t="s">
        <v>291</v>
      </c>
      <c r="C139" s="6" t="s">
        <v>292</v>
      </c>
      <c r="D139" s="7">
        <v>76001423</v>
      </c>
      <c r="E139" s="5">
        <v>44713</v>
      </c>
      <c r="F139" s="5">
        <v>44773</v>
      </c>
      <c r="G139" s="7" t="s">
        <v>35</v>
      </c>
      <c r="H139" s="7" t="s">
        <v>15</v>
      </c>
      <c r="I139" s="7"/>
      <c r="J139" s="7"/>
      <c r="K139" s="7"/>
      <c r="L139" s="7"/>
    </row>
    <row r="140" spans="1:12" hidden="1" x14ac:dyDescent="0.25">
      <c r="A140" s="5">
        <v>44707</v>
      </c>
      <c r="B140" s="6" t="s">
        <v>195</v>
      </c>
      <c r="C140" s="6" t="s">
        <v>196</v>
      </c>
      <c r="D140" s="7" t="s">
        <v>197</v>
      </c>
      <c r="E140" s="5">
        <v>44713</v>
      </c>
      <c r="F140" s="5">
        <v>44773</v>
      </c>
      <c r="G140" s="7" t="s">
        <v>35</v>
      </c>
      <c r="H140" s="7" t="s">
        <v>15</v>
      </c>
      <c r="I140" s="7"/>
      <c r="J140" s="7"/>
      <c r="K140" s="7"/>
      <c r="L140" s="7"/>
    </row>
    <row r="141" spans="1:12" hidden="1" x14ac:dyDescent="0.25">
      <c r="A141" s="5">
        <v>44707</v>
      </c>
      <c r="B141" s="6" t="s">
        <v>294</v>
      </c>
      <c r="C141" s="6" t="s">
        <v>295</v>
      </c>
      <c r="D141" s="7">
        <v>76138964</v>
      </c>
      <c r="E141" s="7"/>
      <c r="F141" s="7"/>
      <c r="G141" s="7" t="s">
        <v>29</v>
      </c>
      <c r="H141" s="7"/>
      <c r="I141" s="7"/>
      <c r="J141" s="7"/>
      <c r="K141" s="7"/>
      <c r="L141" s="15" t="s">
        <v>121</v>
      </c>
    </row>
    <row r="142" spans="1:12" s="58" customFormat="1" ht="20.100000000000001" customHeight="1" x14ac:dyDescent="0.25">
      <c r="A142" s="5">
        <v>44677</v>
      </c>
      <c r="B142" s="59" t="s">
        <v>302</v>
      </c>
      <c r="C142" s="59" t="s">
        <v>303</v>
      </c>
      <c r="D142" s="7" t="s">
        <v>580</v>
      </c>
      <c r="E142" s="60">
        <v>44669</v>
      </c>
      <c r="F142" s="60">
        <v>44773</v>
      </c>
      <c r="G142" s="7" t="s">
        <v>29</v>
      </c>
      <c r="H142" s="7" t="s">
        <v>15</v>
      </c>
      <c r="I142" s="7"/>
      <c r="J142" s="7" t="s">
        <v>15</v>
      </c>
      <c r="K142" s="61" t="s">
        <v>15</v>
      </c>
      <c r="L142" s="61"/>
    </row>
    <row r="143" spans="1:12" hidden="1" x14ac:dyDescent="0.25">
      <c r="A143" s="5">
        <v>44707</v>
      </c>
      <c r="B143" s="6" t="s">
        <v>298</v>
      </c>
      <c r="C143" s="6" t="s">
        <v>299</v>
      </c>
      <c r="D143" s="7">
        <v>60430388</v>
      </c>
      <c r="E143" s="5">
        <v>44693</v>
      </c>
      <c r="F143" s="5">
        <v>44804</v>
      </c>
      <c r="G143" s="7" t="s">
        <v>29</v>
      </c>
      <c r="H143" s="7" t="s">
        <v>15</v>
      </c>
      <c r="I143" s="7" t="s">
        <v>9</v>
      </c>
      <c r="J143" s="7"/>
      <c r="K143" s="7"/>
      <c r="L143" s="7"/>
    </row>
    <row r="144" spans="1:12" s="58" customFormat="1" ht="20.100000000000001" customHeight="1" x14ac:dyDescent="0.25">
      <c r="A144" s="5">
        <v>44677</v>
      </c>
      <c r="B144" s="59" t="s">
        <v>314</v>
      </c>
      <c r="C144" s="59" t="s">
        <v>315</v>
      </c>
      <c r="D144" s="7" t="s">
        <v>621</v>
      </c>
      <c r="E144" s="60">
        <v>44671</v>
      </c>
      <c r="F144" s="60">
        <v>44773</v>
      </c>
      <c r="G144" s="7" t="s">
        <v>29</v>
      </c>
      <c r="H144" s="7" t="s">
        <v>15</v>
      </c>
      <c r="I144" s="7"/>
      <c r="J144" s="7" t="s">
        <v>15</v>
      </c>
      <c r="K144" s="61"/>
      <c r="L144" s="61"/>
    </row>
    <row r="145" spans="1:12" s="58" customFormat="1" ht="20.100000000000001" customHeight="1" x14ac:dyDescent="0.25">
      <c r="A145" s="5">
        <v>44670</v>
      </c>
      <c r="B145" s="59" t="s">
        <v>322</v>
      </c>
      <c r="C145" s="59" t="s">
        <v>323</v>
      </c>
      <c r="D145" s="7" t="s">
        <v>660</v>
      </c>
      <c r="E145" s="60">
        <v>44659</v>
      </c>
      <c r="F145" s="60">
        <v>44773</v>
      </c>
      <c r="G145" s="7" t="s">
        <v>29</v>
      </c>
      <c r="H145" s="7" t="s">
        <v>15</v>
      </c>
      <c r="I145" s="7"/>
      <c r="J145" s="7" t="s">
        <v>15</v>
      </c>
      <c r="K145" s="61"/>
      <c r="L145" s="61"/>
    </row>
    <row r="146" spans="1:12" hidden="1" x14ac:dyDescent="0.25">
      <c r="A146" s="5">
        <v>44707</v>
      </c>
      <c r="B146" s="6" t="s">
        <v>201</v>
      </c>
      <c r="C146" s="6" t="s">
        <v>202</v>
      </c>
      <c r="D146" s="7" t="s">
        <v>203</v>
      </c>
      <c r="E146" s="5">
        <v>44713</v>
      </c>
      <c r="F146" s="5">
        <v>44773</v>
      </c>
      <c r="G146" s="7" t="s">
        <v>35</v>
      </c>
      <c r="H146" s="7" t="s">
        <v>15</v>
      </c>
      <c r="I146" s="7"/>
      <c r="J146" s="7"/>
      <c r="K146" s="7"/>
      <c r="L146" s="7"/>
    </row>
    <row r="147" spans="1:12" hidden="1" x14ac:dyDescent="0.25">
      <c r="A147" s="5">
        <v>44707</v>
      </c>
      <c r="B147" s="6" t="s">
        <v>206</v>
      </c>
      <c r="C147" s="6" t="s">
        <v>207</v>
      </c>
      <c r="D147" s="7" t="s">
        <v>208</v>
      </c>
      <c r="E147" s="5">
        <v>44713</v>
      </c>
      <c r="F147" s="5">
        <v>44773</v>
      </c>
      <c r="G147" s="7" t="s">
        <v>35</v>
      </c>
      <c r="H147" s="7" t="s">
        <v>15</v>
      </c>
      <c r="I147" s="7"/>
      <c r="J147" s="7"/>
      <c r="K147" s="7"/>
      <c r="L147" s="7"/>
    </row>
    <row r="148" spans="1:12" hidden="1" x14ac:dyDescent="0.25">
      <c r="A148" s="5">
        <v>44707</v>
      </c>
      <c r="B148" s="6" t="s">
        <v>304</v>
      </c>
      <c r="C148" s="6" t="s">
        <v>210</v>
      </c>
      <c r="D148" s="16">
        <v>72420619</v>
      </c>
      <c r="E148" s="5">
        <v>44713</v>
      </c>
      <c r="F148" s="5" t="s">
        <v>305</v>
      </c>
      <c r="G148" s="7" t="s">
        <v>35</v>
      </c>
      <c r="H148" s="7" t="s">
        <v>15</v>
      </c>
      <c r="I148" s="7"/>
      <c r="J148" s="7"/>
      <c r="K148" s="7"/>
      <c r="L148" s="7"/>
    </row>
    <row r="149" spans="1:12" hidden="1" x14ac:dyDescent="0.25">
      <c r="A149" s="5">
        <v>44663</v>
      </c>
      <c r="B149" s="6" t="s">
        <v>306</v>
      </c>
      <c r="C149" s="6" t="s">
        <v>307</v>
      </c>
      <c r="D149" s="7"/>
      <c r="E149" s="5">
        <v>44652</v>
      </c>
      <c r="F149" s="5">
        <v>44742</v>
      </c>
      <c r="G149" s="7" t="s">
        <v>29</v>
      </c>
      <c r="H149" s="7" t="s">
        <v>15</v>
      </c>
      <c r="I149" s="7"/>
      <c r="J149" s="7"/>
      <c r="K149" s="7"/>
      <c r="L149" s="7"/>
    </row>
    <row r="150" spans="1:12" hidden="1" x14ac:dyDescent="0.25">
      <c r="A150" s="5">
        <v>44707</v>
      </c>
      <c r="B150" s="6" t="s">
        <v>75</v>
      </c>
      <c r="C150" s="6" t="s">
        <v>76</v>
      </c>
      <c r="D150" s="7" t="s">
        <v>77</v>
      </c>
      <c r="E150" s="5">
        <v>44713</v>
      </c>
      <c r="F150" s="5">
        <v>44773</v>
      </c>
      <c r="G150" s="7" t="s">
        <v>35</v>
      </c>
      <c r="H150" s="7" t="s">
        <v>15</v>
      </c>
      <c r="I150" s="7" t="s">
        <v>9</v>
      </c>
      <c r="J150" s="7"/>
      <c r="K150" s="7"/>
      <c r="L150" s="7" t="s">
        <v>72</v>
      </c>
    </row>
    <row r="151" spans="1:12" hidden="1" x14ac:dyDescent="0.25">
      <c r="A151" s="5">
        <v>44707</v>
      </c>
      <c r="B151" s="6" t="s">
        <v>211</v>
      </c>
      <c r="C151" s="6" t="s">
        <v>212</v>
      </c>
      <c r="D151" s="7" t="s">
        <v>213</v>
      </c>
      <c r="E151" s="5">
        <v>44713</v>
      </c>
      <c r="F151" s="5">
        <v>44773</v>
      </c>
      <c r="G151" s="7" t="s">
        <v>35</v>
      </c>
      <c r="H151" s="7" t="s">
        <v>15</v>
      </c>
      <c r="I151" s="7"/>
      <c r="J151" s="7"/>
      <c r="K151" s="7"/>
      <c r="L151" s="7"/>
    </row>
    <row r="152" spans="1:12" hidden="1" x14ac:dyDescent="0.25">
      <c r="A152" s="5">
        <v>44707</v>
      </c>
      <c r="B152" s="6" t="s">
        <v>308</v>
      </c>
      <c r="C152" s="6" t="s">
        <v>309</v>
      </c>
      <c r="D152" s="7">
        <v>73494962</v>
      </c>
      <c r="E152" s="5">
        <v>44695</v>
      </c>
      <c r="F152" s="5">
        <v>44804</v>
      </c>
      <c r="G152" s="7" t="s">
        <v>29</v>
      </c>
      <c r="H152" s="7" t="s">
        <v>15</v>
      </c>
      <c r="I152" s="7"/>
      <c r="J152" s="7"/>
      <c r="K152" s="7"/>
      <c r="L152" s="7"/>
    </row>
    <row r="153" spans="1:12" hidden="1" x14ac:dyDescent="0.25">
      <c r="A153" s="5">
        <v>44707</v>
      </c>
      <c r="B153" s="6" t="s">
        <v>310</v>
      </c>
      <c r="C153" s="6" t="s">
        <v>284</v>
      </c>
      <c r="D153" s="7">
        <v>72386048</v>
      </c>
      <c r="E153" s="5">
        <v>44695</v>
      </c>
      <c r="F153" s="5">
        <v>44804</v>
      </c>
      <c r="G153" s="7" t="s">
        <v>29</v>
      </c>
      <c r="H153" s="7" t="s">
        <v>15</v>
      </c>
      <c r="I153" s="7"/>
      <c r="J153" s="7"/>
      <c r="K153" s="7"/>
      <c r="L153" s="7"/>
    </row>
    <row r="154" spans="1:12" hidden="1" x14ac:dyDescent="0.25">
      <c r="A154" s="5">
        <v>44707</v>
      </c>
      <c r="B154" s="6" t="s">
        <v>100</v>
      </c>
      <c r="C154" s="6" t="s">
        <v>101</v>
      </c>
      <c r="D154" s="7">
        <v>62034807</v>
      </c>
      <c r="E154" s="5">
        <v>44713</v>
      </c>
      <c r="F154" s="5">
        <v>44773</v>
      </c>
      <c r="G154" s="7" t="s">
        <v>35</v>
      </c>
      <c r="H154" s="7"/>
      <c r="I154" s="7"/>
      <c r="J154" s="7"/>
      <c r="K154" s="7"/>
      <c r="L154" s="9" t="s">
        <v>19</v>
      </c>
    </row>
    <row r="155" spans="1:12" hidden="1" x14ac:dyDescent="0.25">
      <c r="A155" s="10">
        <v>44721</v>
      </c>
      <c r="B155" s="11" t="s">
        <v>311</v>
      </c>
      <c r="C155" s="11" t="s">
        <v>312</v>
      </c>
      <c r="D155" s="12" t="s">
        <v>313</v>
      </c>
      <c r="E155" s="5">
        <v>44713</v>
      </c>
      <c r="F155" s="10">
        <v>44803</v>
      </c>
      <c r="G155" s="13" t="s">
        <v>29</v>
      </c>
      <c r="H155" s="13"/>
      <c r="I155" s="13"/>
      <c r="J155" s="13"/>
      <c r="K155" s="13"/>
      <c r="L155" s="13"/>
    </row>
    <row r="156" spans="1:12" s="58" customFormat="1" ht="20.100000000000001" customHeight="1" x14ac:dyDescent="0.25">
      <c r="A156" s="5">
        <v>44663</v>
      </c>
      <c r="B156" s="59" t="s">
        <v>741</v>
      </c>
      <c r="C156" s="59" t="s">
        <v>742</v>
      </c>
      <c r="D156" s="7" t="s">
        <v>743</v>
      </c>
      <c r="E156" s="60">
        <v>44652</v>
      </c>
      <c r="F156" s="60">
        <v>44742</v>
      </c>
      <c r="G156" s="7" t="s">
        <v>29</v>
      </c>
      <c r="H156" s="7" t="s">
        <v>15</v>
      </c>
      <c r="I156" s="7"/>
      <c r="J156" s="7" t="s">
        <v>15</v>
      </c>
      <c r="K156" s="61"/>
      <c r="L156" s="61"/>
    </row>
    <row r="157" spans="1:12" hidden="1" x14ac:dyDescent="0.25">
      <c r="A157" s="5">
        <v>44698</v>
      </c>
      <c r="B157" s="6" t="s">
        <v>314</v>
      </c>
      <c r="C157" s="6" t="s">
        <v>316</v>
      </c>
      <c r="D157" s="7"/>
      <c r="E157" s="5">
        <v>44682</v>
      </c>
      <c r="F157" s="5">
        <v>44742</v>
      </c>
      <c r="G157" s="7"/>
      <c r="H157" s="7" t="s">
        <v>15</v>
      </c>
      <c r="I157" s="7"/>
      <c r="J157" s="7"/>
      <c r="K157" s="7"/>
      <c r="L157" s="7"/>
    </row>
    <row r="158" spans="1:12" hidden="1" x14ac:dyDescent="0.25">
      <c r="A158" s="5">
        <v>44707</v>
      </c>
      <c r="B158" s="6" t="s">
        <v>214</v>
      </c>
      <c r="C158" s="6" t="s">
        <v>215</v>
      </c>
      <c r="D158" s="7" t="s">
        <v>216</v>
      </c>
      <c r="E158" s="5">
        <v>44713</v>
      </c>
      <c r="F158" s="5">
        <v>44773</v>
      </c>
      <c r="G158" s="7" t="s">
        <v>35</v>
      </c>
      <c r="H158" s="7" t="s">
        <v>15</v>
      </c>
      <c r="I158" s="7"/>
      <c r="J158" s="7"/>
      <c r="K158" s="7"/>
      <c r="L158" s="7"/>
    </row>
    <row r="159" spans="1:12" hidden="1" x14ac:dyDescent="0.25">
      <c r="A159" s="5">
        <v>44721</v>
      </c>
      <c r="B159" s="6" t="s">
        <v>317</v>
      </c>
      <c r="C159" s="6" t="s">
        <v>318</v>
      </c>
      <c r="D159" s="7">
        <v>78257845</v>
      </c>
      <c r="E159" s="5">
        <v>44713</v>
      </c>
      <c r="F159" s="5">
        <v>44773</v>
      </c>
      <c r="G159" s="7" t="s">
        <v>35</v>
      </c>
      <c r="H159" s="7" t="s">
        <v>15</v>
      </c>
      <c r="I159" s="13"/>
      <c r="J159" s="13"/>
      <c r="K159" s="13"/>
      <c r="L159" s="13"/>
    </row>
    <row r="160" spans="1:12" hidden="1" x14ac:dyDescent="0.25">
      <c r="A160" s="5">
        <v>44707</v>
      </c>
      <c r="B160" s="6" t="s">
        <v>220</v>
      </c>
      <c r="C160" s="6" t="s">
        <v>221</v>
      </c>
      <c r="D160" s="7" t="s">
        <v>222</v>
      </c>
      <c r="E160" s="5">
        <v>44713</v>
      </c>
      <c r="F160" s="5">
        <v>44773</v>
      </c>
      <c r="G160" s="7" t="s">
        <v>35</v>
      </c>
      <c r="H160" s="7" t="s">
        <v>15</v>
      </c>
      <c r="I160" s="7"/>
      <c r="J160" s="7"/>
      <c r="K160" s="7"/>
      <c r="L160" s="7"/>
    </row>
    <row r="161" spans="1:12" hidden="1" x14ac:dyDescent="0.25">
      <c r="A161" s="5">
        <v>44707</v>
      </c>
      <c r="B161" s="6" t="s">
        <v>223</v>
      </c>
      <c r="C161" s="6" t="s">
        <v>224</v>
      </c>
      <c r="D161" s="7" t="s">
        <v>225</v>
      </c>
      <c r="E161" s="5">
        <v>44713</v>
      </c>
      <c r="F161" s="7"/>
      <c r="G161" s="7" t="s">
        <v>35</v>
      </c>
      <c r="H161" s="7" t="s">
        <v>15</v>
      </c>
      <c r="I161" s="7"/>
      <c r="J161" s="7"/>
      <c r="K161" s="7"/>
      <c r="L161" s="7" t="s">
        <v>72</v>
      </c>
    </row>
    <row r="162" spans="1:12" hidden="1" x14ac:dyDescent="0.25">
      <c r="A162" s="5">
        <v>44659</v>
      </c>
      <c r="B162" s="6" t="s">
        <v>319</v>
      </c>
      <c r="C162" s="6" t="s">
        <v>320</v>
      </c>
      <c r="D162" s="7"/>
      <c r="E162" s="5">
        <v>44652</v>
      </c>
      <c r="F162" s="5">
        <v>44742</v>
      </c>
      <c r="G162" s="5"/>
      <c r="H162" s="7" t="s">
        <v>15</v>
      </c>
      <c r="I162" s="7"/>
      <c r="J162" s="7"/>
      <c r="K162" s="7"/>
      <c r="L162" s="7"/>
    </row>
    <row r="163" spans="1:12" hidden="1" x14ac:dyDescent="0.25">
      <c r="A163" s="5">
        <v>44707</v>
      </c>
      <c r="B163" s="6" t="s">
        <v>226</v>
      </c>
      <c r="C163" s="6" t="s">
        <v>227</v>
      </c>
      <c r="D163" s="7" t="s">
        <v>228</v>
      </c>
      <c r="E163" s="5">
        <v>44713</v>
      </c>
      <c r="F163" s="5">
        <v>44773</v>
      </c>
      <c r="G163" s="7" t="s">
        <v>35</v>
      </c>
      <c r="H163" s="7" t="s">
        <v>15</v>
      </c>
      <c r="I163" s="7"/>
      <c r="J163" s="7"/>
      <c r="K163" s="7"/>
      <c r="L163" s="7"/>
    </row>
    <row r="164" spans="1:12" hidden="1" x14ac:dyDescent="0.25">
      <c r="A164" s="5">
        <v>44707</v>
      </c>
      <c r="B164" s="6" t="s">
        <v>198</v>
      </c>
      <c r="C164" s="6" t="s">
        <v>199</v>
      </c>
      <c r="D164" s="7" t="s">
        <v>200</v>
      </c>
      <c r="E164" s="5">
        <v>44713</v>
      </c>
      <c r="F164" s="5">
        <v>44773</v>
      </c>
      <c r="G164" s="7" t="s">
        <v>35</v>
      </c>
      <c r="H164" s="7"/>
      <c r="I164" s="7"/>
      <c r="J164" s="7"/>
      <c r="K164" s="7"/>
      <c r="L164" s="9" t="s">
        <v>19</v>
      </c>
    </row>
    <row r="165" spans="1:12" hidden="1" x14ac:dyDescent="0.25">
      <c r="A165" s="5">
        <v>44663</v>
      </c>
      <c r="B165" s="6" t="s">
        <v>321</v>
      </c>
      <c r="C165" s="6" t="s">
        <v>103</v>
      </c>
      <c r="D165" s="7"/>
      <c r="E165" s="5">
        <v>44652</v>
      </c>
      <c r="F165" s="5">
        <v>44742</v>
      </c>
      <c r="G165" s="7" t="s">
        <v>29</v>
      </c>
      <c r="H165" s="7" t="s">
        <v>15</v>
      </c>
      <c r="I165" s="7"/>
      <c r="J165" s="7" t="s">
        <v>15</v>
      </c>
      <c r="K165" s="7"/>
      <c r="L165" s="7"/>
    </row>
    <row r="166" spans="1:12" s="58" customFormat="1" ht="20.100000000000001" customHeight="1" x14ac:dyDescent="0.25">
      <c r="A166" s="5">
        <v>44663</v>
      </c>
      <c r="B166" s="59" t="s">
        <v>786</v>
      </c>
      <c r="C166" s="59" t="s">
        <v>787</v>
      </c>
      <c r="D166" s="7" t="s">
        <v>788</v>
      </c>
      <c r="E166" s="60">
        <v>44652</v>
      </c>
      <c r="F166" s="60">
        <v>44742</v>
      </c>
      <c r="G166" s="7" t="s">
        <v>29</v>
      </c>
      <c r="H166" s="7" t="s">
        <v>15</v>
      </c>
      <c r="I166" s="7"/>
      <c r="J166" s="7" t="s">
        <v>15</v>
      </c>
      <c r="K166" s="61"/>
      <c r="L166" s="61"/>
    </row>
    <row r="167" spans="1:12" hidden="1" x14ac:dyDescent="0.25">
      <c r="A167" s="5">
        <v>44721</v>
      </c>
      <c r="B167" s="6" t="s">
        <v>324</v>
      </c>
      <c r="C167" s="6" t="s">
        <v>325</v>
      </c>
      <c r="D167" s="14" t="s">
        <v>326</v>
      </c>
      <c r="E167" s="5">
        <v>44713</v>
      </c>
      <c r="F167" s="5">
        <v>44773</v>
      </c>
      <c r="G167" s="7" t="s">
        <v>35</v>
      </c>
      <c r="H167" s="7" t="s">
        <v>15</v>
      </c>
      <c r="I167" s="13"/>
      <c r="J167" s="13"/>
      <c r="K167" s="13"/>
      <c r="L167" s="13"/>
    </row>
    <row r="168" spans="1:12" hidden="1" x14ac:dyDescent="0.25">
      <c r="A168" s="5">
        <v>44721</v>
      </c>
      <c r="B168" s="11" t="s">
        <v>327</v>
      </c>
      <c r="C168" s="11" t="s">
        <v>328</v>
      </c>
      <c r="D168" s="12" t="s">
        <v>329</v>
      </c>
      <c r="E168" s="5">
        <v>44713</v>
      </c>
      <c r="F168" s="10">
        <v>44803</v>
      </c>
      <c r="G168" s="13" t="s">
        <v>29</v>
      </c>
      <c r="H168" s="13"/>
      <c r="I168" s="13"/>
      <c r="J168" s="13"/>
      <c r="K168" s="13"/>
      <c r="L168" s="13"/>
    </row>
    <row r="169" spans="1:12" hidden="1" x14ac:dyDescent="0.25">
      <c r="A169" s="5">
        <v>44707</v>
      </c>
      <c r="B169" s="6" t="s">
        <v>229</v>
      </c>
      <c r="C169" s="6" t="s">
        <v>230</v>
      </c>
      <c r="D169" s="7" t="s">
        <v>231</v>
      </c>
      <c r="E169" s="5">
        <v>44713</v>
      </c>
      <c r="F169" s="5">
        <v>44773</v>
      </c>
      <c r="G169" s="7" t="s">
        <v>35</v>
      </c>
      <c r="H169" s="7" t="s">
        <v>15</v>
      </c>
      <c r="I169" s="7"/>
      <c r="J169" s="7"/>
      <c r="K169" s="7"/>
      <c r="L169" s="7"/>
    </row>
    <row r="170" spans="1:12" hidden="1" x14ac:dyDescent="0.25">
      <c r="A170" s="5">
        <v>44707</v>
      </c>
      <c r="B170" s="6" t="s">
        <v>235</v>
      </c>
      <c r="C170" s="6" t="s">
        <v>236</v>
      </c>
      <c r="D170" s="7" t="s">
        <v>237</v>
      </c>
      <c r="E170" s="5">
        <v>44713</v>
      </c>
      <c r="F170" s="5">
        <v>44804</v>
      </c>
      <c r="G170" s="7" t="s">
        <v>35</v>
      </c>
      <c r="H170" s="7" t="s">
        <v>15</v>
      </c>
      <c r="I170" s="7"/>
      <c r="J170" s="7"/>
      <c r="K170" s="7"/>
      <c r="L170" s="7"/>
    </row>
    <row r="171" spans="1:12" hidden="1" x14ac:dyDescent="0.25">
      <c r="A171" s="5">
        <v>44707</v>
      </c>
      <c r="B171" s="6" t="s">
        <v>238</v>
      </c>
      <c r="C171" s="6" t="s">
        <v>239</v>
      </c>
      <c r="D171" s="7" t="s">
        <v>240</v>
      </c>
      <c r="E171" s="5">
        <v>44713</v>
      </c>
      <c r="F171" s="5">
        <v>44773</v>
      </c>
      <c r="G171" s="7" t="s">
        <v>35</v>
      </c>
      <c r="H171" s="7" t="s">
        <v>15</v>
      </c>
      <c r="I171" s="7"/>
      <c r="J171" s="7"/>
      <c r="K171" s="7"/>
      <c r="L171" s="7"/>
    </row>
    <row r="172" spans="1:12" hidden="1" x14ac:dyDescent="0.25">
      <c r="A172" s="10">
        <v>44721</v>
      </c>
      <c r="B172" s="11" t="s">
        <v>330</v>
      </c>
      <c r="C172" s="11" t="s">
        <v>331</v>
      </c>
      <c r="D172" s="12" t="s">
        <v>332</v>
      </c>
      <c r="E172" s="5">
        <v>44713</v>
      </c>
      <c r="F172" s="10">
        <v>44803</v>
      </c>
      <c r="G172" s="13" t="s">
        <v>29</v>
      </c>
      <c r="H172" s="13"/>
      <c r="I172" s="13"/>
      <c r="J172" s="13"/>
      <c r="K172" s="13"/>
      <c r="L172" s="13"/>
    </row>
    <row r="173" spans="1:12" hidden="1" x14ac:dyDescent="0.25">
      <c r="A173" s="5">
        <v>44707</v>
      </c>
      <c r="B173" s="6" t="s">
        <v>241</v>
      </c>
      <c r="C173" s="6" t="s">
        <v>242</v>
      </c>
      <c r="D173" s="7" t="s">
        <v>243</v>
      </c>
      <c r="E173" s="5">
        <v>44713</v>
      </c>
      <c r="F173" s="5">
        <v>44773</v>
      </c>
      <c r="G173" s="7" t="s">
        <v>35</v>
      </c>
      <c r="H173" s="7" t="s">
        <v>15</v>
      </c>
      <c r="I173" s="7"/>
      <c r="J173" s="7"/>
      <c r="K173" s="7"/>
      <c r="L173" s="7"/>
    </row>
    <row r="174" spans="1:12" hidden="1" x14ac:dyDescent="0.25">
      <c r="A174" s="5">
        <v>44707</v>
      </c>
      <c r="B174" s="6" t="s">
        <v>244</v>
      </c>
      <c r="C174" s="6" t="s">
        <v>245</v>
      </c>
      <c r="D174" s="7" t="s">
        <v>246</v>
      </c>
      <c r="E174" s="5">
        <v>44713</v>
      </c>
      <c r="F174" s="5">
        <v>44773</v>
      </c>
      <c r="G174" s="7" t="s">
        <v>35</v>
      </c>
      <c r="H174" s="7" t="s">
        <v>15</v>
      </c>
      <c r="I174" s="7"/>
      <c r="J174" s="7"/>
      <c r="K174" s="7"/>
      <c r="L174" s="7"/>
    </row>
    <row r="175" spans="1:12" hidden="1" x14ac:dyDescent="0.25">
      <c r="A175" s="5">
        <v>44670</v>
      </c>
      <c r="B175" s="6" t="s">
        <v>333</v>
      </c>
      <c r="C175" s="6" t="s">
        <v>334</v>
      </c>
      <c r="D175" s="7"/>
      <c r="E175" s="5">
        <v>44659</v>
      </c>
      <c r="F175" s="5">
        <v>44773</v>
      </c>
      <c r="G175" s="7" t="s">
        <v>29</v>
      </c>
      <c r="H175" s="7" t="s">
        <v>15</v>
      </c>
      <c r="I175" s="7"/>
      <c r="J175" s="7"/>
      <c r="K175" s="7"/>
      <c r="L175" s="7"/>
    </row>
    <row r="176" spans="1:12" hidden="1" x14ac:dyDescent="0.25">
      <c r="A176" s="5">
        <v>44670</v>
      </c>
      <c r="B176" s="6" t="s">
        <v>335</v>
      </c>
      <c r="C176" s="6" t="s">
        <v>248</v>
      </c>
      <c r="D176" s="7"/>
      <c r="E176" s="5">
        <v>44652</v>
      </c>
      <c r="F176" s="5">
        <v>44681</v>
      </c>
      <c r="G176" s="7"/>
      <c r="H176" s="7" t="s">
        <v>15</v>
      </c>
      <c r="I176" s="7"/>
      <c r="J176" s="7"/>
      <c r="K176" s="7"/>
      <c r="L176" s="7"/>
    </row>
    <row r="177" spans="1:12" hidden="1" x14ac:dyDescent="0.25">
      <c r="A177" s="5">
        <v>44707</v>
      </c>
      <c r="B177" s="6" t="s">
        <v>249</v>
      </c>
      <c r="C177" s="6" t="s">
        <v>250</v>
      </c>
      <c r="D177" s="7">
        <v>44494612</v>
      </c>
      <c r="E177" s="5">
        <v>44713</v>
      </c>
      <c r="F177" s="7"/>
      <c r="G177" s="7" t="s">
        <v>35</v>
      </c>
      <c r="H177" s="7"/>
      <c r="I177" s="7"/>
      <c r="J177" s="7"/>
      <c r="K177" s="7"/>
      <c r="L177" s="9" t="s">
        <v>19</v>
      </c>
    </row>
    <row r="178" spans="1:12" hidden="1" x14ac:dyDescent="0.25">
      <c r="A178" s="5">
        <v>44721</v>
      </c>
      <c r="B178" s="11" t="s">
        <v>336</v>
      </c>
      <c r="C178" s="11" t="s">
        <v>337</v>
      </c>
      <c r="D178" s="12" t="s">
        <v>338</v>
      </c>
      <c r="E178" s="5">
        <v>44713</v>
      </c>
      <c r="F178" s="10">
        <v>44803</v>
      </c>
      <c r="G178" s="13" t="s">
        <v>29</v>
      </c>
      <c r="H178" s="13"/>
      <c r="I178" s="13"/>
      <c r="J178" s="13"/>
      <c r="K178" s="13"/>
      <c r="L178" s="13"/>
    </row>
    <row r="179" spans="1:12" hidden="1" x14ac:dyDescent="0.25">
      <c r="A179" s="5">
        <v>44707</v>
      </c>
      <c r="B179" s="6" t="s">
        <v>251</v>
      </c>
      <c r="C179" s="6" t="s">
        <v>252</v>
      </c>
      <c r="D179" s="7">
        <v>43030843</v>
      </c>
      <c r="E179" s="5">
        <v>44713</v>
      </c>
      <c r="F179" s="5">
        <v>44773</v>
      </c>
      <c r="G179" s="7" t="s">
        <v>35</v>
      </c>
      <c r="H179" s="7" t="s">
        <v>15</v>
      </c>
      <c r="I179" s="7"/>
      <c r="J179" s="7"/>
      <c r="K179" s="7"/>
      <c r="L179" s="7"/>
    </row>
    <row r="180" spans="1:12" hidden="1" x14ac:dyDescent="0.25">
      <c r="A180" s="5">
        <v>44707</v>
      </c>
      <c r="B180" s="6" t="s">
        <v>253</v>
      </c>
      <c r="C180" s="6" t="s">
        <v>254</v>
      </c>
      <c r="D180" s="7" t="s">
        <v>255</v>
      </c>
      <c r="E180" s="5">
        <v>44713</v>
      </c>
      <c r="F180" s="5">
        <v>44773</v>
      </c>
      <c r="G180" s="7" t="s">
        <v>35</v>
      </c>
      <c r="H180" s="7" t="s">
        <v>15</v>
      </c>
      <c r="I180" s="7"/>
      <c r="J180" s="7"/>
      <c r="K180" s="7"/>
      <c r="L180" s="7"/>
    </row>
    <row r="181" spans="1:12" hidden="1" x14ac:dyDescent="0.25">
      <c r="A181" s="5">
        <v>44707</v>
      </c>
      <c r="B181" s="6" t="s">
        <v>256</v>
      </c>
      <c r="C181" s="6" t="s">
        <v>257</v>
      </c>
      <c r="D181" s="7" t="s">
        <v>258</v>
      </c>
      <c r="E181" s="5">
        <v>44713</v>
      </c>
      <c r="F181" s="5">
        <v>44773</v>
      </c>
      <c r="G181" s="7" t="s">
        <v>35</v>
      </c>
      <c r="H181" s="7" t="s">
        <v>15</v>
      </c>
      <c r="I181" s="7"/>
      <c r="J181" s="7"/>
      <c r="K181" s="7"/>
      <c r="L181" s="7"/>
    </row>
    <row r="182" spans="1:12" hidden="1" x14ac:dyDescent="0.25">
      <c r="A182" s="5">
        <v>44721</v>
      </c>
      <c r="B182" s="6" t="s">
        <v>339</v>
      </c>
      <c r="C182" s="6" t="s">
        <v>340</v>
      </c>
      <c r="D182" s="14" t="s">
        <v>341</v>
      </c>
      <c r="E182" s="5">
        <v>44713</v>
      </c>
      <c r="F182" s="5">
        <v>44773</v>
      </c>
      <c r="G182" s="7" t="s">
        <v>35</v>
      </c>
      <c r="H182" s="7" t="s">
        <v>15</v>
      </c>
      <c r="I182" s="13"/>
      <c r="J182" s="13"/>
      <c r="K182" s="13"/>
      <c r="L182" s="13"/>
    </row>
    <row r="183" spans="1:12" hidden="1" x14ac:dyDescent="0.25">
      <c r="A183" s="5">
        <v>44721</v>
      </c>
      <c r="B183" s="11" t="s">
        <v>342</v>
      </c>
      <c r="C183" s="11" t="s">
        <v>343</v>
      </c>
      <c r="D183" s="12" t="s">
        <v>344</v>
      </c>
      <c r="E183" s="5">
        <v>44713</v>
      </c>
      <c r="F183" s="10">
        <v>44803</v>
      </c>
      <c r="G183" s="13" t="s">
        <v>29</v>
      </c>
      <c r="H183" s="13"/>
      <c r="I183" s="13"/>
      <c r="J183" s="13"/>
      <c r="K183" s="13"/>
      <c r="L183" s="13"/>
    </row>
    <row r="184" spans="1:12" hidden="1" x14ac:dyDescent="0.25">
      <c r="A184" s="5">
        <v>44707</v>
      </c>
      <c r="B184" s="6" t="s">
        <v>345</v>
      </c>
      <c r="C184" s="6" t="s">
        <v>346</v>
      </c>
      <c r="D184" s="7">
        <v>75240532</v>
      </c>
      <c r="E184" s="5">
        <v>44695</v>
      </c>
      <c r="F184" s="5">
        <v>44804</v>
      </c>
      <c r="G184" s="7" t="s">
        <v>29</v>
      </c>
      <c r="H184" s="7" t="s">
        <v>15</v>
      </c>
      <c r="I184" s="7"/>
      <c r="J184" s="7"/>
      <c r="K184" s="7"/>
      <c r="L184" s="7"/>
    </row>
    <row r="185" spans="1:12" hidden="1" x14ac:dyDescent="0.25">
      <c r="A185" s="10">
        <v>44721</v>
      </c>
      <c r="B185" s="11" t="s">
        <v>347</v>
      </c>
      <c r="C185" s="11" t="s">
        <v>348</v>
      </c>
      <c r="D185" s="12" t="s">
        <v>349</v>
      </c>
      <c r="E185" s="5">
        <v>44713</v>
      </c>
      <c r="F185" s="10">
        <v>44803</v>
      </c>
      <c r="G185" s="13" t="s">
        <v>29</v>
      </c>
      <c r="H185" s="13"/>
      <c r="I185" s="13"/>
      <c r="J185" s="13"/>
      <c r="K185" s="13"/>
      <c r="L185" s="13"/>
    </row>
    <row r="186" spans="1:12" hidden="1" x14ac:dyDescent="0.25">
      <c r="A186" s="5">
        <v>44707</v>
      </c>
      <c r="B186" s="6" t="s">
        <v>350</v>
      </c>
      <c r="C186" s="6" t="s">
        <v>351</v>
      </c>
      <c r="D186" s="7">
        <v>40729276</v>
      </c>
      <c r="E186" s="5">
        <v>44695</v>
      </c>
      <c r="F186" s="5">
        <v>44804</v>
      </c>
      <c r="G186" s="7" t="s">
        <v>29</v>
      </c>
      <c r="H186" s="7" t="s">
        <v>15</v>
      </c>
      <c r="I186" s="7"/>
      <c r="J186" s="7"/>
      <c r="K186" s="7"/>
      <c r="L186" s="7"/>
    </row>
    <row r="187" spans="1:12" hidden="1" x14ac:dyDescent="0.25">
      <c r="A187" s="5">
        <v>44707</v>
      </c>
      <c r="B187" s="6" t="s">
        <v>260</v>
      </c>
      <c r="C187" s="6" t="s">
        <v>261</v>
      </c>
      <c r="D187" s="7" t="s">
        <v>262</v>
      </c>
      <c r="E187" s="5">
        <v>44713</v>
      </c>
      <c r="F187" s="5">
        <v>44773</v>
      </c>
      <c r="G187" s="7" t="s">
        <v>35</v>
      </c>
      <c r="H187" s="7" t="s">
        <v>15</v>
      </c>
      <c r="I187" s="7"/>
      <c r="J187" s="7"/>
      <c r="K187" s="7"/>
      <c r="L187" s="7"/>
    </row>
    <row r="188" spans="1:12" hidden="1" x14ac:dyDescent="0.25">
      <c r="A188" s="5">
        <v>44707</v>
      </c>
      <c r="B188" s="6" t="s">
        <v>263</v>
      </c>
      <c r="C188" s="6" t="s">
        <v>264</v>
      </c>
      <c r="D188" s="7" t="s">
        <v>265</v>
      </c>
      <c r="E188" s="5">
        <v>44713</v>
      </c>
      <c r="F188" s="5">
        <v>44773</v>
      </c>
      <c r="G188" s="7" t="s">
        <v>35</v>
      </c>
      <c r="H188" s="7" t="s">
        <v>15</v>
      </c>
      <c r="I188" s="7"/>
      <c r="J188" s="7"/>
      <c r="K188" s="7"/>
      <c r="L188" s="7"/>
    </row>
    <row r="189" spans="1:12" s="58" customFormat="1" ht="20.100000000000001" customHeight="1" x14ac:dyDescent="0.25">
      <c r="A189" s="5">
        <v>44670</v>
      </c>
      <c r="B189" s="59" t="s">
        <v>95</v>
      </c>
      <c r="C189" s="59" t="s">
        <v>96</v>
      </c>
      <c r="D189" s="7" t="s">
        <v>792</v>
      </c>
      <c r="E189" s="60">
        <v>44659</v>
      </c>
      <c r="F189" s="60">
        <v>44773</v>
      </c>
      <c r="G189" s="7" t="s">
        <v>29</v>
      </c>
      <c r="H189" s="7" t="s">
        <v>15</v>
      </c>
      <c r="I189" s="7"/>
      <c r="J189" s="7" t="s">
        <v>15</v>
      </c>
      <c r="K189" s="61"/>
      <c r="L189" s="61"/>
    </row>
    <row r="190" spans="1:12" hidden="1" x14ac:dyDescent="0.25">
      <c r="A190" s="5">
        <v>44707</v>
      </c>
      <c r="B190" s="6" t="s">
        <v>354</v>
      </c>
      <c r="C190" s="6" t="s">
        <v>355</v>
      </c>
      <c r="D190" s="7" t="s">
        <v>792</v>
      </c>
      <c r="E190" s="5">
        <v>44695</v>
      </c>
      <c r="F190" s="5">
        <v>44804</v>
      </c>
      <c r="G190" s="7" t="s">
        <v>29</v>
      </c>
      <c r="H190" s="7" t="s">
        <v>15</v>
      </c>
      <c r="I190" s="7"/>
      <c r="J190" s="7"/>
      <c r="K190" s="7"/>
      <c r="L190" s="7"/>
    </row>
    <row r="191" spans="1:12" hidden="1" x14ac:dyDescent="0.25">
      <c r="A191" s="5">
        <v>44707</v>
      </c>
      <c r="B191" s="6" t="s">
        <v>266</v>
      </c>
      <c r="C191" s="6" t="s">
        <v>267</v>
      </c>
      <c r="D191" s="7" t="s">
        <v>792</v>
      </c>
      <c r="E191" s="5">
        <v>44713</v>
      </c>
      <c r="F191" s="5">
        <v>44773</v>
      </c>
      <c r="G191" s="7" t="s">
        <v>35</v>
      </c>
      <c r="H191" s="7" t="s">
        <v>15</v>
      </c>
      <c r="I191" s="7"/>
      <c r="J191" s="7"/>
      <c r="K191" s="7"/>
      <c r="L191" s="7"/>
    </row>
    <row r="192" spans="1:12" hidden="1" x14ac:dyDescent="0.25">
      <c r="A192" s="5">
        <v>44707</v>
      </c>
      <c r="B192" s="6" t="s">
        <v>269</v>
      </c>
      <c r="C192" s="6" t="s">
        <v>270</v>
      </c>
      <c r="D192" s="7" t="s">
        <v>271</v>
      </c>
      <c r="E192" s="5">
        <v>44713</v>
      </c>
      <c r="F192" s="5">
        <v>44773</v>
      </c>
      <c r="G192" s="7" t="s">
        <v>35</v>
      </c>
      <c r="H192" s="7" t="s">
        <v>15</v>
      </c>
      <c r="I192" s="7"/>
      <c r="J192" s="7"/>
      <c r="K192" s="7"/>
      <c r="L192" s="7"/>
    </row>
    <row r="193" spans="1:12" hidden="1" x14ac:dyDescent="0.25">
      <c r="A193" s="5">
        <v>44663</v>
      </c>
      <c r="B193" s="6" t="s">
        <v>356</v>
      </c>
      <c r="C193" s="6" t="s">
        <v>357</v>
      </c>
      <c r="D193" s="7"/>
      <c r="E193" s="5">
        <v>44652</v>
      </c>
      <c r="F193" s="5">
        <v>44742</v>
      </c>
      <c r="G193" s="7"/>
      <c r="H193" s="7" t="s">
        <v>15</v>
      </c>
      <c r="I193" s="7"/>
      <c r="J193" s="7"/>
      <c r="K193" s="7"/>
      <c r="L193" s="7"/>
    </row>
    <row r="194" spans="1:12" hidden="1" x14ac:dyDescent="0.25">
      <c r="A194" s="5">
        <v>44663</v>
      </c>
      <c r="B194" s="6" t="s">
        <v>358</v>
      </c>
      <c r="C194" s="6" t="s">
        <v>359</v>
      </c>
      <c r="D194" s="7"/>
      <c r="E194" s="5">
        <v>44652</v>
      </c>
      <c r="F194" s="5">
        <v>44742</v>
      </c>
      <c r="G194" s="7" t="s">
        <v>29</v>
      </c>
      <c r="H194" s="7" t="s">
        <v>15</v>
      </c>
      <c r="I194" s="7"/>
      <c r="J194" s="7"/>
      <c r="K194" s="7"/>
      <c r="L194" s="7"/>
    </row>
    <row r="195" spans="1:12" hidden="1" x14ac:dyDescent="0.25">
      <c r="A195" s="5">
        <v>44707</v>
      </c>
      <c r="B195" s="6" t="s">
        <v>272</v>
      </c>
      <c r="C195" s="6" t="s">
        <v>273</v>
      </c>
      <c r="D195" s="7" t="s">
        <v>274</v>
      </c>
      <c r="E195" s="5">
        <v>44713</v>
      </c>
      <c r="F195" s="5">
        <v>44773</v>
      </c>
      <c r="G195" s="7" t="s">
        <v>35</v>
      </c>
      <c r="H195" s="7" t="s">
        <v>15</v>
      </c>
      <c r="I195" s="7"/>
      <c r="J195" s="7"/>
      <c r="K195" s="7"/>
      <c r="L195" s="7"/>
    </row>
    <row r="196" spans="1:12" hidden="1" x14ac:dyDescent="0.25">
      <c r="A196" s="5">
        <v>44707</v>
      </c>
      <c r="B196" s="6" t="s">
        <v>275</v>
      </c>
      <c r="C196" s="6" t="s">
        <v>276</v>
      </c>
      <c r="D196" s="7" t="s">
        <v>277</v>
      </c>
      <c r="E196" s="5">
        <v>44713</v>
      </c>
      <c r="F196" s="5">
        <v>44773</v>
      </c>
      <c r="G196" s="7" t="s">
        <v>35</v>
      </c>
      <c r="H196" s="7" t="s">
        <v>15</v>
      </c>
      <c r="I196" s="7"/>
      <c r="J196" s="7"/>
      <c r="K196" s="7"/>
      <c r="L196" s="7"/>
    </row>
    <row r="197" spans="1:12" hidden="1" x14ac:dyDescent="0.25">
      <c r="A197" s="5">
        <v>44677</v>
      </c>
      <c r="B197" s="6" t="s">
        <v>360</v>
      </c>
      <c r="C197" s="6" t="s">
        <v>361</v>
      </c>
      <c r="D197" s="7"/>
      <c r="E197" s="5">
        <v>44669</v>
      </c>
      <c r="F197" s="5">
        <v>44773</v>
      </c>
      <c r="G197" s="7" t="s">
        <v>29</v>
      </c>
      <c r="H197" s="7" t="s">
        <v>15</v>
      </c>
      <c r="I197" s="7"/>
      <c r="J197" s="7"/>
      <c r="K197" s="7"/>
      <c r="L197" s="7"/>
    </row>
    <row r="198" spans="1:12" hidden="1" x14ac:dyDescent="0.25">
      <c r="A198" s="10">
        <v>44721</v>
      </c>
      <c r="B198" s="11" t="s">
        <v>362</v>
      </c>
      <c r="C198" s="11" t="s">
        <v>363</v>
      </c>
      <c r="D198" s="12" t="s">
        <v>364</v>
      </c>
      <c r="E198" s="5">
        <v>44713</v>
      </c>
      <c r="F198" s="10">
        <v>44803</v>
      </c>
      <c r="G198" s="13" t="s">
        <v>29</v>
      </c>
      <c r="H198" s="13"/>
      <c r="I198" s="13"/>
      <c r="J198" s="13"/>
      <c r="K198" s="13"/>
      <c r="L198" s="17" t="s">
        <v>19</v>
      </c>
    </row>
    <row r="199" spans="1:12" hidden="1" x14ac:dyDescent="0.25">
      <c r="A199" s="5">
        <v>44659</v>
      </c>
      <c r="B199" s="6" t="s">
        <v>365</v>
      </c>
      <c r="C199" s="6" t="s">
        <v>366</v>
      </c>
      <c r="D199" s="7">
        <v>77154249</v>
      </c>
      <c r="E199" s="5">
        <v>44652</v>
      </c>
      <c r="F199" s="5">
        <v>44712</v>
      </c>
      <c r="G199" s="7"/>
      <c r="H199" s="7" t="s">
        <v>15</v>
      </c>
      <c r="I199" s="7"/>
      <c r="J199" s="7"/>
      <c r="K199" s="7"/>
      <c r="L199" s="7"/>
    </row>
    <row r="200" spans="1:12" hidden="1" x14ac:dyDescent="0.25">
      <c r="A200" s="5">
        <v>44707</v>
      </c>
      <c r="B200" s="6" t="s">
        <v>365</v>
      </c>
      <c r="C200" s="6" t="s">
        <v>366</v>
      </c>
      <c r="D200" s="7">
        <v>77154249</v>
      </c>
      <c r="E200" s="5">
        <v>44713</v>
      </c>
      <c r="F200" s="5">
        <v>44773</v>
      </c>
      <c r="G200" s="7" t="s">
        <v>35</v>
      </c>
      <c r="H200" s="7" t="s">
        <v>15</v>
      </c>
      <c r="I200" s="7"/>
      <c r="J200" s="7"/>
      <c r="K200" s="7"/>
      <c r="L200" s="7"/>
    </row>
    <row r="201" spans="1:12" hidden="1" x14ac:dyDescent="0.25">
      <c r="A201" s="5">
        <v>44688</v>
      </c>
      <c r="B201" s="6" t="s">
        <v>367</v>
      </c>
      <c r="C201" s="6" t="s">
        <v>368</v>
      </c>
      <c r="D201" s="16">
        <v>73827945</v>
      </c>
      <c r="E201" s="5">
        <v>44682</v>
      </c>
      <c r="F201" s="5">
        <v>44712</v>
      </c>
      <c r="G201" s="7"/>
      <c r="H201" s="7" t="s">
        <v>15</v>
      </c>
      <c r="I201" s="7"/>
      <c r="J201" s="7"/>
      <c r="K201" s="7"/>
      <c r="L201" s="7"/>
    </row>
    <row r="202" spans="1:12" hidden="1" x14ac:dyDescent="0.25">
      <c r="A202" s="5">
        <v>44707</v>
      </c>
      <c r="B202" s="6" t="s">
        <v>367</v>
      </c>
      <c r="C202" s="6" t="s">
        <v>368</v>
      </c>
      <c r="D202" s="16">
        <v>73827945</v>
      </c>
      <c r="E202" s="5">
        <v>44713</v>
      </c>
      <c r="F202" s="5">
        <v>44773</v>
      </c>
      <c r="G202" s="7" t="s">
        <v>35</v>
      </c>
      <c r="H202" s="7" t="s">
        <v>15</v>
      </c>
      <c r="I202" s="7"/>
      <c r="J202" s="7"/>
      <c r="K202" s="7"/>
      <c r="L202" s="7" t="s">
        <v>72</v>
      </c>
    </row>
    <row r="203" spans="1:12" hidden="1" x14ac:dyDescent="0.25">
      <c r="A203" s="5">
        <v>44707</v>
      </c>
      <c r="B203" s="6" t="s">
        <v>280</v>
      </c>
      <c r="C203" s="6" t="s">
        <v>281</v>
      </c>
      <c r="D203" s="7" t="s">
        <v>282</v>
      </c>
      <c r="E203" s="5">
        <v>44713</v>
      </c>
      <c r="F203" s="5">
        <v>44773</v>
      </c>
      <c r="G203" s="7" t="s">
        <v>35</v>
      </c>
      <c r="H203" s="7" t="s">
        <v>15</v>
      </c>
      <c r="I203" s="7"/>
      <c r="J203" s="7"/>
      <c r="K203" s="7"/>
      <c r="L203" s="7"/>
    </row>
    <row r="204" spans="1:12" s="58" customFormat="1" ht="20.100000000000001" customHeight="1" x14ac:dyDescent="0.25">
      <c r="A204" s="5">
        <v>44670</v>
      </c>
      <c r="B204" s="59" t="s">
        <v>95</v>
      </c>
      <c r="C204" s="59" t="s">
        <v>97</v>
      </c>
      <c r="D204" s="7" t="s">
        <v>795</v>
      </c>
      <c r="E204" s="60">
        <v>44659</v>
      </c>
      <c r="F204" s="60">
        <v>44773</v>
      </c>
      <c r="G204" s="7" t="s">
        <v>29</v>
      </c>
      <c r="H204" s="7" t="s">
        <v>15</v>
      </c>
      <c r="I204" s="7"/>
      <c r="J204" s="7" t="s">
        <v>15</v>
      </c>
      <c r="K204" s="61"/>
      <c r="L204" s="61"/>
    </row>
    <row r="205" spans="1:12" s="58" customFormat="1" ht="20.100000000000001" customHeight="1" x14ac:dyDescent="0.25">
      <c r="A205" s="5">
        <v>44677</v>
      </c>
      <c r="B205" s="59" t="s">
        <v>370</v>
      </c>
      <c r="C205" s="59" t="s">
        <v>371</v>
      </c>
      <c r="D205" s="7" t="s">
        <v>798</v>
      </c>
      <c r="E205" s="60">
        <v>44667</v>
      </c>
      <c r="F205" s="60">
        <v>44773</v>
      </c>
      <c r="G205" s="7" t="s">
        <v>29</v>
      </c>
      <c r="H205" s="7" t="s">
        <v>15</v>
      </c>
      <c r="I205" s="7"/>
      <c r="J205" s="7" t="s">
        <v>15</v>
      </c>
      <c r="K205" s="61"/>
      <c r="L205" s="61"/>
    </row>
  </sheetData>
  <autoFilter ref="A3:L205" xr:uid="{D734053D-7823-441B-A821-135DBB66E4BB}">
    <filterColumn colId="8">
      <filters blank="1"/>
    </filterColumn>
    <filterColumn colId="9">
      <customFilters>
        <customFilter operator="notEqual" val=" "/>
      </customFilters>
    </filterColumn>
    <filterColumn colId="11">
      <filters blank="1">
        <filter val="PARA IMPRIMIR"/>
      </filters>
    </filterColumn>
    <sortState xmlns:xlrd2="http://schemas.microsoft.com/office/spreadsheetml/2017/richdata2" ref="A18:L205">
      <sortCondition ref="B3:B205"/>
    </sortState>
  </autoFilter>
  <pageMargins left="0.25" right="0.25" top="0.75" bottom="0.75" header="0.3" footer="0.3"/>
  <pageSetup paperSize="9" scale="94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951F-3020-471E-B1C0-4CC6F4CCEDE3}">
  <sheetPr filterMode="1">
    <pageSetUpPr fitToPage="1"/>
  </sheetPr>
  <dimension ref="A1:L205"/>
  <sheetViews>
    <sheetView topLeftCell="B1" workbookViewId="0">
      <selection activeCell="O172" sqref="O172"/>
    </sheetView>
  </sheetViews>
  <sheetFormatPr baseColWidth="10" defaultRowHeight="15" x14ac:dyDescent="0.25"/>
  <cols>
    <col min="1" max="1" width="0" style="1" hidden="1" customWidth="1"/>
    <col min="2" max="2" width="23.140625" bestFit="1" customWidth="1"/>
    <col min="3" max="3" width="21.5703125" bestFit="1" customWidth="1"/>
    <col min="4" max="4" width="12.140625" style="1" customWidth="1"/>
    <col min="5" max="7" width="11.42578125" style="1" customWidth="1"/>
    <col min="8" max="8" width="15.5703125" style="1" customWidth="1"/>
    <col min="9" max="11" width="8.5703125" style="1" hidden="1" customWidth="1"/>
    <col min="12" max="12" width="25.42578125" style="1" hidden="1" customWidth="1"/>
  </cols>
  <sheetData>
    <row r="1" spans="1:12" ht="30" customHeight="1" x14ac:dyDescent="0.35">
      <c r="B1" s="2" t="s">
        <v>805</v>
      </c>
    </row>
    <row r="2" spans="1:12" ht="15" customHeight="1" x14ac:dyDescent="0.35">
      <c r="A2" s="3"/>
    </row>
    <row r="3" spans="1:12" s="58" customFormat="1" ht="20.100000000000001" customHeight="1" x14ac:dyDescent="0.25">
      <c r="A3" s="4" t="s">
        <v>0</v>
      </c>
      <c r="B3" s="57" t="s">
        <v>1</v>
      </c>
      <c r="C3" s="57" t="s">
        <v>2</v>
      </c>
      <c r="D3" s="4" t="s">
        <v>3</v>
      </c>
      <c r="E3" s="4" t="s">
        <v>4</v>
      </c>
      <c r="F3" s="4" t="s">
        <v>5</v>
      </c>
      <c r="G3" s="4" t="s">
        <v>807</v>
      </c>
      <c r="H3" s="57" t="s">
        <v>804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hidden="1" x14ac:dyDescent="0.25">
      <c r="A4" s="5">
        <v>44701</v>
      </c>
      <c r="B4" s="6" t="s">
        <v>12</v>
      </c>
      <c r="C4" s="6" t="s">
        <v>13</v>
      </c>
      <c r="D4" s="7" t="s">
        <v>14</v>
      </c>
      <c r="E4" s="5"/>
      <c r="F4" s="5">
        <v>44712</v>
      </c>
      <c r="G4" s="7"/>
      <c r="H4" s="7" t="s">
        <v>15</v>
      </c>
      <c r="I4" s="7" t="s">
        <v>9</v>
      </c>
      <c r="J4" s="7"/>
      <c r="K4" s="7"/>
      <c r="L4" s="8" t="s">
        <v>16</v>
      </c>
    </row>
    <row r="5" spans="1:12" hidden="1" x14ac:dyDescent="0.25">
      <c r="A5" s="5">
        <v>44659</v>
      </c>
      <c r="B5" s="6" t="s">
        <v>17</v>
      </c>
      <c r="C5" s="6" t="s">
        <v>18</v>
      </c>
      <c r="D5" s="7"/>
      <c r="E5" s="5">
        <v>44562</v>
      </c>
      <c r="F5" s="5">
        <v>44651</v>
      </c>
      <c r="G5" s="7"/>
      <c r="H5" s="7" t="s">
        <v>15</v>
      </c>
      <c r="I5" s="7"/>
      <c r="J5" s="7"/>
      <c r="K5" s="7"/>
      <c r="L5" s="9" t="s">
        <v>19</v>
      </c>
    </row>
    <row r="6" spans="1:12" hidden="1" x14ac:dyDescent="0.25">
      <c r="A6" s="5">
        <v>44659</v>
      </c>
      <c r="B6" s="6" t="s">
        <v>20</v>
      </c>
      <c r="C6" s="6" t="s">
        <v>21</v>
      </c>
      <c r="D6" s="7"/>
      <c r="E6" s="5">
        <v>44652</v>
      </c>
      <c r="F6" s="5">
        <v>44681</v>
      </c>
      <c r="G6" s="7"/>
      <c r="H6" s="7" t="s">
        <v>15</v>
      </c>
      <c r="I6" s="7"/>
      <c r="J6" s="7"/>
      <c r="K6" s="7"/>
      <c r="L6" s="9" t="s">
        <v>19</v>
      </c>
    </row>
    <row r="7" spans="1:12" hidden="1" x14ac:dyDescent="0.25">
      <c r="A7" s="5">
        <v>44701</v>
      </c>
      <c r="B7" s="6" t="s">
        <v>22</v>
      </c>
      <c r="C7" s="6" t="s">
        <v>23</v>
      </c>
      <c r="D7" s="7" t="s">
        <v>24</v>
      </c>
      <c r="E7" s="7"/>
      <c r="F7" s="5">
        <v>44712</v>
      </c>
      <c r="G7" s="7"/>
      <c r="H7" s="7" t="s">
        <v>15</v>
      </c>
      <c r="I7" s="7" t="s">
        <v>9</v>
      </c>
      <c r="J7" s="7"/>
      <c r="K7" s="7"/>
      <c r="L7" s="8" t="s">
        <v>16</v>
      </c>
    </row>
    <row r="8" spans="1:12" hidden="1" x14ac:dyDescent="0.25">
      <c r="A8" s="5">
        <v>44688</v>
      </c>
      <c r="B8" s="6" t="s">
        <v>25</v>
      </c>
      <c r="C8" s="6" t="s">
        <v>26</v>
      </c>
      <c r="D8" s="7"/>
      <c r="E8" s="5">
        <v>44682</v>
      </c>
      <c r="F8" s="5">
        <v>44742</v>
      </c>
      <c r="G8" s="7"/>
      <c r="H8" s="7" t="s">
        <v>15</v>
      </c>
      <c r="I8" s="7"/>
      <c r="J8" s="7"/>
      <c r="K8" s="7"/>
      <c r="L8" s="7"/>
    </row>
    <row r="9" spans="1:12" hidden="1" x14ac:dyDescent="0.25">
      <c r="A9" s="5">
        <v>44670</v>
      </c>
      <c r="B9" s="6" t="s">
        <v>27</v>
      </c>
      <c r="C9" s="6" t="s">
        <v>28</v>
      </c>
      <c r="D9" s="7"/>
      <c r="E9" s="5">
        <v>44657</v>
      </c>
      <c r="F9" s="5">
        <v>44773</v>
      </c>
      <c r="G9" s="7" t="s">
        <v>29</v>
      </c>
      <c r="H9" s="7" t="s">
        <v>15</v>
      </c>
      <c r="I9" s="7"/>
      <c r="J9" s="7"/>
      <c r="K9" s="7"/>
      <c r="L9" s="7"/>
    </row>
    <row r="10" spans="1:12" hidden="1" x14ac:dyDescent="0.25">
      <c r="A10" s="5">
        <v>44659</v>
      </c>
      <c r="B10" s="6" t="s">
        <v>30</v>
      </c>
      <c r="C10" s="6" t="s">
        <v>31</v>
      </c>
      <c r="D10" s="7">
        <v>76081325</v>
      </c>
      <c r="E10" s="5">
        <v>44652</v>
      </c>
      <c r="F10" s="5">
        <v>44712</v>
      </c>
      <c r="G10" s="5"/>
      <c r="H10" s="7" t="s">
        <v>15</v>
      </c>
      <c r="I10" s="7" t="s">
        <v>9</v>
      </c>
      <c r="J10" s="7"/>
      <c r="K10" s="7"/>
      <c r="L10" s="7"/>
    </row>
    <row r="11" spans="1:12" hidden="1" x14ac:dyDescent="0.25">
      <c r="A11" s="5">
        <v>44701</v>
      </c>
      <c r="B11" s="6" t="s">
        <v>32</v>
      </c>
      <c r="C11" s="6" t="s">
        <v>33</v>
      </c>
      <c r="D11" s="7" t="s">
        <v>34</v>
      </c>
      <c r="E11" s="7"/>
      <c r="F11" s="5">
        <v>44712</v>
      </c>
      <c r="G11" s="7"/>
      <c r="H11" s="7" t="s">
        <v>15</v>
      </c>
      <c r="I11" s="7" t="s">
        <v>9</v>
      </c>
      <c r="J11" s="7"/>
      <c r="K11" s="7"/>
      <c r="L11" s="8" t="s">
        <v>16</v>
      </c>
    </row>
    <row r="12" spans="1:12" hidden="1" x14ac:dyDescent="0.25">
      <c r="A12" s="5">
        <v>44707</v>
      </c>
      <c r="B12" s="6" t="s">
        <v>12</v>
      </c>
      <c r="C12" s="6" t="s">
        <v>13</v>
      </c>
      <c r="D12" s="7" t="s">
        <v>14</v>
      </c>
      <c r="E12" s="5">
        <v>44713</v>
      </c>
      <c r="F12" s="5">
        <v>44773</v>
      </c>
      <c r="G12" s="7" t="s">
        <v>35</v>
      </c>
      <c r="H12" s="7" t="s">
        <v>15</v>
      </c>
      <c r="I12" s="7"/>
      <c r="J12" s="7"/>
      <c r="K12" s="7"/>
      <c r="L12" s="7"/>
    </row>
    <row r="13" spans="1:12" hidden="1" x14ac:dyDescent="0.25">
      <c r="A13" s="5">
        <v>44701</v>
      </c>
      <c r="B13" s="6" t="s">
        <v>36</v>
      </c>
      <c r="C13" s="6" t="s">
        <v>37</v>
      </c>
      <c r="D13" s="7" t="s">
        <v>38</v>
      </c>
      <c r="E13" s="7"/>
      <c r="F13" s="5">
        <v>44712</v>
      </c>
      <c r="G13" s="7"/>
      <c r="H13" s="7" t="s">
        <v>15</v>
      </c>
      <c r="I13" s="7" t="s">
        <v>9</v>
      </c>
      <c r="J13" s="7"/>
      <c r="K13" s="7"/>
      <c r="L13" s="8" t="s">
        <v>16</v>
      </c>
    </row>
    <row r="14" spans="1:12" s="58" customFormat="1" ht="20.100000000000001" customHeight="1" x14ac:dyDescent="0.25">
      <c r="A14" s="10">
        <v>44721</v>
      </c>
      <c r="B14" s="62" t="s">
        <v>39</v>
      </c>
      <c r="C14" s="62" t="s">
        <v>40</v>
      </c>
      <c r="D14" s="12" t="s">
        <v>41</v>
      </c>
      <c r="E14" s="5">
        <v>44713</v>
      </c>
      <c r="F14" s="10">
        <v>44803</v>
      </c>
      <c r="G14" s="13" t="s">
        <v>808</v>
      </c>
      <c r="H14" s="63" t="s">
        <v>15</v>
      </c>
      <c r="I14" s="13"/>
      <c r="J14" s="13"/>
      <c r="K14" s="13"/>
      <c r="L14" s="13"/>
    </row>
    <row r="15" spans="1:12" hidden="1" x14ac:dyDescent="0.25">
      <c r="A15" s="5">
        <v>44707</v>
      </c>
      <c r="B15" s="6" t="s">
        <v>22</v>
      </c>
      <c r="C15" s="6" t="s">
        <v>23</v>
      </c>
      <c r="D15" s="7" t="s">
        <v>24</v>
      </c>
      <c r="E15" s="5">
        <v>44713</v>
      </c>
      <c r="F15" s="5">
        <v>44773</v>
      </c>
      <c r="G15" s="7" t="s">
        <v>35</v>
      </c>
      <c r="H15" s="7" t="s">
        <v>15</v>
      </c>
      <c r="I15" s="7"/>
      <c r="J15" s="7"/>
      <c r="K15" s="7"/>
      <c r="L15" s="7"/>
    </row>
    <row r="16" spans="1:12" hidden="1" x14ac:dyDescent="0.25">
      <c r="A16" s="5">
        <v>44659</v>
      </c>
      <c r="B16" s="6" t="s">
        <v>42</v>
      </c>
      <c r="C16" s="6" t="s">
        <v>43</v>
      </c>
      <c r="D16" s="7"/>
      <c r="E16" s="5">
        <v>44531</v>
      </c>
      <c r="F16" s="5">
        <v>44620</v>
      </c>
      <c r="G16" s="7"/>
      <c r="H16" s="7" t="s">
        <v>15</v>
      </c>
      <c r="I16" s="7"/>
      <c r="J16" s="7"/>
      <c r="K16" s="7"/>
      <c r="L16" s="9" t="s">
        <v>19</v>
      </c>
    </row>
    <row r="17" spans="1:12" hidden="1" x14ac:dyDescent="0.25">
      <c r="A17" s="5">
        <v>44701</v>
      </c>
      <c r="B17" s="6" t="s">
        <v>44</v>
      </c>
      <c r="C17" s="6" t="s">
        <v>45</v>
      </c>
      <c r="D17" s="7" t="s">
        <v>46</v>
      </c>
      <c r="E17" s="7"/>
      <c r="F17" s="5">
        <v>44712</v>
      </c>
      <c r="G17" s="7"/>
      <c r="H17" s="7" t="s">
        <v>15</v>
      </c>
      <c r="I17" s="7" t="s">
        <v>9</v>
      </c>
      <c r="J17" s="7"/>
      <c r="K17" s="7"/>
      <c r="L17" s="8" t="s">
        <v>16</v>
      </c>
    </row>
    <row r="18" spans="1:12" hidden="1" x14ac:dyDescent="0.25">
      <c r="A18" s="5">
        <v>44670</v>
      </c>
      <c r="B18" s="6" t="s">
        <v>47</v>
      </c>
      <c r="C18" s="6" t="s">
        <v>48</v>
      </c>
      <c r="D18" s="7"/>
      <c r="E18" s="5">
        <v>44657</v>
      </c>
      <c r="F18" s="5">
        <v>44773</v>
      </c>
      <c r="G18" s="7" t="s">
        <v>29</v>
      </c>
      <c r="H18" s="7" t="s">
        <v>15</v>
      </c>
      <c r="I18" s="7"/>
      <c r="J18" s="7" t="s">
        <v>15</v>
      </c>
      <c r="K18" s="7" t="s">
        <v>15</v>
      </c>
      <c r="L18" s="7"/>
    </row>
    <row r="19" spans="1:12" hidden="1" x14ac:dyDescent="0.25">
      <c r="A19" s="5">
        <v>44659</v>
      </c>
      <c r="B19" s="6" t="s">
        <v>49</v>
      </c>
      <c r="C19" s="6" t="s">
        <v>50</v>
      </c>
      <c r="D19" s="7"/>
      <c r="E19" s="5">
        <v>44652</v>
      </c>
      <c r="F19" s="5">
        <v>44681</v>
      </c>
      <c r="G19" s="7"/>
      <c r="H19" s="7" t="s">
        <v>15</v>
      </c>
      <c r="I19" s="7"/>
      <c r="J19" s="7"/>
      <c r="K19" s="7"/>
      <c r="L19" s="9" t="s">
        <v>19</v>
      </c>
    </row>
    <row r="20" spans="1:12" hidden="1" x14ac:dyDescent="0.25">
      <c r="A20" s="5">
        <v>44663</v>
      </c>
      <c r="B20" s="6" t="s">
        <v>51</v>
      </c>
      <c r="C20" s="6" t="s">
        <v>52</v>
      </c>
      <c r="D20" s="7"/>
      <c r="E20" s="5">
        <v>44652</v>
      </c>
      <c r="F20" s="5">
        <v>44742</v>
      </c>
      <c r="G20" s="7" t="s">
        <v>29</v>
      </c>
      <c r="H20" s="7" t="s">
        <v>15</v>
      </c>
      <c r="I20" s="7"/>
      <c r="J20" s="7" t="s">
        <v>15</v>
      </c>
      <c r="K20" s="7"/>
      <c r="L20" s="7"/>
    </row>
    <row r="21" spans="1:12" s="58" customFormat="1" ht="20.100000000000001" customHeight="1" x14ac:dyDescent="0.25">
      <c r="A21" s="5">
        <v>44721</v>
      </c>
      <c r="B21" s="80" t="s">
        <v>53</v>
      </c>
      <c r="C21" s="80" t="s">
        <v>54</v>
      </c>
      <c r="D21" s="12" t="s">
        <v>55</v>
      </c>
      <c r="E21" s="5">
        <v>44713</v>
      </c>
      <c r="F21" s="10">
        <v>44803</v>
      </c>
      <c r="G21" s="13" t="s">
        <v>808</v>
      </c>
      <c r="H21" s="63"/>
      <c r="I21" s="13"/>
      <c r="J21" s="13"/>
      <c r="K21" s="13"/>
      <c r="L21" s="13"/>
    </row>
    <row r="22" spans="1:12" hidden="1" x14ac:dyDescent="0.25">
      <c r="A22" s="5">
        <v>44663</v>
      </c>
      <c r="B22" s="6" t="s">
        <v>56</v>
      </c>
      <c r="C22" s="6" t="s">
        <v>57</v>
      </c>
      <c r="D22" s="7"/>
      <c r="E22" s="5">
        <v>44652</v>
      </c>
      <c r="F22" s="5">
        <v>44742</v>
      </c>
      <c r="G22" s="7" t="s">
        <v>29</v>
      </c>
      <c r="H22" s="7" t="s">
        <v>15</v>
      </c>
      <c r="I22" s="7"/>
      <c r="J22" s="7"/>
      <c r="K22" s="7"/>
      <c r="L22" s="9" t="s">
        <v>19</v>
      </c>
    </row>
    <row r="23" spans="1:12" hidden="1" x14ac:dyDescent="0.25">
      <c r="A23" s="5">
        <v>44663</v>
      </c>
      <c r="B23" s="6" t="s">
        <v>58</v>
      </c>
      <c r="C23" s="6" t="s">
        <v>59</v>
      </c>
      <c r="D23" s="7"/>
      <c r="E23" s="5">
        <v>44652</v>
      </c>
      <c r="F23" s="5">
        <v>44742</v>
      </c>
      <c r="G23" s="7" t="s">
        <v>60</v>
      </c>
      <c r="H23" s="7"/>
      <c r="I23" s="7"/>
      <c r="J23" s="7"/>
      <c r="K23" s="7"/>
      <c r="L23" s="9" t="s">
        <v>19</v>
      </c>
    </row>
    <row r="24" spans="1:12" hidden="1" x14ac:dyDescent="0.25">
      <c r="A24" s="5">
        <v>44659</v>
      </c>
      <c r="B24" s="6" t="s">
        <v>61</v>
      </c>
      <c r="C24" s="6" t="s">
        <v>62</v>
      </c>
      <c r="D24" s="7" t="s">
        <v>63</v>
      </c>
      <c r="E24" s="5">
        <v>44652</v>
      </c>
      <c r="F24" s="5">
        <v>44712</v>
      </c>
      <c r="G24" s="7"/>
      <c r="H24" s="7" t="s">
        <v>15</v>
      </c>
      <c r="I24" s="7"/>
      <c r="J24" s="7" t="s">
        <v>15</v>
      </c>
      <c r="K24" s="7"/>
      <c r="L24" s="7"/>
    </row>
    <row r="25" spans="1:12" hidden="1" x14ac:dyDescent="0.25">
      <c r="A25" s="5">
        <v>44663</v>
      </c>
      <c r="B25" s="6" t="s">
        <v>64</v>
      </c>
      <c r="C25" s="6" t="s">
        <v>65</v>
      </c>
      <c r="D25" s="7"/>
      <c r="E25" s="5">
        <v>44652</v>
      </c>
      <c r="F25" s="5">
        <v>44742</v>
      </c>
      <c r="G25" s="7" t="s">
        <v>29</v>
      </c>
      <c r="H25" s="7" t="s">
        <v>15</v>
      </c>
      <c r="I25" s="7"/>
      <c r="J25" s="7"/>
      <c r="K25" s="7"/>
      <c r="L25" s="9" t="s">
        <v>19</v>
      </c>
    </row>
    <row r="26" spans="1:12" hidden="1" x14ac:dyDescent="0.25">
      <c r="A26" s="5">
        <v>44707</v>
      </c>
      <c r="B26" s="6" t="s">
        <v>61</v>
      </c>
      <c r="C26" s="6" t="s">
        <v>62</v>
      </c>
      <c r="D26" s="7" t="s">
        <v>63</v>
      </c>
      <c r="E26" s="5">
        <v>44713</v>
      </c>
      <c r="F26" s="5">
        <v>44773</v>
      </c>
      <c r="G26" s="7" t="s">
        <v>35</v>
      </c>
      <c r="H26" s="7" t="s">
        <v>15</v>
      </c>
      <c r="I26" s="7"/>
      <c r="J26" s="7"/>
      <c r="K26" s="7"/>
      <c r="L26" s="7"/>
    </row>
    <row r="27" spans="1:12" hidden="1" x14ac:dyDescent="0.25">
      <c r="A27" s="5">
        <v>44663</v>
      </c>
      <c r="B27" s="6" t="s">
        <v>66</v>
      </c>
      <c r="C27" s="6" t="s">
        <v>67</v>
      </c>
      <c r="D27" s="7"/>
      <c r="E27" s="5">
        <v>44652</v>
      </c>
      <c r="F27" s="5">
        <v>44742</v>
      </c>
      <c r="G27" s="7" t="s">
        <v>29</v>
      </c>
      <c r="H27" s="7" t="s">
        <v>15</v>
      </c>
      <c r="I27" s="7"/>
      <c r="J27" s="7" t="s">
        <v>15</v>
      </c>
      <c r="K27" s="7"/>
      <c r="L27" s="7"/>
    </row>
    <row r="28" spans="1:12" hidden="1" x14ac:dyDescent="0.25">
      <c r="A28" s="5">
        <v>44670</v>
      </c>
      <c r="B28" s="6" t="s">
        <v>68</v>
      </c>
      <c r="C28" s="6" t="s">
        <v>69</v>
      </c>
      <c r="D28" s="7"/>
      <c r="E28" s="5">
        <v>44660</v>
      </c>
      <c r="F28" s="5">
        <v>44773</v>
      </c>
      <c r="G28" s="7" t="s">
        <v>29</v>
      </c>
      <c r="H28" s="7" t="s">
        <v>15</v>
      </c>
      <c r="I28" s="7"/>
      <c r="J28" s="7"/>
      <c r="K28" s="7"/>
      <c r="L28" s="7"/>
    </row>
    <row r="29" spans="1:12" hidden="1" x14ac:dyDescent="0.25">
      <c r="A29" s="5">
        <v>44707</v>
      </c>
      <c r="B29" s="6" t="s">
        <v>70</v>
      </c>
      <c r="C29" s="6" t="s">
        <v>71</v>
      </c>
      <c r="D29" s="7">
        <v>42268484</v>
      </c>
      <c r="E29" s="5">
        <v>44696</v>
      </c>
      <c r="F29" s="5">
        <v>44804</v>
      </c>
      <c r="G29" s="7" t="s">
        <v>29</v>
      </c>
      <c r="H29" s="7" t="s">
        <v>15</v>
      </c>
      <c r="I29" s="7"/>
      <c r="J29" s="7"/>
      <c r="K29" s="7"/>
      <c r="L29" s="7" t="s">
        <v>72</v>
      </c>
    </row>
    <row r="30" spans="1:12" hidden="1" x14ac:dyDescent="0.25">
      <c r="A30" s="5">
        <v>44663</v>
      </c>
      <c r="B30" s="6" t="s">
        <v>73</v>
      </c>
      <c r="C30" s="6" t="s">
        <v>74</v>
      </c>
      <c r="D30" s="7"/>
      <c r="E30" s="5">
        <v>44652</v>
      </c>
      <c r="F30" s="5">
        <v>44742</v>
      </c>
      <c r="G30" s="7"/>
      <c r="H30" s="7" t="s">
        <v>15</v>
      </c>
      <c r="I30" s="7"/>
      <c r="J30" s="7"/>
      <c r="K30" s="7"/>
      <c r="L30" s="9" t="s">
        <v>19</v>
      </c>
    </row>
    <row r="31" spans="1:12" hidden="1" x14ac:dyDescent="0.25">
      <c r="A31" s="5">
        <v>44707</v>
      </c>
      <c r="B31" s="6" t="s">
        <v>30</v>
      </c>
      <c r="C31" s="6" t="s">
        <v>31</v>
      </c>
      <c r="D31" s="7">
        <v>76081325</v>
      </c>
      <c r="E31" s="5">
        <v>44713</v>
      </c>
      <c r="F31" s="5">
        <v>44804</v>
      </c>
      <c r="G31" s="7" t="s">
        <v>35</v>
      </c>
      <c r="H31" s="7" t="s">
        <v>15</v>
      </c>
      <c r="I31" s="7"/>
      <c r="J31" s="7"/>
      <c r="K31" s="7"/>
      <c r="L31" s="7"/>
    </row>
    <row r="32" spans="1:12" hidden="1" x14ac:dyDescent="0.25">
      <c r="A32" s="5">
        <v>44707</v>
      </c>
      <c r="B32" s="6" t="s">
        <v>32</v>
      </c>
      <c r="C32" s="6" t="s">
        <v>33</v>
      </c>
      <c r="D32" s="7" t="s">
        <v>34</v>
      </c>
      <c r="E32" s="5">
        <v>44713</v>
      </c>
      <c r="F32" s="5">
        <v>44773</v>
      </c>
      <c r="G32" s="7" t="s">
        <v>35</v>
      </c>
      <c r="H32" s="7" t="s">
        <v>15</v>
      </c>
      <c r="I32" s="7"/>
      <c r="J32" s="7"/>
      <c r="K32" s="7"/>
      <c r="L32" s="7"/>
    </row>
    <row r="33" spans="1:12" hidden="1" x14ac:dyDescent="0.25">
      <c r="A33" s="5">
        <v>44659</v>
      </c>
      <c r="B33" s="6" t="s">
        <v>75</v>
      </c>
      <c r="C33" s="6" t="s">
        <v>76</v>
      </c>
      <c r="D33" s="7"/>
      <c r="E33" s="5">
        <v>44652</v>
      </c>
      <c r="F33" s="5">
        <v>44681</v>
      </c>
      <c r="G33" s="7"/>
      <c r="H33" s="7" t="s">
        <v>15</v>
      </c>
      <c r="I33" s="7"/>
      <c r="J33" s="7"/>
      <c r="K33" s="7"/>
      <c r="L33" s="7"/>
    </row>
    <row r="34" spans="1:12" hidden="1" x14ac:dyDescent="0.25">
      <c r="A34" s="5">
        <v>44688</v>
      </c>
      <c r="B34" s="6" t="s">
        <v>75</v>
      </c>
      <c r="C34" s="6" t="s">
        <v>76</v>
      </c>
      <c r="D34" s="7" t="s">
        <v>77</v>
      </c>
      <c r="E34" s="5">
        <v>44682</v>
      </c>
      <c r="F34" s="5">
        <v>44712</v>
      </c>
      <c r="G34" s="7"/>
      <c r="H34" s="7" t="s">
        <v>15</v>
      </c>
      <c r="I34" s="7"/>
      <c r="J34" s="7"/>
      <c r="K34" s="7"/>
      <c r="L34" s="7"/>
    </row>
    <row r="35" spans="1:12" hidden="1" x14ac:dyDescent="0.25">
      <c r="A35" s="5">
        <v>44663</v>
      </c>
      <c r="B35" s="6" t="s">
        <v>78</v>
      </c>
      <c r="C35" s="6" t="s">
        <v>79</v>
      </c>
      <c r="D35" s="7"/>
      <c r="E35" s="5">
        <v>44652</v>
      </c>
      <c r="F35" s="5">
        <v>44742</v>
      </c>
      <c r="G35" s="7" t="s">
        <v>60</v>
      </c>
      <c r="H35" s="7"/>
      <c r="I35" s="7"/>
      <c r="J35" s="7"/>
      <c r="K35" s="7"/>
      <c r="L35" s="9" t="s">
        <v>19</v>
      </c>
    </row>
    <row r="36" spans="1:12" hidden="1" x14ac:dyDescent="0.25">
      <c r="A36" s="5">
        <v>44663</v>
      </c>
      <c r="B36" s="6" t="s">
        <v>80</v>
      </c>
      <c r="C36" s="6" t="s">
        <v>81</v>
      </c>
      <c r="D36" s="7"/>
      <c r="E36" s="5">
        <v>44652</v>
      </c>
      <c r="F36" s="5">
        <v>44742</v>
      </c>
      <c r="G36" s="7" t="s">
        <v>29</v>
      </c>
      <c r="H36" s="7" t="s">
        <v>15</v>
      </c>
      <c r="I36" s="7"/>
      <c r="J36" s="7"/>
      <c r="K36" s="7"/>
      <c r="L36" s="7"/>
    </row>
    <row r="37" spans="1:12" hidden="1" x14ac:dyDescent="0.25">
      <c r="A37" s="5">
        <v>44663</v>
      </c>
      <c r="B37" s="6" t="s">
        <v>82</v>
      </c>
      <c r="C37" s="6" t="s">
        <v>83</v>
      </c>
      <c r="D37" s="7"/>
      <c r="E37" s="5">
        <v>44652</v>
      </c>
      <c r="F37" s="5">
        <v>44742</v>
      </c>
      <c r="G37" s="7" t="s">
        <v>60</v>
      </c>
      <c r="H37" s="7" t="s">
        <v>15</v>
      </c>
      <c r="I37" s="7"/>
      <c r="J37" s="7"/>
      <c r="K37" s="7"/>
      <c r="L37" s="9" t="s">
        <v>19</v>
      </c>
    </row>
    <row r="38" spans="1:12" hidden="1" x14ac:dyDescent="0.25">
      <c r="A38" s="5">
        <v>44707</v>
      </c>
      <c r="B38" s="6" t="s">
        <v>36</v>
      </c>
      <c r="C38" s="6" t="s">
        <v>37</v>
      </c>
      <c r="D38" s="7" t="s">
        <v>38</v>
      </c>
      <c r="E38" s="5">
        <v>44713</v>
      </c>
      <c r="F38" s="5">
        <v>44773</v>
      </c>
      <c r="G38" s="7" t="s">
        <v>35</v>
      </c>
      <c r="H38" s="7" t="s">
        <v>15</v>
      </c>
      <c r="I38" s="7"/>
      <c r="J38" s="7"/>
      <c r="K38" s="7"/>
      <c r="L38" s="7"/>
    </row>
    <row r="39" spans="1:12" hidden="1" x14ac:dyDescent="0.25">
      <c r="A39" s="5">
        <v>44659</v>
      </c>
      <c r="B39" s="6" t="s">
        <v>84</v>
      </c>
      <c r="C39" s="6" t="s">
        <v>85</v>
      </c>
      <c r="D39" s="7">
        <v>40399288</v>
      </c>
      <c r="E39" s="5">
        <v>44652</v>
      </c>
      <c r="F39" s="5">
        <v>44712</v>
      </c>
      <c r="G39" s="7"/>
      <c r="H39" s="7" t="s">
        <v>15</v>
      </c>
      <c r="I39" s="7"/>
      <c r="J39" s="7"/>
      <c r="K39" s="7"/>
      <c r="L39" s="7"/>
    </row>
    <row r="40" spans="1:12" hidden="1" x14ac:dyDescent="0.25">
      <c r="A40" s="5">
        <v>44707</v>
      </c>
      <c r="B40" s="6" t="s">
        <v>84</v>
      </c>
      <c r="C40" s="6" t="s">
        <v>85</v>
      </c>
      <c r="D40" s="7">
        <v>40399288</v>
      </c>
      <c r="E40" s="5">
        <v>44713</v>
      </c>
      <c r="F40" s="5">
        <v>44804</v>
      </c>
      <c r="G40" s="7" t="s">
        <v>35</v>
      </c>
      <c r="H40" s="7" t="s">
        <v>15</v>
      </c>
      <c r="I40" s="7"/>
      <c r="J40" s="7"/>
      <c r="K40" s="7"/>
      <c r="L40" s="7"/>
    </row>
    <row r="41" spans="1:12" hidden="1" x14ac:dyDescent="0.25">
      <c r="A41" s="5">
        <v>44670</v>
      </c>
      <c r="B41" s="6" t="s">
        <v>86</v>
      </c>
      <c r="C41" s="6" t="s">
        <v>87</v>
      </c>
      <c r="D41" s="7"/>
      <c r="E41" s="5">
        <v>44657</v>
      </c>
      <c r="F41" s="5">
        <v>44773</v>
      </c>
      <c r="G41" s="7" t="s">
        <v>60</v>
      </c>
      <c r="H41" s="7"/>
      <c r="I41" s="7"/>
      <c r="J41" s="7"/>
      <c r="K41" s="7"/>
      <c r="L41" s="9" t="s">
        <v>19</v>
      </c>
    </row>
    <row r="42" spans="1:12" hidden="1" x14ac:dyDescent="0.25">
      <c r="A42" s="5">
        <v>44670</v>
      </c>
      <c r="B42" s="6" t="s">
        <v>88</v>
      </c>
      <c r="C42" s="6" t="s">
        <v>89</v>
      </c>
      <c r="D42" s="7"/>
      <c r="E42" s="5">
        <v>44657</v>
      </c>
      <c r="F42" s="5">
        <v>44773</v>
      </c>
      <c r="G42" s="7" t="s">
        <v>29</v>
      </c>
      <c r="H42" s="7" t="s">
        <v>15</v>
      </c>
      <c r="I42" s="7"/>
      <c r="J42" s="7"/>
      <c r="K42" s="7"/>
      <c r="L42" s="9" t="s">
        <v>19</v>
      </c>
    </row>
    <row r="43" spans="1:12" hidden="1" x14ac:dyDescent="0.25">
      <c r="A43" s="5">
        <v>44707</v>
      </c>
      <c r="B43" s="6" t="s">
        <v>90</v>
      </c>
      <c r="C43" s="6" t="s">
        <v>91</v>
      </c>
      <c r="D43" s="7">
        <v>48030001</v>
      </c>
      <c r="E43" s="5">
        <v>44695</v>
      </c>
      <c r="F43" s="5">
        <v>44804</v>
      </c>
      <c r="G43" s="7" t="s">
        <v>29</v>
      </c>
      <c r="H43" s="7" t="s">
        <v>15</v>
      </c>
      <c r="I43" s="7"/>
      <c r="J43" s="7"/>
      <c r="K43" s="7"/>
      <c r="L43" s="7"/>
    </row>
    <row r="44" spans="1:12" hidden="1" x14ac:dyDescent="0.25">
      <c r="A44" s="5">
        <v>44707</v>
      </c>
      <c r="B44" s="6" t="s">
        <v>44</v>
      </c>
      <c r="C44" s="6" t="s">
        <v>45</v>
      </c>
      <c r="D44" s="7" t="s">
        <v>46</v>
      </c>
      <c r="E44" s="5">
        <v>44713</v>
      </c>
      <c r="F44" s="5">
        <v>44773</v>
      </c>
      <c r="G44" s="7" t="s">
        <v>35</v>
      </c>
      <c r="H44" s="7" t="s">
        <v>15</v>
      </c>
      <c r="I44" s="7"/>
      <c r="J44" s="7"/>
      <c r="K44" s="7"/>
      <c r="L44" s="7"/>
    </row>
    <row r="45" spans="1:12" hidden="1" x14ac:dyDescent="0.25">
      <c r="A45" s="5">
        <v>44688</v>
      </c>
      <c r="B45" s="6" t="s">
        <v>92</v>
      </c>
      <c r="C45" s="6" t="s">
        <v>93</v>
      </c>
      <c r="D45" s="7" t="s">
        <v>94</v>
      </c>
      <c r="E45" s="5">
        <v>44682</v>
      </c>
      <c r="F45" s="5">
        <v>44712</v>
      </c>
      <c r="G45" s="7"/>
      <c r="H45" s="7" t="s">
        <v>15</v>
      </c>
      <c r="I45" s="7"/>
      <c r="J45" s="7" t="s">
        <v>15</v>
      </c>
      <c r="K45" s="7"/>
      <c r="L45" s="7"/>
    </row>
    <row r="46" spans="1:12" hidden="1" x14ac:dyDescent="0.25">
      <c r="A46" s="5">
        <v>44670</v>
      </c>
      <c r="B46" s="6" t="s">
        <v>95</v>
      </c>
      <c r="C46" s="6" t="s">
        <v>96</v>
      </c>
      <c r="D46" s="7"/>
      <c r="E46" s="5">
        <v>44659</v>
      </c>
      <c r="F46" s="5">
        <v>44773</v>
      </c>
      <c r="G46" s="7" t="s">
        <v>29</v>
      </c>
      <c r="H46" s="7" t="s">
        <v>15</v>
      </c>
      <c r="I46" s="7"/>
      <c r="J46" s="7" t="s">
        <v>15</v>
      </c>
      <c r="K46" s="7"/>
      <c r="L46" s="7"/>
    </row>
    <row r="47" spans="1:12" hidden="1" x14ac:dyDescent="0.25">
      <c r="A47" s="5">
        <v>44670</v>
      </c>
      <c r="B47" s="6" t="s">
        <v>95</v>
      </c>
      <c r="C47" s="6" t="s">
        <v>97</v>
      </c>
      <c r="D47" s="7"/>
      <c r="E47" s="5">
        <v>44659</v>
      </c>
      <c r="F47" s="5">
        <v>44773</v>
      </c>
      <c r="G47" s="7" t="s">
        <v>29</v>
      </c>
      <c r="H47" s="7" t="s">
        <v>15</v>
      </c>
      <c r="I47" s="7"/>
      <c r="J47" s="7" t="s">
        <v>15</v>
      </c>
      <c r="K47" s="7"/>
      <c r="L47" s="7"/>
    </row>
    <row r="48" spans="1:12" hidden="1" x14ac:dyDescent="0.25">
      <c r="A48" s="5">
        <v>44677</v>
      </c>
      <c r="B48" s="6" t="s">
        <v>98</v>
      </c>
      <c r="C48" s="6" t="s">
        <v>99</v>
      </c>
      <c r="D48" s="7"/>
      <c r="E48" s="5">
        <v>44669</v>
      </c>
      <c r="F48" s="5">
        <v>44773</v>
      </c>
      <c r="G48" s="7" t="s">
        <v>60</v>
      </c>
      <c r="H48" s="7"/>
      <c r="I48" s="7"/>
      <c r="J48" s="7"/>
      <c r="K48" s="7"/>
      <c r="L48" s="9" t="s">
        <v>19</v>
      </c>
    </row>
    <row r="49" spans="1:12" hidden="1" x14ac:dyDescent="0.25">
      <c r="A49" s="5">
        <v>44707</v>
      </c>
      <c r="B49" s="6" t="s">
        <v>92</v>
      </c>
      <c r="C49" s="6" t="s">
        <v>93</v>
      </c>
      <c r="D49" s="7" t="s">
        <v>94</v>
      </c>
      <c r="E49" s="5">
        <v>44713</v>
      </c>
      <c r="F49" s="5">
        <v>44773</v>
      </c>
      <c r="G49" s="7" t="s">
        <v>35</v>
      </c>
      <c r="H49" s="7" t="s">
        <v>15</v>
      </c>
      <c r="I49" s="7"/>
      <c r="J49" s="7"/>
      <c r="K49" s="7"/>
      <c r="L49" s="7"/>
    </row>
    <row r="50" spans="1:12" hidden="1" x14ac:dyDescent="0.25">
      <c r="A50" s="5">
        <v>44659</v>
      </c>
      <c r="B50" s="6" t="s">
        <v>100</v>
      </c>
      <c r="C50" s="6" t="s">
        <v>101</v>
      </c>
      <c r="D50" s="7">
        <v>62034807</v>
      </c>
      <c r="E50" s="5">
        <v>44652</v>
      </c>
      <c r="F50" s="5">
        <v>44712</v>
      </c>
      <c r="G50" s="7"/>
      <c r="H50" s="7" t="s">
        <v>15</v>
      </c>
      <c r="I50" s="7"/>
      <c r="J50" s="7" t="s">
        <v>15</v>
      </c>
      <c r="K50" s="7"/>
      <c r="L50" s="7"/>
    </row>
    <row r="51" spans="1:12" hidden="1" x14ac:dyDescent="0.25">
      <c r="A51" s="5">
        <v>44659</v>
      </c>
      <c r="B51" s="6" t="s">
        <v>102</v>
      </c>
      <c r="C51" s="6" t="s">
        <v>103</v>
      </c>
      <c r="D51" s="14" t="s">
        <v>104</v>
      </c>
      <c r="E51" s="5">
        <v>44621</v>
      </c>
      <c r="F51" s="5">
        <v>44712</v>
      </c>
      <c r="G51" s="7"/>
      <c r="H51" s="7" t="s">
        <v>15</v>
      </c>
      <c r="I51" s="7"/>
      <c r="J51" s="7" t="s">
        <v>15</v>
      </c>
      <c r="K51" s="7"/>
      <c r="L51" s="7"/>
    </row>
    <row r="52" spans="1:12" hidden="1" x14ac:dyDescent="0.25">
      <c r="A52" s="5">
        <v>44677</v>
      </c>
      <c r="B52" s="6" t="s">
        <v>105</v>
      </c>
      <c r="C52" s="6" t="s">
        <v>106</v>
      </c>
      <c r="D52" s="7"/>
      <c r="E52" s="5">
        <v>44672</v>
      </c>
      <c r="F52" s="5">
        <v>44773</v>
      </c>
      <c r="G52" s="7" t="s">
        <v>60</v>
      </c>
      <c r="H52" s="7"/>
      <c r="I52" s="7"/>
      <c r="J52" s="7"/>
      <c r="K52" s="7"/>
      <c r="L52" s="9" t="s">
        <v>19</v>
      </c>
    </row>
    <row r="53" spans="1:12" hidden="1" x14ac:dyDescent="0.25">
      <c r="A53" s="5">
        <v>44707</v>
      </c>
      <c r="B53" s="6" t="s">
        <v>102</v>
      </c>
      <c r="C53" s="6" t="s">
        <v>103</v>
      </c>
      <c r="D53" s="14" t="s">
        <v>104</v>
      </c>
      <c r="E53" s="5">
        <v>44713</v>
      </c>
      <c r="F53" s="5">
        <v>44773</v>
      </c>
      <c r="G53" s="7" t="s">
        <v>35</v>
      </c>
      <c r="H53" s="7" t="s">
        <v>15</v>
      </c>
      <c r="I53" s="7"/>
      <c r="J53" s="7"/>
      <c r="K53" s="7"/>
      <c r="L53" s="7" t="s">
        <v>72</v>
      </c>
    </row>
    <row r="54" spans="1:12" hidden="1" x14ac:dyDescent="0.25">
      <c r="A54" s="5">
        <v>44677</v>
      </c>
      <c r="B54" s="6" t="s">
        <v>107</v>
      </c>
      <c r="C54" s="6" t="s">
        <v>108</v>
      </c>
      <c r="D54" s="7"/>
      <c r="E54" s="5">
        <v>44672</v>
      </c>
      <c r="F54" s="5">
        <v>44773</v>
      </c>
      <c r="G54" s="7" t="s">
        <v>60</v>
      </c>
      <c r="H54" s="7"/>
      <c r="I54" s="7"/>
      <c r="J54" s="7"/>
      <c r="K54" s="7"/>
      <c r="L54" s="9" t="s">
        <v>19</v>
      </c>
    </row>
    <row r="55" spans="1:12" hidden="1" x14ac:dyDescent="0.25">
      <c r="A55" s="5">
        <v>44677</v>
      </c>
      <c r="B55" s="6" t="s">
        <v>109</v>
      </c>
      <c r="C55" s="6" t="s">
        <v>110</v>
      </c>
      <c r="D55" s="7"/>
      <c r="E55" s="5">
        <v>44672</v>
      </c>
      <c r="F55" s="5">
        <v>44773</v>
      </c>
      <c r="G55" s="7" t="s">
        <v>60</v>
      </c>
      <c r="H55" s="7"/>
      <c r="I55" s="7"/>
      <c r="J55" s="7"/>
      <c r="K55" s="7"/>
      <c r="L55" s="9" t="s">
        <v>19</v>
      </c>
    </row>
    <row r="56" spans="1:12" hidden="1" x14ac:dyDescent="0.25">
      <c r="A56" s="5">
        <v>44707</v>
      </c>
      <c r="B56" s="6" t="s">
        <v>111</v>
      </c>
      <c r="C56" s="6" t="s">
        <v>83</v>
      </c>
      <c r="D56" s="7" t="s">
        <v>112</v>
      </c>
      <c r="E56" s="5">
        <v>44713</v>
      </c>
      <c r="F56" s="5">
        <v>44773</v>
      </c>
      <c r="G56" s="7" t="s">
        <v>35</v>
      </c>
      <c r="H56" s="7" t="s">
        <v>15</v>
      </c>
      <c r="I56" s="7"/>
      <c r="J56" s="7"/>
      <c r="K56" s="7"/>
      <c r="L56" s="7"/>
    </row>
    <row r="57" spans="1:12" hidden="1" x14ac:dyDescent="0.25">
      <c r="A57" s="5">
        <v>44677</v>
      </c>
      <c r="B57" s="6" t="s">
        <v>113</v>
      </c>
      <c r="C57" s="6" t="s">
        <v>114</v>
      </c>
      <c r="D57" s="7"/>
      <c r="E57" s="5">
        <v>44672</v>
      </c>
      <c r="F57" s="5">
        <v>44773</v>
      </c>
      <c r="G57" s="7" t="s">
        <v>60</v>
      </c>
      <c r="H57" s="7"/>
      <c r="I57" s="7"/>
      <c r="J57" s="7"/>
      <c r="K57" s="7"/>
      <c r="L57" s="9" t="s">
        <v>19</v>
      </c>
    </row>
    <row r="58" spans="1:12" hidden="1" x14ac:dyDescent="0.25">
      <c r="A58" s="5">
        <v>44677</v>
      </c>
      <c r="B58" s="6" t="s">
        <v>115</v>
      </c>
      <c r="C58" s="6" t="s">
        <v>116</v>
      </c>
      <c r="D58" s="7"/>
      <c r="E58" s="5">
        <v>44669</v>
      </c>
      <c r="F58" s="5">
        <v>44773</v>
      </c>
      <c r="G58" s="7" t="s">
        <v>60</v>
      </c>
      <c r="H58" s="7"/>
      <c r="I58" s="7"/>
      <c r="J58" s="7"/>
      <c r="K58" s="7"/>
      <c r="L58" s="9" t="s">
        <v>19</v>
      </c>
    </row>
    <row r="59" spans="1:12" hidden="1" x14ac:dyDescent="0.25">
      <c r="A59" s="5">
        <v>44707</v>
      </c>
      <c r="B59" s="6" t="s">
        <v>117</v>
      </c>
      <c r="C59" s="6" t="s">
        <v>118</v>
      </c>
      <c r="D59" s="7">
        <v>60638954</v>
      </c>
      <c r="E59" s="5">
        <v>44698</v>
      </c>
      <c r="F59" s="5">
        <v>44804</v>
      </c>
      <c r="G59" s="7" t="s">
        <v>29</v>
      </c>
      <c r="H59" s="7" t="s">
        <v>15</v>
      </c>
      <c r="I59" s="7"/>
      <c r="J59" s="7"/>
      <c r="K59" s="7"/>
      <c r="L59" s="7" t="s">
        <v>72</v>
      </c>
    </row>
    <row r="60" spans="1:12" hidden="1" x14ac:dyDescent="0.25">
      <c r="A60" s="5">
        <v>44688</v>
      </c>
      <c r="B60" s="6" t="s">
        <v>119</v>
      </c>
      <c r="C60" s="6" t="s">
        <v>120</v>
      </c>
      <c r="D60" s="7"/>
      <c r="E60" s="5">
        <v>44682</v>
      </c>
      <c r="F60" s="5">
        <v>44773</v>
      </c>
      <c r="G60" s="7" t="s">
        <v>29</v>
      </c>
      <c r="H60" s="7" t="s">
        <v>15</v>
      </c>
      <c r="I60" s="7"/>
      <c r="J60" s="7"/>
      <c r="K60" s="7"/>
      <c r="L60" s="15" t="s">
        <v>121</v>
      </c>
    </row>
    <row r="61" spans="1:12" hidden="1" x14ac:dyDescent="0.25">
      <c r="A61" s="5">
        <v>44688</v>
      </c>
      <c r="B61" s="6" t="s">
        <v>122</v>
      </c>
      <c r="C61" s="6" t="s">
        <v>123</v>
      </c>
      <c r="D61" s="7"/>
      <c r="E61" s="5">
        <v>44682</v>
      </c>
      <c r="F61" s="5">
        <v>44773</v>
      </c>
      <c r="G61" s="7" t="s">
        <v>60</v>
      </c>
      <c r="H61" s="7"/>
      <c r="I61" s="7"/>
      <c r="J61" s="7"/>
      <c r="K61" s="7"/>
      <c r="L61" s="9" t="s">
        <v>19</v>
      </c>
    </row>
    <row r="62" spans="1:12" hidden="1" x14ac:dyDescent="0.25">
      <c r="A62" s="5">
        <v>44663</v>
      </c>
      <c r="B62" s="6" t="s">
        <v>124</v>
      </c>
      <c r="C62" s="6" t="s">
        <v>125</v>
      </c>
      <c r="D62" s="7"/>
      <c r="E62" s="5">
        <v>44652</v>
      </c>
      <c r="F62" s="5">
        <v>44742</v>
      </c>
      <c r="G62" s="7" t="s">
        <v>29</v>
      </c>
      <c r="H62" s="7" t="s">
        <v>15</v>
      </c>
      <c r="I62" s="7"/>
      <c r="J62" s="7"/>
      <c r="K62" s="7"/>
      <c r="L62" s="7"/>
    </row>
    <row r="63" spans="1:12" hidden="1" x14ac:dyDescent="0.25">
      <c r="A63" s="5">
        <v>44688</v>
      </c>
      <c r="B63" s="6" t="s">
        <v>126</v>
      </c>
      <c r="C63" s="6" t="s">
        <v>127</v>
      </c>
      <c r="D63" s="7">
        <v>43628286</v>
      </c>
      <c r="E63" s="5">
        <v>44682</v>
      </c>
      <c r="F63" s="5">
        <v>44773</v>
      </c>
      <c r="G63" s="7" t="s">
        <v>29</v>
      </c>
      <c r="H63" s="7" t="s">
        <v>15</v>
      </c>
      <c r="I63" s="7" t="s">
        <v>9</v>
      </c>
      <c r="J63" s="7"/>
      <c r="K63" s="7"/>
      <c r="L63" s="7"/>
    </row>
    <row r="64" spans="1:12" hidden="1" x14ac:dyDescent="0.25">
      <c r="A64" s="5">
        <v>44688</v>
      </c>
      <c r="B64" s="6" t="s">
        <v>128</v>
      </c>
      <c r="C64" s="6" t="s">
        <v>129</v>
      </c>
      <c r="D64" s="7"/>
      <c r="E64" s="5">
        <v>44682</v>
      </c>
      <c r="F64" s="5">
        <v>44773</v>
      </c>
      <c r="G64" s="7" t="s">
        <v>29</v>
      </c>
      <c r="H64" s="7" t="s">
        <v>15</v>
      </c>
      <c r="I64" s="7" t="s">
        <v>9</v>
      </c>
      <c r="J64" s="7"/>
      <c r="K64" s="7"/>
      <c r="L64" s="7"/>
    </row>
    <row r="65" spans="1:12" hidden="1" x14ac:dyDescent="0.25">
      <c r="A65" s="5">
        <v>44688</v>
      </c>
      <c r="B65" s="6" t="s">
        <v>130</v>
      </c>
      <c r="C65" s="6" t="s">
        <v>131</v>
      </c>
      <c r="D65" s="7"/>
      <c r="E65" s="5">
        <v>44682</v>
      </c>
      <c r="F65" s="5">
        <v>44773</v>
      </c>
      <c r="G65" s="7" t="s">
        <v>29</v>
      </c>
      <c r="H65" s="7" t="s">
        <v>15</v>
      </c>
      <c r="I65" s="7" t="s">
        <v>9</v>
      </c>
      <c r="J65" s="7"/>
      <c r="K65" s="7"/>
      <c r="L65" s="7"/>
    </row>
    <row r="66" spans="1:12" hidden="1" x14ac:dyDescent="0.25">
      <c r="A66" s="5">
        <v>44688</v>
      </c>
      <c r="B66" s="6" t="s">
        <v>132</v>
      </c>
      <c r="C66" s="6" t="s">
        <v>133</v>
      </c>
      <c r="D66" s="7"/>
      <c r="E66" s="5">
        <v>44682</v>
      </c>
      <c r="F66" s="5">
        <v>44773</v>
      </c>
      <c r="G66" s="7" t="s">
        <v>29</v>
      </c>
      <c r="H66" s="7" t="s">
        <v>15</v>
      </c>
      <c r="I66" s="7" t="s">
        <v>9</v>
      </c>
      <c r="J66" s="7"/>
      <c r="K66" s="7"/>
      <c r="L66" s="7"/>
    </row>
    <row r="67" spans="1:12" hidden="1" x14ac:dyDescent="0.25">
      <c r="A67" s="5">
        <v>44688</v>
      </c>
      <c r="B67" s="6" t="s">
        <v>134</v>
      </c>
      <c r="C67" s="6" t="s">
        <v>135</v>
      </c>
      <c r="D67" s="7"/>
      <c r="E67" s="5">
        <v>44682</v>
      </c>
      <c r="F67" s="5">
        <v>44773</v>
      </c>
      <c r="G67" s="7" t="s">
        <v>29</v>
      </c>
      <c r="H67" s="7" t="s">
        <v>15</v>
      </c>
      <c r="I67" s="7" t="s">
        <v>9</v>
      </c>
      <c r="J67" s="7"/>
      <c r="K67" s="7"/>
      <c r="L67" s="7"/>
    </row>
    <row r="68" spans="1:12" hidden="1" x14ac:dyDescent="0.25">
      <c r="A68" s="5">
        <v>44688</v>
      </c>
      <c r="B68" s="6" t="s">
        <v>136</v>
      </c>
      <c r="C68" s="6" t="s">
        <v>137</v>
      </c>
      <c r="D68" s="7"/>
      <c r="E68" s="5">
        <v>44682</v>
      </c>
      <c r="F68" s="5">
        <v>44773</v>
      </c>
      <c r="G68" s="7" t="s">
        <v>29</v>
      </c>
      <c r="H68" s="7" t="s">
        <v>15</v>
      </c>
      <c r="I68" s="7" t="s">
        <v>9</v>
      </c>
      <c r="J68" s="7"/>
      <c r="K68" s="7"/>
      <c r="L68" s="7"/>
    </row>
    <row r="69" spans="1:12" hidden="1" x14ac:dyDescent="0.25">
      <c r="A69" s="5">
        <v>44663</v>
      </c>
      <c r="B69" s="6" t="s">
        <v>124</v>
      </c>
      <c r="C69" s="6" t="s">
        <v>138</v>
      </c>
      <c r="D69" s="7"/>
      <c r="E69" s="5">
        <v>44652</v>
      </c>
      <c r="F69" s="5">
        <v>44742</v>
      </c>
      <c r="G69" s="7"/>
      <c r="H69" s="7" t="s">
        <v>15</v>
      </c>
      <c r="I69" s="7"/>
      <c r="J69" s="7" t="s">
        <v>15</v>
      </c>
      <c r="K69" s="7"/>
      <c r="L69" s="7"/>
    </row>
    <row r="70" spans="1:12" hidden="1" x14ac:dyDescent="0.25">
      <c r="A70" s="5">
        <v>44688</v>
      </c>
      <c r="B70" s="6" t="s">
        <v>139</v>
      </c>
      <c r="C70" s="6" t="s">
        <v>140</v>
      </c>
      <c r="D70" s="7"/>
      <c r="E70" s="5">
        <v>44682</v>
      </c>
      <c r="F70" s="5">
        <v>44773</v>
      </c>
      <c r="G70" s="7" t="s">
        <v>29</v>
      </c>
      <c r="H70" s="7" t="s">
        <v>15</v>
      </c>
      <c r="I70" s="7" t="s">
        <v>9</v>
      </c>
      <c r="J70" s="7"/>
      <c r="K70" s="7"/>
      <c r="L70" s="7"/>
    </row>
    <row r="71" spans="1:12" hidden="1" x14ac:dyDescent="0.25">
      <c r="A71" s="5">
        <v>44688</v>
      </c>
      <c r="B71" s="6" t="s">
        <v>141</v>
      </c>
      <c r="C71" s="6" t="s">
        <v>142</v>
      </c>
      <c r="D71" s="7"/>
      <c r="E71" s="5">
        <v>44682</v>
      </c>
      <c r="F71" s="5">
        <v>44773</v>
      </c>
      <c r="G71" s="7" t="s">
        <v>29</v>
      </c>
      <c r="H71" s="7" t="s">
        <v>15</v>
      </c>
      <c r="I71" s="7"/>
      <c r="J71" s="7"/>
      <c r="K71" s="7"/>
      <c r="L71" s="15" t="s">
        <v>121</v>
      </c>
    </row>
    <row r="72" spans="1:12" hidden="1" x14ac:dyDescent="0.25">
      <c r="A72" s="5">
        <v>44688</v>
      </c>
      <c r="B72" s="6" t="s">
        <v>143</v>
      </c>
      <c r="C72" s="6" t="s">
        <v>144</v>
      </c>
      <c r="D72" s="7"/>
      <c r="E72" s="5">
        <v>44682</v>
      </c>
      <c r="F72" s="5">
        <v>44773</v>
      </c>
      <c r="G72" s="7" t="s">
        <v>29</v>
      </c>
      <c r="H72" s="7" t="s">
        <v>15</v>
      </c>
      <c r="I72" s="7" t="s">
        <v>9</v>
      </c>
      <c r="J72" s="7"/>
      <c r="K72" s="7"/>
      <c r="L72" s="7"/>
    </row>
    <row r="73" spans="1:12" s="58" customFormat="1" ht="20.100000000000001" customHeight="1" x14ac:dyDescent="0.25">
      <c r="A73" s="5">
        <v>44721</v>
      </c>
      <c r="B73" s="78" t="s">
        <v>145</v>
      </c>
      <c r="C73" s="78" t="s">
        <v>146</v>
      </c>
      <c r="D73" s="12" t="s">
        <v>147</v>
      </c>
      <c r="E73" s="5">
        <v>44713</v>
      </c>
      <c r="F73" s="10">
        <v>44803</v>
      </c>
      <c r="G73" s="13" t="s">
        <v>808</v>
      </c>
      <c r="H73" s="63" t="s">
        <v>15</v>
      </c>
      <c r="I73" s="13"/>
      <c r="J73" s="13"/>
      <c r="K73" s="13"/>
      <c r="L73" s="13"/>
    </row>
    <row r="74" spans="1:12" hidden="1" x14ac:dyDescent="0.25">
      <c r="A74" s="5">
        <v>44688</v>
      </c>
      <c r="B74" s="6" t="s">
        <v>148</v>
      </c>
      <c r="C74" s="6" t="s">
        <v>149</v>
      </c>
      <c r="D74" s="7"/>
      <c r="E74" s="5">
        <v>44682</v>
      </c>
      <c r="F74" s="5">
        <v>44773</v>
      </c>
      <c r="G74" s="7" t="s">
        <v>29</v>
      </c>
      <c r="H74" s="7" t="s">
        <v>15</v>
      </c>
      <c r="I74" s="7" t="s">
        <v>9</v>
      </c>
      <c r="J74" s="7"/>
      <c r="K74" s="7"/>
      <c r="L74" s="7"/>
    </row>
    <row r="75" spans="1:12" hidden="1" x14ac:dyDescent="0.25">
      <c r="A75" s="5">
        <v>44688</v>
      </c>
      <c r="B75" s="6" t="s">
        <v>150</v>
      </c>
      <c r="C75" s="6" t="s">
        <v>151</v>
      </c>
      <c r="D75" s="7"/>
      <c r="E75" s="5">
        <v>44682</v>
      </c>
      <c r="F75" s="5">
        <v>44773</v>
      </c>
      <c r="G75" s="7" t="s">
        <v>29</v>
      </c>
      <c r="H75" s="7" t="s">
        <v>15</v>
      </c>
      <c r="I75" s="7" t="s">
        <v>9</v>
      </c>
      <c r="J75" s="7"/>
      <c r="K75" s="7"/>
      <c r="L75" s="7"/>
    </row>
    <row r="76" spans="1:12" hidden="1" x14ac:dyDescent="0.25">
      <c r="A76" s="5">
        <v>44688</v>
      </c>
      <c r="B76" s="6" t="s">
        <v>152</v>
      </c>
      <c r="C76" s="6" t="s">
        <v>153</v>
      </c>
      <c r="D76" s="7"/>
      <c r="E76" s="5">
        <v>44682</v>
      </c>
      <c r="F76" s="5">
        <v>44773</v>
      </c>
      <c r="G76" s="7" t="s">
        <v>29</v>
      </c>
      <c r="H76" s="7" t="s">
        <v>15</v>
      </c>
      <c r="I76" s="7" t="s">
        <v>9</v>
      </c>
      <c r="J76" s="7"/>
      <c r="K76" s="7"/>
      <c r="L76" s="7"/>
    </row>
    <row r="77" spans="1:12" hidden="1" x14ac:dyDescent="0.25">
      <c r="A77" s="5">
        <v>44688</v>
      </c>
      <c r="B77" s="6" t="s">
        <v>154</v>
      </c>
      <c r="C77" s="6" t="s">
        <v>155</v>
      </c>
      <c r="D77" s="7"/>
      <c r="E77" s="5">
        <v>44682</v>
      </c>
      <c r="F77" s="5">
        <v>44773</v>
      </c>
      <c r="G77" s="7" t="s">
        <v>29</v>
      </c>
      <c r="H77" s="7" t="s">
        <v>15</v>
      </c>
      <c r="I77" s="7" t="s">
        <v>9</v>
      </c>
      <c r="J77" s="7"/>
      <c r="K77" s="7"/>
      <c r="L77" s="7"/>
    </row>
    <row r="78" spans="1:12" hidden="1" x14ac:dyDescent="0.25">
      <c r="A78" s="5">
        <v>44688</v>
      </c>
      <c r="B78" s="6" t="s">
        <v>156</v>
      </c>
      <c r="C78" s="6" t="s">
        <v>157</v>
      </c>
      <c r="D78" s="7"/>
      <c r="E78" s="5">
        <v>44682</v>
      </c>
      <c r="F78" s="5">
        <v>44773</v>
      </c>
      <c r="G78" s="7" t="s">
        <v>29</v>
      </c>
      <c r="H78" s="7" t="s">
        <v>15</v>
      </c>
      <c r="I78" s="7" t="s">
        <v>9</v>
      </c>
      <c r="J78" s="7"/>
      <c r="K78" s="7"/>
      <c r="L78" s="7"/>
    </row>
    <row r="79" spans="1:12" hidden="1" x14ac:dyDescent="0.25">
      <c r="A79" s="5">
        <v>44688</v>
      </c>
      <c r="B79" s="6" t="s">
        <v>158</v>
      </c>
      <c r="C79" s="6" t="s">
        <v>159</v>
      </c>
      <c r="D79" s="7"/>
      <c r="E79" s="5">
        <v>44682</v>
      </c>
      <c r="F79" s="5">
        <v>44773</v>
      </c>
      <c r="G79" s="7" t="s">
        <v>60</v>
      </c>
      <c r="H79" s="7"/>
      <c r="I79" s="7"/>
      <c r="J79" s="7"/>
      <c r="K79" s="7"/>
      <c r="L79" s="9" t="s">
        <v>19</v>
      </c>
    </row>
    <row r="80" spans="1:12" hidden="1" x14ac:dyDescent="0.25">
      <c r="A80" s="5">
        <v>44688</v>
      </c>
      <c r="B80" s="6" t="s">
        <v>160</v>
      </c>
      <c r="C80" s="6" t="s">
        <v>161</v>
      </c>
      <c r="D80" s="7"/>
      <c r="E80" s="5">
        <v>44682</v>
      </c>
      <c r="F80" s="5">
        <v>44773</v>
      </c>
      <c r="G80" s="7" t="s">
        <v>29</v>
      </c>
      <c r="H80" s="7" t="s">
        <v>15</v>
      </c>
      <c r="I80" s="7" t="s">
        <v>9</v>
      </c>
      <c r="J80" s="7"/>
      <c r="K80" s="7"/>
      <c r="L80" s="7"/>
    </row>
    <row r="81" spans="1:12" hidden="1" x14ac:dyDescent="0.25">
      <c r="A81" s="5">
        <v>44688</v>
      </c>
      <c r="B81" s="6" t="s">
        <v>162</v>
      </c>
      <c r="C81" s="6" t="s">
        <v>163</v>
      </c>
      <c r="D81" s="7"/>
      <c r="E81" s="5">
        <v>44682</v>
      </c>
      <c r="F81" s="5">
        <v>44773</v>
      </c>
      <c r="G81" s="7" t="s">
        <v>29</v>
      </c>
      <c r="H81" s="7" t="s">
        <v>15</v>
      </c>
      <c r="I81" s="7" t="s">
        <v>9</v>
      </c>
      <c r="J81" s="7"/>
      <c r="K81" s="7"/>
      <c r="L81" s="7"/>
    </row>
    <row r="82" spans="1:12" hidden="1" x14ac:dyDescent="0.25">
      <c r="A82" s="5">
        <v>44659</v>
      </c>
      <c r="B82" s="6" t="s">
        <v>111</v>
      </c>
      <c r="C82" s="6" t="s">
        <v>83</v>
      </c>
      <c r="D82" s="7" t="s">
        <v>112</v>
      </c>
      <c r="E82" s="5">
        <v>44652</v>
      </c>
      <c r="F82" s="5">
        <v>44712</v>
      </c>
      <c r="G82" s="7"/>
      <c r="H82" s="7" t="s">
        <v>15</v>
      </c>
      <c r="I82" s="7" t="s">
        <v>9</v>
      </c>
      <c r="J82" s="7"/>
      <c r="K82" s="7"/>
      <c r="L82" s="7"/>
    </row>
    <row r="83" spans="1:12" hidden="1" x14ac:dyDescent="0.25">
      <c r="A83" s="5">
        <v>44688</v>
      </c>
      <c r="B83" s="6" t="s">
        <v>164</v>
      </c>
      <c r="C83" s="6" t="s">
        <v>165</v>
      </c>
      <c r="D83" s="7"/>
      <c r="E83" s="5">
        <v>44682</v>
      </c>
      <c r="F83" s="5">
        <v>44773</v>
      </c>
      <c r="G83" s="7" t="s">
        <v>60</v>
      </c>
      <c r="H83" s="7"/>
      <c r="I83" s="7"/>
      <c r="J83" s="7"/>
      <c r="K83" s="7"/>
      <c r="L83" s="9" t="s">
        <v>19</v>
      </c>
    </row>
    <row r="84" spans="1:12" hidden="1" x14ac:dyDescent="0.25">
      <c r="A84" s="5">
        <v>44688</v>
      </c>
      <c r="B84" s="6" t="s">
        <v>166</v>
      </c>
      <c r="C84" s="6" t="s">
        <v>167</v>
      </c>
      <c r="D84" s="7"/>
      <c r="E84" s="5">
        <v>44682</v>
      </c>
      <c r="F84" s="5">
        <v>44773</v>
      </c>
      <c r="G84" s="7" t="s">
        <v>60</v>
      </c>
      <c r="H84" s="7"/>
      <c r="I84" s="7"/>
      <c r="J84" s="7"/>
      <c r="K84" s="7"/>
      <c r="L84" s="9" t="s">
        <v>19</v>
      </c>
    </row>
    <row r="85" spans="1:12" hidden="1" x14ac:dyDescent="0.25">
      <c r="A85" s="5">
        <v>44688</v>
      </c>
      <c r="B85" s="6" t="s">
        <v>168</v>
      </c>
      <c r="C85" s="6" t="s">
        <v>169</v>
      </c>
      <c r="D85" s="7"/>
      <c r="E85" s="5">
        <v>44682</v>
      </c>
      <c r="F85" s="5">
        <v>44773</v>
      </c>
      <c r="G85" s="7" t="s">
        <v>29</v>
      </c>
      <c r="H85" s="7" t="s">
        <v>15</v>
      </c>
      <c r="I85" s="7" t="s">
        <v>9</v>
      </c>
      <c r="J85" s="7"/>
      <c r="K85" s="7"/>
      <c r="L85" s="7"/>
    </row>
    <row r="86" spans="1:12" hidden="1" x14ac:dyDescent="0.25">
      <c r="A86" s="5">
        <v>44688</v>
      </c>
      <c r="B86" s="6" t="s">
        <v>170</v>
      </c>
      <c r="C86" s="6" t="s">
        <v>171</v>
      </c>
      <c r="D86" s="7"/>
      <c r="E86" s="5">
        <v>44682</v>
      </c>
      <c r="F86" s="5">
        <v>44773</v>
      </c>
      <c r="G86" s="7" t="s">
        <v>29</v>
      </c>
      <c r="H86" s="7" t="s">
        <v>15</v>
      </c>
      <c r="I86" s="7" t="s">
        <v>9</v>
      </c>
      <c r="J86" s="7"/>
      <c r="K86" s="7"/>
      <c r="L86" s="7"/>
    </row>
    <row r="87" spans="1:12" hidden="1" x14ac:dyDescent="0.25">
      <c r="A87" s="5">
        <v>44688</v>
      </c>
      <c r="B87" s="6" t="s">
        <v>172</v>
      </c>
      <c r="C87" s="6" t="s">
        <v>173</v>
      </c>
      <c r="D87" s="7"/>
      <c r="E87" s="5">
        <v>44682</v>
      </c>
      <c r="F87" s="5">
        <v>44773</v>
      </c>
      <c r="G87" s="7" t="s">
        <v>60</v>
      </c>
      <c r="H87" s="7"/>
      <c r="I87" s="7"/>
      <c r="J87" s="7"/>
      <c r="K87" s="7"/>
      <c r="L87" s="9" t="s">
        <v>19</v>
      </c>
    </row>
    <row r="88" spans="1:12" hidden="1" x14ac:dyDescent="0.25">
      <c r="A88" s="5">
        <v>44688</v>
      </c>
      <c r="B88" s="6" t="s">
        <v>174</v>
      </c>
      <c r="C88" s="6" t="s">
        <v>175</v>
      </c>
      <c r="D88" s="7"/>
      <c r="E88" s="5">
        <v>44682</v>
      </c>
      <c r="F88" s="5">
        <v>44773</v>
      </c>
      <c r="G88" s="7" t="s">
        <v>29</v>
      </c>
      <c r="H88" s="7" t="s">
        <v>15</v>
      </c>
      <c r="I88" s="7" t="s">
        <v>9</v>
      </c>
      <c r="J88" s="7"/>
      <c r="K88" s="7"/>
      <c r="L88" s="7"/>
    </row>
    <row r="89" spans="1:12" hidden="1" x14ac:dyDescent="0.25">
      <c r="A89" s="5">
        <v>44688</v>
      </c>
      <c r="B89" s="6" t="s">
        <v>176</v>
      </c>
      <c r="C89" s="6" t="s">
        <v>177</v>
      </c>
      <c r="D89" s="7"/>
      <c r="E89" s="5">
        <v>44682</v>
      </c>
      <c r="F89" s="5">
        <v>44773</v>
      </c>
      <c r="G89" s="7" t="s">
        <v>60</v>
      </c>
      <c r="H89" s="7"/>
      <c r="I89" s="7"/>
      <c r="J89" s="7"/>
      <c r="K89" s="7"/>
      <c r="L89" s="15" t="s">
        <v>121</v>
      </c>
    </row>
    <row r="90" spans="1:12" hidden="1" x14ac:dyDescent="0.25">
      <c r="A90" s="5">
        <v>44698</v>
      </c>
      <c r="B90" s="6" t="s">
        <v>178</v>
      </c>
      <c r="C90" s="6" t="s">
        <v>179</v>
      </c>
      <c r="D90" s="7"/>
      <c r="E90" s="5">
        <v>44693</v>
      </c>
      <c r="F90" s="5">
        <v>44773</v>
      </c>
      <c r="G90" s="7" t="s">
        <v>60</v>
      </c>
      <c r="H90" s="7"/>
      <c r="I90" s="7"/>
      <c r="J90" s="7"/>
      <c r="K90" s="7"/>
      <c r="L90" s="9" t="s">
        <v>19</v>
      </c>
    </row>
    <row r="91" spans="1:12" hidden="1" x14ac:dyDescent="0.25">
      <c r="A91" s="5">
        <v>44688</v>
      </c>
      <c r="B91" s="6" t="s">
        <v>180</v>
      </c>
      <c r="C91" s="6" t="s">
        <v>181</v>
      </c>
      <c r="D91" s="7" t="s">
        <v>182</v>
      </c>
      <c r="E91" s="5">
        <v>44682</v>
      </c>
      <c r="F91" s="5">
        <v>44712</v>
      </c>
      <c r="G91" s="7"/>
      <c r="H91" s="7" t="s">
        <v>15</v>
      </c>
      <c r="I91" s="7"/>
      <c r="J91" s="7"/>
      <c r="K91" s="7"/>
      <c r="L91" s="7"/>
    </row>
    <row r="92" spans="1:12" hidden="1" x14ac:dyDescent="0.25">
      <c r="A92" s="5">
        <v>44707</v>
      </c>
      <c r="B92" s="6" t="s">
        <v>180</v>
      </c>
      <c r="C92" s="6" t="s">
        <v>181</v>
      </c>
      <c r="D92" s="7" t="s">
        <v>182</v>
      </c>
      <c r="E92" s="5">
        <v>44713</v>
      </c>
      <c r="F92" s="5">
        <v>44773</v>
      </c>
      <c r="G92" s="7" t="s">
        <v>35</v>
      </c>
      <c r="H92" s="7" t="s">
        <v>15</v>
      </c>
      <c r="I92" s="7"/>
      <c r="J92" s="7"/>
      <c r="K92" s="7"/>
      <c r="L92" s="7"/>
    </row>
    <row r="93" spans="1:12" hidden="1" x14ac:dyDescent="0.25">
      <c r="A93" s="5">
        <v>44659</v>
      </c>
      <c r="B93" s="6" t="s">
        <v>183</v>
      </c>
      <c r="C93" s="6" t="s">
        <v>184</v>
      </c>
      <c r="D93" s="7" t="s">
        <v>185</v>
      </c>
      <c r="E93" s="5">
        <v>44652</v>
      </c>
      <c r="F93" s="5">
        <v>44712</v>
      </c>
      <c r="G93" s="7"/>
      <c r="H93" s="7" t="s">
        <v>15</v>
      </c>
      <c r="I93" s="7" t="s">
        <v>9</v>
      </c>
      <c r="J93" s="7"/>
      <c r="K93" s="7"/>
      <c r="L93" s="7"/>
    </row>
    <row r="94" spans="1:12" hidden="1" x14ac:dyDescent="0.25">
      <c r="A94" s="5">
        <v>44659</v>
      </c>
      <c r="B94" s="6" t="s">
        <v>186</v>
      </c>
      <c r="C94" s="6" t="s">
        <v>187</v>
      </c>
      <c r="D94" s="7" t="s">
        <v>188</v>
      </c>
      <c r="E94" s="5">
        <v>44652</v>
      </c>
      <c r="F94" s="5">
        <v>44712</v>
      </c>
      <c r="G94" s="7"/>
      <c r="H94" s="7" t="s">
        <v>15</v>
      </c>
      <c r="I94" s="7" t="s">
        <v>9</v>
      </c>
      <c r="J94" s="7"/>
      <c r="K94" s="7"/>
      <c r="L94" s="7"/>
    </row>
    <row r="95" spans="1:12" hidden="1" x14ac:dyDescent="0.25">
      <c r="A95" s="5">
        <v>44659</v>
      </c>
      <c r="B95" s="6" t="s">
        <v>189</v>
      </c>
      <c r="C95" s="6" t="s">
        <v>190</v>
      </c>
      <c r="D95" s="7" t="s">
        <v>191</v>
      </c>
      <c r="E95" s="5">
        <v>44652</v>
      </c>
      <c r="F95" s="5">
        <v>44712</v>
      </c>
      <c r="G95" s="7"/>
      <c r="H95" s="7" t="s">
        <v>15</v>
      </c>
      <c r="I95" s="7" t="s">
        <v>9</v>
      </c>
      <c r="J95" s="7"/>
      <c r="K95" s="7"/>
      <c r="L95" s="7"/>
    </row>
    <row r="96" spans="1:12" hidden="1" x14ac:dyDescent="0.25">
      <c r="A96" s="5">
        <v>44701</v>
      </c>
      <c r="B96" s="6" t="s">
        <v>192</v>
      </c>
      <c r="C96" s="6" t="s">
        <v>193</v>
      </c>
      <c r="D96" s="7" t="s">
        <v>194</v>
      </c>
      <c r="E96" s="7"/>
      <c r="F96" s="5">
        <v>44712</v>
      </c>
      <c r="G96" s="7"/>
      <c r="H96" s="7" t="s">
        <v>15</v>
      </c>
      <c r="I96" s="7" t="s">
        <v>9</v>
      </c>
      <c r="J96" s="7"/>
      <c r="K96" s="7"/>
      <c r="L96" s="8" t="s">
        <v>16</v>
      </c>
    </row>
    <row r="97" spans="1:12" hidden="1" x14ac:dyDescent="0.25">
      <c r="A97" s="5">
        <v>44707</v>
      </c>
      <c r="B97" s="6" t="s">
        <v>183</v>
      </c>
      <c r="C97" s="6" t="s">
        <v>184</v>
      </c>
      <c r="D97" s="7" t="s">
        <v>185</v>
      </c>
      <c r="E97" s="5">
        <v>44713</v>
      </c>
      <c r="F97" s="5">
        <v>44773</v>
      </c>
      <c r="G97" s="7" t="s">
        <v>35</v>
      </c>
      <c r="H97" s="7" t="s">
        <v>15</v>
      </c>
      <c r="I97" s="7"/>
      <c r="J97" s="7"/>
      <c r="K97" s="7"/>
      <c r="L97" s="7"/>
    </row>
    <row r="98" spans="1:12" hidden="1" x14ac:dyDescent="0.25">
      <c r="A98" s="5">
        <v>44701</v>
      </c>
      <c r="B98" s="6" t="s">
        <v>195</v>
      </c>
      <c r="C98" s="6" t="s">
        <v>196</v>
      </c>
      <c r="D98" s="7" t="s">
        <v>197</v>
      </c>
      <c r="E98" s="7"/>
      <c r="F98" s="5">
        <v>44712</v>
      </c>
      <c r="G98" s="7"/>
      <c r="H98" s="7" t="s">
        <v>15</v>
      </c>
      <c r="I98" s="7" t="s">
        <v>9</v>
      </c>
      <c r="J98" s="7"/>
      <c r="K98" s="7"/>
      <c r="L98" s="8" t="s">
        <v>16</v>
      </c>
    </row>
    <row r="99" spans="1:12" hidden="1" x14ac:dyDescent="0.25">
      <c r="A99" s="5">
        <v>44701</v>
      </c>
      <c r="B99" s="6" t="s">
        <v>198</v>
      </c>
      <c r="C99" s="6" t="s">
        <v>199</v>
      </c>
      <c r="D99" s="7" t="s">
        <v>200</v>
      </c>
      <c r="E99" s="7"/>
      <c r="F99" s="5">
        <v>44712</v>
      </c>
      <c r="G99" s="7"/>
      <c r="H99" s="7" t="s">
        <v>15</v>
      </c>
      <c r="I99" s="7" t="s">
        <v>9</v>
      </c>
      <c r="J99" s="7"/>
      <c r="K99" s="7"/>
      <c r="L99" s="8" t="s">
        <v>16</v>
      </c>
    </row>
    <row r="100" spans="1:12" hidden="1" x14ac:dyDescent="0.25">
      <c r="A100" s="5">
        <v>44701</v>
      </c>
      <c r="B100" s="6" t="s">
        <v>201</v>
      </c>
      <c r="C100" s="6" t="s">
        <v>202</v>
      </c>
      <c r="D100" s="7" t="s">
        <v>203</v>
      </c>
      <c r="E100" s="7"/>
      <c r="F100" s="5">
        <v>44712</v>
      </c>
      <c r="G100" s="7"/>
      <c r="H100" s="7" t="s">
        <v>15</v>
      </c>
      <c r="I100" s="7" t="s">
        <v>9</v>
      </c>
      <c r="J100" s="7"/>
      <c r="K100" s="7"/>
      <c r="L100" s="8" t="s">
        <v>16</v>
      </c>
    </row>
    <row r="101" spans="1:12" hidden="1" x14ac:dyDescent="0.25">
      <c r="A101" s="5">
        <v>44659</v>
      </c>
      <c r="B101" s="6" t="s">
        <v>204</v>
      </c>
      <c r="C101" s="6" t="s">
        <v>205</v>
      </c>
      <c r="D101" s="7"/>
      <c r="E101" s="5">
        <v>44652</v>
      </c>
      <c r="F101" s="5">
        <v>44712</v>
      </c>
      <c r="G101" s="7"/>
      <c r="H101" s="7"/>
      <c r="I101" s="7"/>
      <c r="J101" s="7"/>
      <c r="K101" s="7"/>
      <c r="L101" s="9" t="s">
        <v>19</v>
      </c>
    </row>
    <row r="102" spans="1:12" hidden="1" x14ac:dyDescent="0.25">
      <c r="A102" s="5">
        <v>44701</v>
      </c>
      <c r="B102" s="6" t="s">
        <v>206</v>
      </c>
      <c r="C102" s="6" t="s">
        <v>207</v>
      </c>
      <c r="D102" s="7" t="s">
        <v>208</v>
      </c>
      <c r="E102" s="7"/>
      <c r="F102" s="5">
        <v>44712</v>
      </c>
      <c r="G102" s="7"/>
      <c r="H102" s="7" t="s">
        <v>15</v>
      </c>
      <c r="I102" s="7" t="s">
        <v>9</v>
      </c>
      <c r="J102" s="7"/>
      <c r="K102" s="7"/>
      <c r="L102" s="8" t="s">
        <v>16</v>
      </c>
    </row>
    <row r="103" spans="1:12" hidden="1" x14ac:dyDescent="0.25">
      <c r="A103" s="5">
        <v>44659</v>
      </c>
      <c r="B103" s="6" t="s">
        <v>209</v>
      </c>
      <c r="C103" s="6" t="s">
        <v>210</v>
      </c>
      <c r="D103" s="16">
        <v>72420619</v>
      </c>
      <c r="E103" s="5">
        <v>44652</v>
      </c>
      <c r="F103" s="5">
        <v>44712</v>
      </c>
      <c r="G103" s="7"/>
      <c r="H103" s="7" t="s">
        <v>15</v>
      </c>
      <c r="I103" s="7" t="s">
        <v>9</v>
      </c>
      <c r="J103" s="7"/>
      <c r="K103" s="7"/>
      <c r="L103" s="7"/>
    </row>
    <row r="104" spans="1:12" hidden="1" x14ac:dyDescent="0.25">
      <c r="A104" s="5">
        <v>44659</v>
      </c>
      <c r="B104" s="6" t="s">
        <v>211</v>
      </c>
      <c r="C104" s="6" t="s">
        <v>212</v>
      </c>
      <c r="D104" s="7" t="s">
        <v>213</v>
      </c>
      <c r="E104" s="5">
        <v>44652</v>
      </c>
      <c r="F104" s="5">
        <v>44712</v>
      </c>
      <c r="G104" s="7"/>
      <c r="H104" s="7" t="s">
        <v>15</v>
      </c>
      <c r="I104" s="7" t="s">
        <v>9</v>
      </c>
      <c r="J104" s="7"/>
      <c r="K104" s="7"/>
      <c r="L104" s="7"/>
    </row>
    <row r="105" spans="1:12" hidden="1" x14ac:dyDescent="0.25">
      <c r="A105" s="5">
        <v>44701</v>
      </c>
      <c r="B105" s="6" t="s">
        <v>214</v>
      </c>
      <c r="C105" s="6" t="s">
        <v>215</v>
      </c>
      <c r="D105" s="7" t="s">
        <v>216</v>
      </c>
      <c r="E105" s="7"/>
      <c r="F105" s="5">
        <v>44712</v>
      </c>
      <c r="G105" s="7"/>
      <c r="H105" s="7" t="s">
        <v>15</v>
      </c>
      <c r="I105" s="7" t="s">
        <v>9</v>
      </c>
      <c r="J105" s="7"/>
      <c r="K105" s="7"/>
      <c r="L105" s="8" t="s">
        <v>16</v>
      </c>
    </row>
    <row r="106" spans="1:12" hidden="1" x14ac:dyDescent="0.25">
      <c r="A106" s="5">
        <v>44701</v>
      </c>
      <c r="B106" s="6" t="s">
        <v>217</v>
      </c>
      <c r="C106" s="6" t="s">
        <v>218</v>
      </c>
      <c r="D106" s="7" t="s">
        <v>219</v>
      </c>
      <c r="E106" s="7"/>
      <c r="F106" s="5">
        <v>44712</v>
      </c>
      <c r="G106" s="7"/>
      <c r="H106" s="7" t="s">
        <v>15</v>
      </c>
      <c r="I106" s="7"/>
      <c r="J106" s="7"/>
      <c r="K106" s="7"/>
      <c r="L106" s="9" t="s">
        <v>19</v>
      </c>
    </row>
    <row r="107" spans="1:12" hidden="1" x14ac:dyDescent="0.25">
      <c r="A107" s="5">
        <v>44701</v>
      </c>
      <c r="B107" s="6" t="s">
        <v>220</v>
      </c>
      <c r="C107" s="6" t="s">
        <v>221</v>
      </c>
      <c r="D107" s="7" t="s">
        <v>222</v>
      </c>
      <c r="E107" s="7"/>
      <c r="F107" s="5">
        <v>44712</v>
      </c>
      <c r="G107" s="7"/>
      <c r="H107" s="7" t="s">
        <v>15</v>
      </c>
      <c r="I107" s="7" t="s">
        <v>9</v>
      </c>
      <c r="J107" s="7"/>
      <c r="K107" s="7"/>
      <c r="L107" s="8" t="s">
        <v>16</v>
      </c>
    </row>
    <row r="108" spans="1:12" hidden="1" x14ac:dyDescent="0.25">
      <c r="A108" s="5">
        <v>44701</v>
      </c>
      <c r="B108" s="6" t="s">
        <v>223</v>
      </c>
      <c r="C108" s="6" t="s">
        <v>224</v>
      </c>
      <c r="D108" s="7" t="s">
        <v>225</v>
      </c>
      <c r="E108" s="7"/>
      <c r="F108" s="5">
        <v>44712</v>
      </c>
      <c r="G108" s="7"/>
      <c r="H108" s="7" t="s">
        <v>15</v>
      </c>
      <c r="I108" s="7" t="s">
        <v>9</v>
      </c>
      <c r="J108" s="7"/>
      <c r="K108" s="7"/>
      <c r="L108" s="8" t="s">
        <v>16</v>
      </c>
    </row>
    <row r="109" spans="1:12" hidden="1" x14ac:dyDescent="0.25">
      <c r="A109" s="5">
        <v>44701</v>
      </c>
      <c r="B109" s="6" t="s">
        <v>226</v>
      </c>
      <c r="C109" s="6" t="s">
        <v>227</v>
      </c>
      <c r="D109" s="7" t="s">
        <v>228</v>
      </c>
      <c r="E109" s="7"/>
      <c r="F109" s="5">
        <v>44712</v>
      </c>
      <c r="G109" s="7"/>
      <c r="H109" s="7" t="s">
        <v>15</v>
      </c>
      <c r="I109" s="7" t="s">
        <v>9</v>
      </c>
      <c r="J109" s="7"/>
      <c r="K109" s="7"/>
      <c r="L109" s="8" t="s">
        <v>16</v>
      </c>
    </row>
    <row r="110" spans="1:12" hidden="1" x14ac:dyDescent="0.25">
      <c r="A110" s="5">
        <v>44701</v>
      </c>
      <c r="B110" s="6" t="s">
        <v>229</v>
      </c>
      <c r="C110" s="6" t="s">
        <v>230</v>
      </c>
      <c r="D110" s="7" t="s">
        <v>231</v>
      </c>
      <c r="E110" s="7"/>
      <c r="F110" s="5">
        <v>44712</v>
      </c>
      <c r="G110" s="7"/>
      <c r="H110" s="7" t="s">
        <v>15</v>
      </c>
      <c r="I110" s="7" t="s">
        <v>9</v>
      </c>
      <c r="J110" s="7"/>
      <c r="K110" s="7"/>
      <c r="L110" s="8" t="s">
        <v>16</v>
      </c>
    </row>
    <row r="111" spans="1:12" hidden="1" x14ac:dyDescent="0.25">
      <c r="A111" s="5">
        <v>44701</v>
      </c>
      <c r="B111" s="6" t="s">
        <v>232</v>
      </c>
      <c r="C111" s="6" t="s">
        <v>233</v>
      </c>
      <c r="D111" s="7" t="s">
        <v>234</v>
      </c>
      <c r="E111" s="7"/>
      <c r="F111" s="5">
        <v>44712</v>
      </c>
      <c r="G111" s="7"/>
      <c r="H111" s="7" t="s">
        <v>15</v>
      </c>
      <c r="I111" s="7"/>
      <c r="J111" s="7"/>
      <c r="K111" s="7"/>
      <c r="L111" s="9" t="s">
        <v>19</v>
      </c>
    </row>
    <row r="112" spans="1:12" hidden="1" x14ac:dyDescent="0.25">
      <c r="A112" s="5">
        <v>44701</v>
      </c>
      <c r="B112" s="6" t="s">
        <v>235</v>
      </c>
      <c r="C112" s="6" t="s">
        <v>236</v>
      </c>
      <c r="D112" s="7" t="s">
        <v>237</v>
      </c>
      <c r="E112" s="7"/>
      <c r="F112" s="5">
        <v>44712</v>
      </c>
      <c r="G112" s="7"/>
      <c r="H112" s="7" t="s">
        <v>15</v>
      </c>
      <c r="I112" s="7" t="s">
        <v>9</v>
      </c>
      <c r="J112" s="7"/>
      <c r="K112" s="7"/>
      <c r="L112" s="8" t="s">
        <v>16</v>
      </c>
    </row>
    <row r="113" spans="1:12" hidden="1" x14ac:dyDescent="0.25">
      <c r="A113" s="5">
        <v>44701</v>
      </c>
      <c r="B113" s="6" t="s">
        <v>238</v>
      </c>
      <c r="C113" s="6" t="s">
        <v>239</v>
      </c>
      <c r="D113" s="7" t="s">
        <v>240</v>
      </c>
      <c r="E113" s="7"/>
      <c r="F113" s="5">
        <v>44712</v>
      </c>
      <c r="G113" s="7"/>
      <c r="H113" s="7" t="s">
        <v>15</v>
      </c>
      <c r="I113" s="7" t="s">
        <v>9</v>
      </c>
      <c r="J113" s="7"/>
      <c r="K113" s="7"/>
      <c r="L113" s="8" t="s">
        <v>16</v>
      </c>
    </row>
    <row r="114" spans="1:12" hidden="1" x14ac:dyDescent="0.25">
      <c r="A114" s="5">
        <v>44701</v>
      </c>
      <c r="B114" s="6" t="s">
        <v>241</v>
      </c>
      <c r="C114" s="6" t="s">
        <v>242</v>
      </c>
      <c r="D114" s="7" t="s">
        <v>243</v>
      </c>
      <c r="E114" s="7"/>
      <c r="F114" s="5">
        <v>44712</v>
      </c>
      <c r="G114" s="7"/>
      <c r="H114" s="7" t="s">
        <v>15</v>
      </c>
      <c r="I114" s="7" t="s">
        <v>9</v>
      </c>
      <c r="J114" s="7"/>
      <c r="K114" s="7"/>
      <c r="L114" s="8" t="s">
        <v>16</v>
      </c>
    </row>
    <row r="115" spans="1:12" hidden="1" x14ac:dyDescent="0.25">
      <c r="A115" s="5">
        <v>44701</v>
      </c>
      <c r="B115" s="6" t="s">
        <v>244</v>
      </c>
      <c r="C115" s="6" t="s">
        <v>245</v>
      </c>
      <c r="D115" s="7" t="s">
        <v>246</v>
      </c>
      <c r="E115" s="7"/>
      <c r="F115" s="5">
        <v>44712</v>
      </c>
      <c r="G115" s="7"/>
      <c r="H115" s="7" t="s">
        <v>15</v>
      </c>
      <c r="I115" s="7" t="s">
        <v>9</v>
      </c>
      <c r="J115" s="7"/>
      <c r="K115" s="7"/>
      <c r="L115" s="8" t="s">
        <v>16</v>
      </c>
    </row>
    <row r="116" spans="1:12" hidden="1" x14ac:dyDescent="0.25">
      <c r="A116" s="5">
        <v>44688</v>
      </c>
      <c r="B116" s="6" t="s">
        <v>247</v>
      </c>
      <c r="C116" s="6" t="s">
        <v>248</v>
      </c>
      <c r="D116" s="7">
        <v>43014077</v>
      </c>
      <c r="E116" s="5">
        <v>44682</v>
      </c>
      <c r="F116" s="5">
        <v>44712</v>
      </c>
      <c r="G116" s="7"/>
      <c r="H116" s="7" t="s">
        <v>15</v>
      </c>
      <c r="I116" s="7"/>
      <c r="J116" s="7"/>
      <c r="K116" s="7"/>
      <c r="L116" s="9" t="s">
        <v>19</v>
      </c>
    </row>
    <row r="117" spans="1:12" hidden="1" x14ac:dyDescent="0.25">
      <c r="A117" s="5">
        <v>44701</v>
      </c>
      <c r="B117" s="6" t="s">
        <v>249</v>
      </c>
      <c r="C117" s="6" t="s">
        <v>250</v>
      </c>
      <c r="D117" s="7">
        <v>44494612</v>
      </c>
      <c r="E117" s="7"/>
      <c r="F117" s="5">
        <v>44712</v>
      </c>
      <c r="G117" s="7"/>
      <c r="H117" s="7" t="s">
        <v>15</v>
      </c>
      <c r="I117" s="7" t="s">
        <v>9</v>
      </c>
      <c r="J117" s="7"/>
      <c r="K117" s="7"/>
      <c r="L117" s="8" t="s">
        <v>16</v>
      </c>
    </row>
    <row r="118" spans="1:12" hidden="1" x14ac:dyDescent="0.25">
      <c r="A118" s="5">
        <v>44701</v>
      </c>
      <c r="B118" s="6" t="s">
        <v>251</v>
      </c>
      <c r="C118" s="6" t="s">
        <v>252</v>
      </c>
      <c r="D118" s="7">
        <v>43030843</v>
      </c>
      <c r="E118" s="7"/>
      <c r="F118" s="5">
        <v>44712</v>
      </c>
      <c r="G118" s="7"/>
      <c r="H118" s="7" t="s">
        <v>15</v>
      </c>
      <c r="I118" s="7" t="s">
        <v>9</v>
      </c>
      <c r="J118" s="7"/>
      <c r="K118" s="7"/>
      <c r="L118" s="8" t="s">
        <v>16</v>
      </c>
    </row>
    <row r="119" spans="1:12" hidden="1" x14ac:dyDescent="0.25">
      <c r="A119" s="5">
        <v>44701</v>
      </c>
      <c r="B119" s="6" t="s">
        <v>253</v>
      </c>
      <c r="C119" s="6" t="s">
        <v>254</v>
      </c>
      <c r="D119" s="7" t="s">
        <v>255</v>
      </c>
      <c r="E119" s="7"/>
      <c r="F119" s="5">
        <v>44712</v>
      </c>
      <c r="G119" s="7"/>
      <c r="H119" s="7" t="s">
        <v>15</v>
      </c>
      <c r="I119" s="7" t="s">
        <v>9</v>
      </c>
      <c r="J119" s="7"/>
      <c r="K119" s="7"/>
      <c r="L119" s="8" t="s">
        <v>16</v>
      </c>
    </row>
    <row r="120" spans="1:12" hidden="1" x14ac:dyDescent="0.25">
      <c r="A120" s="5">
        <v>44701</v>
      </c>
      <c r="B120" s="6" t="s">
        <v>256</v>
      </c>
      <c r="C120" s="6" t="s">
        <v>257</v>
      </c>
      <c r="D120" s="7" t="s">
        <v>258</v>
      </c>
      <c r="E120" s="7"/>
      <c r="F120" s="5">
        <v>44712</v>
      </c>
      <c r="G120" s="7"/>
      <c r="H120" s="7" t="s">
        <v>15</v>
      </c>
      <c r="I120" s="7" t="s">
        <v>9</v>
      </c>
      <c r="J120" s="7"/>
      <c r="K120" s="7"/>
      <c r="L120" s="8" t="s">
        <v>16</v>
      </c>
    </row>
    <row r="121" spans="1:12" hidden="1" x14ac:dyDescent="0.25">
      <c r="A121" s="5">
        <v>44659</v>
      </c>
      <c r="B121" s="6" t="s">
        <v>259</v>
      </c>
      <c r="C121" s="6" t="s">
        <v>43</v>
      </c>
      <c r="D121" s="7"/>
      <c r="E121" s="5">
        <v>44621</v>
      </c>
      <c r="F121" s="5">
        <v>44712</v>
      </c>
      <c r="G121" s="7"/>
      <c r="H121" s="7" t="s">
        <v>15</v>
      </c>
      <c r="I121" s="7"/>
      <c r="J121" s="7"/>
      <c r="K121" s="7"/>
      <c r="L121" s="9" t="s">
        <v>19</v>
      </c>
    </row>
    <row r="122" spans="1:12" hidden="1" x14ac:dyDescent="0.25">
      <c r="A122" s="5">
        <v>44701</v>
      </c>
      <c r="B122" s="6" t="s">
        <v>260</v>
      </c>
      <c r="C122" s="6" t="s">
        <v>261</v>
      </c>
      <c r="D122" s="7" t="s">
        <v>262</v>
      </c>
      <c r="E122" s="7"/>
      <c r="F122" s="5">
        <v>44712</v>
      </c>
      <c r="G122" s="7"/>
      <c r="H122" s="7" t="s">
        <v>15</v>
      </c>
      <c r="I122" s="7" t="s">
        <v>9</v>
      </c>
      <c r="J122" s="7"/>
      <c r="K122" s="7"/>
      <c r="L122" s="8" t="s">
        <v>16</v>
      </c>
    </row>
    <row r="123" spans="1:12" hidden="1" x14ac:dyDescent="0.25">
      <c r="A123" s="5">
        <v>44701</v>
      </c>
      <c r="B123" s="6" t="s">
        <v>263</v>
      </c>
      <c r="C123" s="6" t="s">
        <v>264</v>
      </c>
      <c r="D123" s="7" t="s">
        <v>265</v>
      </c>
      <c r="E123" s="7"/>
      <c r="F123" s="5">
        <v>44712</v>
      </c>
      <c r="G123" s="7"/>
      <c r="H123" s="7" t="s">
        <v>15</v>
      </c>
      <c r="I123" s="7" t="s">
        <v>9</v>
      </c>
      <c r="J123" s="7"/>
      <c r="K123" s="7"/>
      <c r="L123" s="8" t="s">
        <v>16</v>
      </c>
    </row>
    <row r="124" spans="1:12" hidden="1" x14ac:dyDescent="0.25">
      <c r="A124" s="5">
        <v>44701</v>
      </c>
      <c r="B124" s="6" t="s">
        <v>266</v>
      </c>
      <c r="C124" s="6" t="s">
        <v>267</v>
      </c>
      <c r="D124" s="7" t="s">
        <v>268</v>
      </c>
      <c r="E124" s="7"/>
      <c r="F124" s="5">
        <v>44712</v>
      </c>
      <c r="G124" s="7"/>
      <c r="H124" s="7" t="s">
        <v>15</v>
      </c>
      <c r="I124" s="7" t="s">
        <v>9</v>
      </c>
      <c r="J124" s="7"/>
      <c r="K124" s="7"/>
      <c r="L124" s="8" t="s">
        <v>16</v>
      </c>
    </row>
    <row r="125" spans="1:12" hidden="1" x14ac:dyDescent="0.25">
      <c r="A125" s="5">
        <v>44701</v>
      </c>
      <c r="B125" s="6" t="s">
        <v>269</v>
      </c>
      <c r="C125" s="6" t="s">
        <v>270</v>
      </c>
      <c r="D125" s="7" t="s">
        <v>271</v>
      </c>
      <c r="E125" s="7"/>
      <c r="F125" s="5">
        <v>44712</v>
      </c>
      <c r="G125" s="7"/>
      <c r="H125" s="7" t="s">
        <v>15</v>
      </c>
      <c r="I125" s="7" t="s">
        <v>9</v>
      </c>
      <c r="J125" s="7"/>
      <c r="K125" s="7"/>
      <c r="L125" s="8" t="s">
        <v>16</v>
      </c>
    </row>
    <row r="126" spans="1:12" hidden="1" x14ac:dyDescent="0.25">
      <c r="A126" s="5">
        <v>44701</v>
      </c>
      <c r="B126" s="6" t="s">
        <v>272</v>
      </c>
      <c r="C126" s="6" t="s">
        <v>273</v>
      </c>
      <c r="D126" s="7" t="s">
        <v>274</v>
      </c>
      <c r="E126" s="7"/>
      <c r="F126" s="5">
        <v>44712</v>
      </c>
      <c r="G126" s="7"/>
      <c r="H126" s="7" t="s">
        <v>15</v>
      </c>
      <c r="I126" s="7" t="s">
        <v>9</v>
      </c>
      <c r="J126" s="7"/>
      <c r="K126" s="7"/>
      <c r="L126" s="8" t="s">
        <v>16</v>
      </c>
    </row>
    <row r="127" spans="1:12" hidden="1" x14ac:dyDescent="0.25">
      <c r="A127" s="5">
        <v>44701</v>
      </c>
      <c r="B127" s="6" t="s">
        <v>275</v>
      </c>
      <c r="C127" s="6" t="s">
        <v>276</v>
      </c>
      <c r="D127" s="7" t="s">
        <v>277</v>
      </c>
      <c r="E127" s="7"/>
      <c r="F127" s="5">
        <v>44712</v>
      </c>
      <c r="G127" s="7"/>
      <c r="H127" s="7" t="s">
        <v>15</v>
      </c>
      <c r="I127" s="7" t="s">
        <v>9</v>
      </c>
      <c r="J127" s="7"/>
      <c r="K127" s="7"/>
      <c r="L127" s="8" t="s">
        <v>16</v>
      </c>
    </row>
    <row r="128" spans="1:12" hidden="1" x14ac:dyDescent="0.25">
      <c r="A128" s="5">
        <v>44677</v>
      </c>
      <c r="B128" s="6" t="s">
        <v>278</v>
      </c>
      <c r="C128" s="6" t="s">
        <v>279</v>
      </c>
      <c r="D128" s="7"/>
      <c r="E128" s="5">
        <v>44667</v>
      </c>
      <c r="F128" s="5">
        <v>44773</v>
      </c>
      <c r="G128" s="7" t="s">
        <v>29</v>
      </c>
      <c r="H128" s="7" t="s">
        <v>15</v>
      </c>
      <c r="I128" s="7"/>
      <c r="J128" s="7" t="s">
        <v>15</v>
      </c>
      <c r="K128" s="7"/>
      <c r="L128" s="7"/>
    </row>
    <row r="129" spans="1:12" hidden="1" x14ac:dyDescent="0.25">
      <c r="A129" s="5">
        <v>44707</v>
      </c>
      <c r="B129" s="6" t="s">
        <v>186</v>
      </c>
      <c r="C129" s="6" t="s">
        <v>187</v>
      </c>
      <c r="D129" s="7" t="s">
        <v>188</v>
      </c>
      <c r="E129" s="5">
        <v>44713</v>
      </c>
      <c r="F129" s="5">
        <v>44773</v>
      </c>
      <c r="G129" s="7" t="s">
        <v>35</v>
      </c>
      <c r="H129" s="7" t="s">
        <v>15</v>
      </c>
      <c r="I129" s="7"/>
      <c r="J129" s="7"/>
      <c r="K129" s="7"/>
      <c r="L129" s="7"/>
    </row>
    <row r="130" spans="1:12" hidden="1" x14ac:dyDescent="0.25">
      <c r="A130" s="5">
        <v>44701</v>
      </c>
      <c r="B130" s="6" t="s">
        <v>280</v>
      </c>
      <c r="C130" s="6" t="s">
        <v>281</v>
      </c>
      <c r="D130" s="7" t="s">
        <v>282</v>
      </c>
      <c r="E130" s="7"/>
      <c r="F130" s="5">
        <v>44712</v>
      </c>
      <c r="G130" s="7"/>
      <c r="H130" s="7" t="s">
        <v>15</v>
      </c>
      <c r="I130" s="7" t="s">
        <v>9</v>
      </c>
      <c r="J130" s="7"/>
      <c r="K130" s="7"/>
      <c r="L130" s="8" t="s">
        <v>16</v>
      </c>
    </row>
    <row r="131" spans="1:12" hidden="1" x14ac:dyDescent="0.25">
      <c r="A131" s="5">
        <v>44707</v>
      </c>
      <c r="B131" s="6" t="s">
        <v>283</v>
      </c>
      <c r="C131" s="6" t="s">
        <v>284</v>
      </c>
      <c r="D131" s="7">
        <v>75132576</v>
      </c>
      <c r="E131" s="5">
        <v>44693</v>
      </c>
      <c r="F131" s="5">
        <v>44804</v>
      </c>
      <c r="G131" s="7" t="s">
        <v>29</v>
      </c>
      <c r="H131" s="7" t="s">
        <v>15</v>
      </c>
      <c r="I131" s="7" t="s">
        <v>9</v>
      </c>
      <c r="J131" s="7"/>
      <c r="K131" s="7"/>
      <c r="L131" s="7"/>
    </row>
    <row r="132" spans="1:12" hidden="1" x14ac:dyDescent="0.25">
      <c r="A132" s="5">
        <v>44707</v>
      </c>
      <c r="B132" s="6" t="s">
        <v>189</v>
      </c>
      <c r="C132" s="6" t="s">
        <v>190</v>
      </c>
      <c r="D132" s="7" t="s">
        <v>191</v>
      </c>
      <c r="E132" s="5">
        <v>44713</v>
      </c>
      <c r="F132" s="5">
        <v>44773</v>
      </c>
      <c r="G132" s="7" t="s">
        <v>35</v>
      </c>
      <c r="H132" s="7" t="s">
        <v>15</v>
      </c>
      <c r="I132" s="7"/>
      <c r="J132" s="7"/>
      <c r="K132" s="7"/>
      <c r="L132" s="7"/>
    </row>
    <row r="133" spans="1:12" hidden="1" x14ac:dyDescent="0.25">
      <c r="A133" s="5">
        <v>44707</v>
      </c>
      <c r="B133" s="6" t="s">
        <v>192</v>
      </c>
      <c r="C133" s="6" t="s">
        <v>193</v>
      </c>
      <c r="D133" s="7" t="s">
        <v>194</v>
      </c>
      <c r="E133" s="5">
        <v>44713</v>
      </c>
      <c r="F133" s="5">
        <v>44773</v>
      </c>
      <c r="G133" s="7" t="s">
        <v>35</v>
      </c>
      <c r="H133" s="7" t="s">
        <v>15</v>
      </c>
      <c r="I133" s="7"/>
      <c r="J133" s="7"/>
      <c r="K133" s="7"/>
      <c r="L133" s="7"/>
    </row>
    <row r="134" spans="1:12" hidden="1" x14ac:dyDescent="0.25">
      <c r="A134" s="5">
        <v>44707</v>
      </c>
      <c r="B134" s="6" t="s">
        <v>285</v>
      </c>
      <c r="C134" s="6" t="s">
        <v>286</v>
      </c>
      <c r="D134" s="7">
        <v>10810123</v>
      </c>
      <c r="E134" s="5">
        <v>44693</v>
      </c>
      <c r="F134" s="5">
        <v>44804</v>
      </c>
      <c r="G134" s="7" t="s">
        <v>29</v>
      </c>
      <c r="H134" s="7"/>
      <c r="I134" s="7" t="s">
        <v>9</v>
      </c>
      <c r="J134" s="7"/>
      <c r="K134" s="7"/>
      <c r="L134" s="9" t="s">
        <v>19</v>
      </c>
    </row>
    <row r="135" spans="1:12" hidden="1" x14ac:dyDescent="0.25">
      <c r="A135" s="5">
        <v>44707</v>
      </c>
      <c r="B135" s="6" t="s">
        <v>287</v>
      </c>
      <c r="C135" s="6" t="s">
        <v>288</v>
      </c>
      <c r="D135" s="7">
        <v>78970473</v>
      </c>
      <c r="E135" s="5">
        <v>44693</v>
      </c>
      <c r="F135" s="5">
        <v>44804</v>
      </c>
      <c r="G135" s="7" t="s">
        <v>29</v>
      </c>
      <c r="H135" s="7" t="s">
        <v>15</v>
      </c>
      <c r="I135" s="7" t="s">
        <v>9</v>
      </c>
      <c r="J135" s="7"/>
      <c r="K135" s="7"/>
      <c r="L135" s="7"/>
    </row>
    <row r="136" spans="1:12" hidden="1" x14ac:dyDescent="0.25">
      <c r="A136" s="5">
        <v>44707</v>
      </c>
      <c r="B136" s="6" t="s">
        <v>289</v>
      </c>
      <c r="C136" s="6" t="s">
        <v>290</v>
      </c>
      <c r="D136" s="7">
        <v>48240872</v>
      </c>
      <c r="E136" s="5">
        <v>44693</v>
      </c>
      <c r="F136" s="5">
        <v>44804</v>
      </c>
      <c r="G136" s="7" t="s">
        <v>29</v>
      </c>
      <c r="H136" s="7"/>
      <c r="I136" s="7" t="s">
        <v>9</v>
      </c>
      <c r="J136" s="7"/>
      <c r="K136" s="7"/>
      <c r="L136" s="9" t="s">
        <v>19</v>
      </c>
    </row>
    <row r="137" spans="1:12" hidden="1" x14ac:dyDescent="0.25">
      <c r="A137" s="5">
        <v>44688</v>
      </c>
      <c r="B137" s="6" t="s">
        <v>291</v>
      </c>
      <c r="C137" s="6" t="s">
        <v>292</v>
      </c>
      <c r="D137" s="7">
        <v>76001423</v>
      </c>
      <c r="E137" s="5">
        <v>44682</v>
      </c>
      <c r="F137" s="5">
        <v>44712</v>
      </c>
      <c r="G137" s="7"/>
      <c r="H137" s="7" t="s">
        <v>15</v>
      </c>
      <c r="I137" s="7"/>
      <c r="J137" s="7"/>
      <c r="K137" s="7"/>
      <c r="L137" s="7"/>
    </row>
    <row r="138" spans="1:12" hidden="1" x14ac:dyDescent="0.25">
      <c r="A138" s="5">
        <v>44707</v>
      </c>
      <c r="B138" s="6" t="s">
        <v>293</v>
      </c>
      <c r="C138" s="6" t="s">
        <v>179</v>
      </c>
      <c r="D138" s="7">
        <v>4929395</v>
      </c>
      <c r="E138" s="7"/>
      <c r="F138" s="7"/>
      <c r="G138" s="7" t="s">
        <v>29</v>
      </c>
      <c r="H138" s="7"/>
      <c r="I138" s="7"/>
      <c r="J138" s="7"/>
      <c r="K138" s="7"/>
      <c r="L138" s="9" t="s">
        <v>19</v>
      </c>
    </row>
    <row r="139" spans="1:12" hidden="1" x14ac:dyDescent="0.25">
      <c r="A139" s="5">
        <v>44707</v>
      </c>
      <c r="B139" s="6" t="s">
        <v>291</v>
      </c>
      <c r="C139" s="6" t="s">
        <v>292</v>
      </c>
      <c r="D139" s="7">
        <v>76001423</v>
      </c>
      <c r="E139" s="5">
        <v>44713</v>
      </c>
      <c r="F139" s="5">
        <v>44773</v>
      </c>
      <c r="G139" s="7" t="s">
        <v>35</v>
      </c>
      <c r="H139" s="7" t="s">
        <v>15</v>
      </c>
      <c r="I139" s="7"/>
      <c r="J139" s="7"/>
      <c r="K139" s="7"/>
      <c r="L139" s="7"/>
    </row>
    <row r="140" spans="1:12" hidden="1" x14ac:dyDescent="0.25">
      <c r="A140" s="5">
        <v>44707</v>
      </c>
      <c r="B140" s="6" t="s">
        <v>195</v>
      </c>
      <c r="C140" s="6" t="s">
        <v>196</v>
      </c>
      <c r="D140" s="7" t="s">
        <v>197</v>
      </c>
      <c r="E140" s="5">
        <v>44713</v>
      </c>
      <c r="F140" s="5">
        <v>44773</v>
      </c>
      <c r="G140" s="7" t="s">
        <v>35</v>
      </c>
      <c r="H140" s="7" t="s">
        <v>15</v>
      </c>
      <c r="I140" s="7"/>
      <c r="J140" s="7"/>
      <c r="K140" s="7"/>
      <c r="L140" s="7"/>
    </row>
    <row r="141" spans="1:12" hidden="1" x14ac:dyDescent="0.25">
      <c r="A141" s="5">
        <v>44707</v>
      </c>
      <c r="B141" s="6" t="s">
        <v>294</v>
      </c>
      <c r="C141" s="6" t="s">
        <v>295</v>
      </c>
      <c r="D141" s="7">
        <v>76138964</v>
      </c>
      <c r="E141" s="7"/>
      <c r="F141" s="7"/>
      <c r="G141" s="7" t="s">
        <v>29</v>
      </c>
      <c r="H141" s="7"/>
      <c r="I141" s="7"/>
      <c r="J141" s="7"/>
      <c r="K141" s="7"/>
      <c r="L141" s="15" t="s">
        <v>121</v>
      </c>
    </row>
    <row r="142" spans="1:12" hidden="1" x14ac:dyDescent="0.25">
      <c r="A142" s="5">
        <v>44677</v>
      </c>
      <c r="B142" s="6" t="s">
        <v>296</v>
      </c>
      <c r="C142" s="6" t="s">
        <v>297</v>
      </c>
      <c r="D142" s="7"/>
      <c r="E142" s="5">
        <v>44672</v>
      </c>
      <c r="F142" s="5">
        <v>44773</v>
      </c>
      <c r="G142" s="7" t="s">
        <v>29</v>
      </c>
      <c r="H142" s="7" t="s">
        <v>15</v>
      </c>
      <c r="I142" s="7"/>
      <c r="J142" s="7" t="s">
        <v>15</v>
      </c>
      <c r="K142" s="7"/>
      <c r="L142" s="7"/>
    </row>
    <row r="143" spans="1:12" hidden="1" x14ac:dyDescent="0.25">
      <c r="A143" s="5">
        <v>44707</v>
      </c>
      <c r="B143" s="6" t="s">
        <v>298</v>
      </c>
      <c r="C143" s="6" t="s">
        <v>299</v>
      </c>
      <c r="D143" s="7">
        <v>60430388</v>
      </c>
      <c r="E143" s="5">
        <v>44693</v>
      </c>
      <c r="F143" s="5">
        <v>44804</v>
      </c>
      <c r="G143" s="7" t="s">
        <v>29</v>
      </c>
      <c r="H143" s="7" t="s">
        <v>15</v>
      </c>
      <c r="I143" s="7" t="s">
        <v>9</v>
      </c>
      <c r="J143" s="7"/>
      <c r="K143" s="7"/>
      <c r="L143" s="7"/>
    </row>
    <row r="144" spans="1:12" hidden="1" x14ac:dyDescent="0.25">
      <c r="A144" s="5">
        <v>44663</v>
      </c>
      <c r="B144" s="6" t="s">
        <v>300</v>
      </c>
      <c r="C144" s="6" t="s">
        <v>301</v>
      </c>
      <c r="D144" s="7"/>
      <c r="E144" s="5">
        <v>44652</v>
      </c>
      <c r="F144" s="5">
        <v>44742</v>
      </c>
      <c r="G144" s="7" t="s">
        <v>29</v>
      </c>
      <c r="H144" s="7" t="s">
        <v>15</v>
      </c>
      <c r="I144" s="7"/>
      <c r="J144" s="7" t="s">
        <v>15</v>
      </c>
      <c r="K144" s="7"/>
      <c r="L144" s="7"/>
    </row>
    <row r="145" spans="1:12" hidden="1" x14ac:dyDescent="0.25">
      <c r="A145" s="5">
        <v>44677</v>
      </c>
      <c r="B145" s="6" t="s">
        <v>302</v>
      </c>
      <c r="C145" s="6" t="s">
        <v>303</v>
      </c>
      <c r="D145" s="7"/>
      <c r="E145" s="5">
        <v>44669</v>
      </c>
      <c r="F145" s="5">
        <v>44773</v>
      </c>
      <c r="G145" s="7" t="s">
        <v>29</v>
      </c>
      <c r="H145" s="7" t="s">
        <v>15</v>
      </c>
      <c r="I145" s="7"/>
      <c r="J145" s="7" t="s">
        <v>15</v>
      </c>
      <c r="K145" s="7" t="s">
        <v>15</v>
      </c>
      <c r="L145" s="7"/>
    </row>
    <row r="146" spans="1:12" hidden="1" x14ac:dyDescent="0.25">
      <c r="A146" s="5">
        <v>44707</v>
      </c>
      <c r="B146" s="6" t="s">
        <v>201</v>
      </c>
      <c r="C146" s="6" t="s">
        <v>202</v>
      </c>
      <c r="D146" s="7" t="s">
        <v>203</v>
      </c>
      <c r="E146" s="5">
        <v>44713</v>
      </c>
      <c r="F146" s="5">
        <v>44773</v>
      </c>
      <c r="G146" s="7" t="s">
        <v>35</v>
      </c>
      <c r="H146" s="7" t="s">
        <v>15</v>
      </c>
      <c r="I146" s="7"/>
      <c r="J146" s="7"/>
      <c r="K146" s="7"/>
      <c r="L146" s="7"/>
    </row>
    <row r="147" spans="1:12" hidden="1" x14ac:dyDescent="0.25">
      <c r="A147" s="5">
        <v>44707</v>
      </c>
      <c r="B147" s="6" t="s">
        <v>206</v>
      </c>
      <c r="C147" s="6" t="s">
        <v>207</v>
      </c>
      <c r="D147" s="7" t="s">
        <v>208</v>
      </c>
      <c r="E147" s="5">
        <v>44713</v>
      </c>
      <c r="F147" s="5">
        <v>44773</v>
      </c>
      <c r="G147" s="7" t="s">
        <v>35</v>
      </c>
      <c r="H147" s="7" t="s">
        <v>15</v>
      </c>
      <c r="I147" s="7"/>
      <c r="J147" s="7"/>
      <c r="K147" s="7"/>
      <c r="L147" s="7"/>
    </row>
    <row r="148" spans="1:12" hidden="1" x14ac:dyDescent="0.25">
      <c r="A148" s="5">
        <v>44707</v>
      </c>
      <c r="B148" s="6" t="s">
        <v>304</v>
      </c>
      <c r="C148" s="6" t="s">
        <v>210</v>
      </c>
      <c r="D148" s="16">
        <v>72420619</v>
      </c>
      <c r="E148" s="5">
        <v>44713</v>
      </c>
      <c r="F148" s="5" t="s">
        <v>305</v>
      </c>
      <c r="G148" s="7" t="s">
        <v>35</v>
      </c>
      <c r="H148" s="7" t="s">
        <v>15</v>
      </c>
      <c r="I148" s="7"/>
      <c r="J148" s="7"/>
      <c r="K148" s="7"/>
      <c r="L148" s="7"/>
    </row>
    <row r="149" spans="1:12" hidden="1" x14ac:dyDescent="0.25">
      <c r="A149" s="5">
        <v>44663</v>
      </c>
      <c r="B149" s="6" t="s">
        <v>306</v>
      </c>
      <c r="C149" s="6" t="s">
        <v>307</v>
      </c>
      <c r="D149" s="7"/>
      <c r="E149" s="5">
        <v>44652</v>
      </c>
      <c r="F149" s="5">
        <v>44742</v>
      </c>
      <c r="G149" s="7" t="s">
        <v>29</v>
      </c>
      <c r="H149" s="7" t="s">
        <v>15</v>
      </c>
      <c r="I149" s="7"/>
      <c r="J149" s="7"/>
      <c r="K149" s="7"/>
      <c r="L149" s="7"/>
    </row>
    <row r="150" spans="1:12" hidden="1" x14ac:dyDescent="0.25">
      <c r="A150" s="5">
        <v>44707</v>
      </c>
      <c r="B150" s="6" t="s">
        <v>75</v>
      </c>
      <c r="C150" s="6" t="s">
        <v>76</v>
      </c>
      <c r="D150" s="7" t="s">
        <v>77</v>
      </c>
      <c r="E150" s="5">
        <v>44713</v>
      </c>
      <c r="F150" s="5">
        <v>44773</v>
      </c>
      <c r="G150" s="7" t="s">
        <v>35</v>
      </c>
      <c r="H150" s="7" t="s">
        <v>15</v>
      </c>
      <c r="I150" s="7" t="s">
        <v>9</v>
      </c>
      <c r="J150" s="7"/>
      <c r="K150" s="7"/>
      <c r="L150" s="7" t="s">
        <v>72</v>
      </c>
    </row>
    <row r="151" spans="1:12" hidden="1" x14ac:dyDescent="0.25">
      <c r="A151" s="5">
        <v>44707</v>
      </c>
      <c r="B151" s="6" t="s">
        <v>211</v>
      </c>
      <c r="C151" s="6" t="s">
        <v>212</v>
      </c>
      <c r="D151" s="7" t="s">
        <v>213</v>
      </c>
      <c r="E151" s="5">
        <v>44713</v>
      </c>
      <c r="F151" s="5">
        <v>44773</v>
      </c>
      <c r="G151" s="7" t="s">
        <v>35</v>
      </c>
      <c r="H151" s="7" t="s">
        <v>15</v>
      </c>
      <c r="I151" s="7"/>
      <c r="J151" s="7"/>
      <c r="K151" s="7"/>
      <c r="L151" s="7"/>
    </row>
    <row r="152" spans="1:12" hidden="1" x14ac:dyDescent="0.25">
      <c r="A152" s="5">
        <v>44707</v>
      </c>
      <c r="B152" s="6" t="s">
        <v>308</v>
      </c>
      <c r="C152" s="6" t="s">
        <v>309</v>
      </c>
      <c r="D152" s="7">
        <v>73494962</v>
      </c>
      <c r="E152" s="5">
        <v>44695</v>
      </c>
      <c r="F152" s="5">
        <v>44804</v>
      </c>
      <c r="G152" s="7" t="s">
        <v>29</v>
      </c>
      <c r="H152" s="7" t="s">
        <v>15</v>
      </c>
      <c r="I152" s="7"/>
      <c r="J152" s="7"/>
      <c r="K152" s="7"/>
      <c r="L152" s="7"/>
    </row>
    <row r="153" spans="1:12" hidden="1" x14ac:dyDescent="0.25">
      <c r="A153" s="5">
        <v>44707</v>
      </c>
      <c r="B153" s="6" t="s">
        <v>310</v>
      </c>
      <c r="C153" s="6" t="s">
        <v>284</v>
      </c>
      <c r="D153" s="7">
        <v>72386048</v>
      </c>
      <c r="E153" s="5">
        <v>44695</v>
      </c>
      <c r="F153" s="5">
        <v>44804</v>
      </c>
      <c r="G153" s="7" t="s">
        <v>29</v>
      </c>
      <c r="H153" s="7" t="s">
        <v>15</v>
      </c>
      <c r="I153" s="7"/>
      <c r="J153" s="7"/>
      <c r="K153" s="7"/>
      <c r="L153" s="7"/>
    </row>
    <row r="154" spans="1:12" hidden="1" x14ac:dyDescent="0.25">
      <c r="A154" s="5">
        <v>44707</v>
      </c>
      <c r="B154" s="6" t="s">
        <v>100</v>
      </c>
      <c r="C154" s="6" t="s">
        <v>101</v>
      </c>
      <c r="D154" s="7">
        <v>62034807</v>
      </c>
      <c r="E154" s="5">
        <v>44713</v>
      </c>
      <c r="F154" s="5">
        <v>44773</v>
      </c>
      <c r="G154" s="7" t="s">
        <v>35</v>
      </c>
      <c r="H154" s="7"/>
      <c r="I154" s="7"/>
      <c r="J154" s="7"/>
      <c r="K154" s="7"/>
      <c r="L154" s="9" t="s">
        <v>19</v>
      </c>
    </row>
    <row r="155" spans="1:12" s="58" customFormat="1" ht="20.100000000000001" customHeight="1" x14ac:dyDescent="0.25">
      <c r="A155" s="10">
        <v>44721</v>
      </c>
      <c r="B155" s="79" t="s">
        <v>311</v>
      </c>
      <c r="C155" s="79" t="s">
        <v>312</v>
      </c>
      <c r="D155" s="12" t="s">
        <v>313</v>
      </c>
      <c r="E155" s="5">
        <v>44713</v>
      </c>
      <c r="F155" s="10">
        <v>44803</v>
      </c>
      <c r="G155" s="13" t="s">
        <v>808</v>
      </c>
      <c r="H155" s="63" t="s">
        <v>15</v>
      </c>
      <c r="I155" s="13"/>
      <c r="J155" s="13"/>
      <c r="K155" s="13"/>
      <c r="L155" s="13"/>
    </row>
    <row r="156" spans="1:12" hidden="1" x14ac:dyDescent="0.25">
      <c r="A156" s="5">
        <v>44677</v>
      </c>
      <c r="B156" s="6" t="s">
        <v>314</v>
      </c>
      <c r="C156" s="6" t="s">
        <v>315</v>
      </c>
      <c r="D156" s="7"/>
      <c r="E156" s="5">
        <v>44671</v>
      </c>
      <c r="F156" s="5">
        <v>44773</v>
      </c>
      <c r="G156" s="7" t="s">
        <v>29</v>
      </c>
      <c r="H156" s="7" t="s">
        <v>15</v>
      </c>
      <c r="I156" s="7"/>
      <c r="J156" s="7" t="s">
        <v>15</v>
      </c>
      <c r="K156" s="7"/>
      <c r="L156" s="7"/>
    </row>
    <row r="157" spans="1:12" hidden="1" x14ac:dyDescent="0.25">
      <c r="A157" s="5">
        <v>44698</v>
      </c>
      <c r="B157" s="6" t="s">
        <v>314</v>
      </c>
      <c r="C157" s="6" t="s">
        <v>316</v>
      </c>
      <c r="D157" s="7"/>
      <c r="E157" s="5">
        <v>44682</v>
      </c>
      <c r="F157" s="5">
        <v>44742</v>
      </c>
      <c r="G157" s="7"/>
      <c r="H157" s="7" t="s">
        <v>15</v>
      </c>
      <c r="I157" s="7"/>
      <c r="J157" s="7"/>
      <c r="K157" s="7"/>
      <c r="L157" s="7"/>
    </row>
    <row r="158" spans="1:12" hidden="1" x14ac:dyDescent="0.25">
      <c r="A158" s="5">
        <v>44707</v>
      </c>
      <c r="B158" s="6" t="s">
        <v>214</v>
      </c>
      <c r="C158" s="6" t="s">
        <v>215</v>
      </c>
      <c r="D158" s="7" t="s">
        <v>216</v>
      </c>
      <c r="E158" s="5">
        <v>44713</v>
      </c>
      <c r="F158" s="5">
        <v>44773</v>
      </c>
      <c r="G158" s="7" t="s">
        <v>35</v>
      </c>
      <c r="H158" s="7" t="s">
        <v>15</v>
      </c>
      <c r="I158" s="7"/>
      <c r="J158" s="7"/>
      <c r="K158" s="7"/>
      <c r="L158" s="7"/>
    </row>
    <row r="159" spans="1:12" hidden="1" x14ac:dyDescent="0.25">
      <c r="A159" s="5">
        <v>44721</v>
      </c>
      <c r="B159" s="6" t="s">
        <v>317</v>
      </c>
      <c r="C159" s="6" t="s">
        <v>318</v>
      </c>
      <c r="D159" s="7">
        <v>78257845</v>
      </c>
      <c r="E159" s="5">
        <v>44713</v>
      </c>
      <c r="F159" s="5">
        <v>44773</v>
      </c>
      <c r="G159" s="7" t="s">
        <v>35</v>
      </c>
      <c r="H159" s="7" t="s">
        <v>15</v>
      </c>
      <c r="I159" s="13"/>
      <c r="J159" s="13"/>
      <c r="K159" s="13"/>
      <c r="L159" s="13"/>
    </row>
    <row r="160" spans="1:12" hidden="1" x14ac:dyDescent="0.25">
      <c r="A160" s="5">
        <v>44707</v>
      </c>
      <c r="B160" s="6" t="s">
        <v>220</v>
      </c>
      <c r="C160" s="6" t="s">
        <v>221</v>
      </c>
      <c r="D160" s="7" t="s">
        <v>222</v>
      </c>
      <c r="E160" s="5">
        <v>44713</v>
      </c>
      <c r="F160" s="5">
        <v>44773</v>
      </c>
      <c r="G160" s="7" t="s">
        <v>35</v>
      </c>
      <c r="H160" s="7" t="s">
        <v>15</v>
      </c>
      <c r="I160" s="7"/>
      <c r="J160" s="7"/>
      <c r="K160" s="7"/>
      <c r="L160" s="7"/>
    </row>
    <row r="161" spans="1:12" hidden="1" x14ac:dyDescent="0.25">
      <c r="A161" s="5">
        <v>44707</v>
      </c>
      <c r="B161" s="6" t="s">
        <v>223</v>
      </c>
      <c r="C161" s="6" t="s">
        <v>224</v>
      </c>
      <c r="D161" s="7" t="s">
        <v>225</v>
      </c>
      <c r="E161" s="5">
        <v>44713</v>
      </c>
      <c r="F161" s="7"/>
      <c r="G161" s="7" t="s">
        <v>35</v>
      </c>
      <c r="H161" s="7" t="s">
        <v>15</v>
      </c>
      <c r="I161" s="7"/>
      <c r="J161" s="7"/>
      <c r="K161" s="7"/>
      <c r="L161" s="7" t="s">
        <v>72</v>
      </c>
    </row>
    <row r="162" spans="1:12" hidden="1" x14ac:dyDescent="0.25">
      <c r="A162" s="5">
        <v>44659</v>
      </c>
      <c r="B162" s="6" t="s">
        <v>319</v>
      </c>
      <c r="C162" s="6" t="s">
        <v>320</v>
      </c>
      <c r="D162" s="7"/>
      <c r="E162" s="5">
        <v>44652</v>
      </c>
      <c r="F162" s="5">
        <v>44742</v>
      </c>
      <c r="G162" s="5"/>
      <c r="H162" s="7" t="s">
        <v>15</v>
      </c>
      <c r="I162" s="7"/>
      <c r="J162" s="7"/>
      <c r="K162" s="7"/>
      <c r="L162" s="7"/>
    </row>
    <row r="163" spans="1:12" hidden="1" x14ac:dyDescent="0.25">
      <c r="A163" s="5">
        <v>44707</v>
      </c>
      <c r="B163" s="6" t="s">
        <v>226</v>
      </c>
      <c r="C163" s="6" t="s">
        <v>227</v>
      </c>
      <c r="D163" s="7" t="s">
        <v>228</v>
      </c>
      <c r="E163" s="5">
        <v>44713</v>
      </c>
      <c r="F163" s="5">
        <v>44773</v>
      </c>
      <c r="G163" s="7" t="s">
        <v>35</v>
      </c>
      <c r="H163" s="7" t="s">
        <v>15</v>
      </c>
      <c r="I163" s="7"/>
      <c r="J163" s="7"/>
      <c r="K163" s="7"/>
      <c r="L163" s="7"/>
    </row>
    <row r="164" spans="1:12" hidden="1" x14ac:dyDescent="0.25">
      <c r="A164" s="5">
        <v>44707</v>
      </c>
      <c r="B164" s="6" t="s">
        <v>198</v>
      </c>
      <c r="C164" s="6" t="s">
        <v>199</v>
      </c>
      <c r="D164" s="7" t="s">
        <v>200</v>
      </c>
      <c r="E164" s="5">
        <v>44713</v>
      </c>
      <c r="F164" s="5">
        <v>44773</v>
      </c>
      <c r="G164" s="7" t="s">
        <v>35</v>
      </c>
      <c r="H164" s="7"/>
      <c r="I164" s="7"/>
      <c r="J164" s="7"/>
      <c r="K164" s="7"/>
      <c r="L164" s="9" t="s">
        <v>19</v>
      </c>
    </row>
    <row r="165" spans="1:12" hidden="1" x14ac:dyDescent="0.25">
      <c r="A165" s="5">
        <v>44663</v>
      </c>
      <c r="B165" s="6" t="s">
        <v>321</v>
      </c>
      <c r="C165" s="6" t="s">
        <v>103</v>
      </c>
      <c r="D165" s="7"/>
      <c r="E165" s="5">
        <v>44652</v>
      </c>
      <c r="F165" s="5">
        <v>44742</v>
      </c>
      <c r="G165" s="7" t="s">
        <v>29</v>
      </c>
      <c r="H165" s="7" t="s">
        <v>15</v>
      </c>
      <c r="I165" s="7"/>
      <c r="J165" s="7" t="s">
        <v>15</v>
      </c>
      <c r="K165" s="7"/>
      <c r="L165" s="7"/>
    </row>
    <row r="166" spans="1:12" hidden="1" x14ac:dyDescent="0.25">
      <c r="A166" s="5">
        <v>44670</v>
      </c>
      <c r="B166" s="6" t="s">
        <v>322</v>
      </c>
      <c r="C166" s="6" t="s">
        <v>323</v>
      </c>
      <c r="D166" s="7"/>
      <c r="E166" s="5">
        <v>44659</v>
      </c>
      <c r="F166" s="5">
        <v>44773</v>
      </c>
      <c r="G166" s="7" t="s">
        <v>29</v>
      </c>
      <c r="H166" s="7" t="s">
        <v>15</v>
      </c>
      <c r="I166" s="7"/>
      <c r="J166" s="7" t="s">
        <v>15</v>
      </c>
      <c r="K166" s="7"/>
      <c r="L166" s="7"/>
    </row>
    <row r="167" spans="1:12" hidden="1" x14ac:dyDescent="0.25">
      <c r="A167" s="5">
        <v>44721</v>
      </c>
      <c r="B167" s="6" t="s">
        <v>324</v>
      </c>
      <c r="C167" s="6" t="s">
        <v>325</v>
      </c>
      <c r="D167" s="14" t="s">
        <v>326</v>
      </c>
      <c r="E167" s="5">
        <v>44713</v>
      </c>
      <c r="F167" s="5">
        <v>44773</v>
      </c>
      <c r="G167" s="7" t="s">
        <v>35</v>
      </c>
      <c r="H167" s="7" t="s">
        <v>15</v>
      </c>
      <c r="I167" s="13"/>
      <c r="J167" s="13"/>
      <c r="K167" s="13"/>
      <c r="L167" s="13"/>
    </row>
    <row r="168" spans="1:12" s="58" customFormat="1" ht="20.100000000000001" customHeight="1" x14ac:dyDescent="0.25">
      <c r="A168" s="5">
        <v>44721</v>
      </c>
      <c r="B168" s="62" t="s">
        <v>327</v>
      </c>
      <c r="C168" s="62" t="s">
        <v>328</v>
      </c>
      <c r="D168" s="12" t="s">
        <v>329</v>
      </c>
      <c r="E168" s="5">
        <v>44713</v>
      </c>
      <c r="F168" s="10">
        <v>44803</v>
      </c>
      <c r="G168" s="13" t="s">
        <v>808</v>
      </c>
      <c r="H168" s="63" t="s">
        <v>15</v>
      </c>
      <c r="I168" s="13"/>
      <c r="J168" s="13"/>
      <c r="K168" s="13"/>
      <c r="L168" s="13"/>
    </row>
    <row r="169" spans="1:12" hidden="1" x14ac:dyDescent="0.25">
      <c r="A169" s="5">
        <v>44707</v>
      </c>
      <c r="B169" s="6" t="s">
        <v>229</v>
      </c>
      <c r="C169" s="6" t="s">
        <v>230</v>
      </c>
      <c r="D169" s="7" t="s">
        <v>231</v>
      </c>
      <c r="E169" s="5">
        <v>44713</v>
      </c>
      <c r="F169" s="5">
        <v>44773</v>
      </c>
      <c r="G169" s="7" t="s">
        <v>35</v>
      </c>
      <c r="H169" s="7" t="s">
        <v>15</v>
      </c>
      <c r="I169" s="7"/>
      <c r="J169" s="7"/>
      <c r="K169" s="7"/>
      <c r="L169" s="7"/>
    </row>
    <row r="170" spans="1:12" hidden="1" x14ac:dyDescent="0.25">
      <c r="A170" s="5">
        <v>44707</v>
      </c>
      <c r="B170" s="6" t="s">
        <v>235</v>
      </c>
      <c r="C170" s="6" t="s">
        <v>236</v>
      </c>
      <c r="D170" s="7" t="s">
        <v>237</v>
      </c>
      <c r="E170" s="5">
        <v>44713</v>
      </c>
      <c r="F170" s="5">
        <v>44804</v>
      </c>
      <c r="G170" s="7" t="s">
        <v>35</v>
      </c>
      <c r="H170" s="7" t="s">
        <v>15</v>
      </c>
      <c r="I170" s="7"/>
      <c r="J170" s="7"/>
      <c r="K170" s="7"/>
      <c r="L170" s="7"/>
    </row>
    <row r="171" spans="1:12" hidden="1" x14ac:dyDescent="0.25">
      <c r="A171" s="5">
        <v>44707</v>
      </c>
      <c r="B171" s="6" t="s">
        <v>238</v>
      </c>
      <c r="C171" s="6" t="s">
        <v>239</v>
      </c>
      <c r="D171" s="7" t="s">
        <v>240</v>
      </c>
      <c r="E171" s="5">
        <v>44713</v>
      </c>
      <c r="F171" s="5">
        <v>44773</v>
      </c>
      <c r="G171" s="7" t="s">
        <v>35</v>
      </c>
      <c r="H171" s="7" t="s">
        <v>15</v>
      </c>
      <c r="I171" s="7"/>
      <c r="J171" s="7"/>
      <c r="K171" s="7"/>
      <c r="L171" s="7"/>
    </row>
    <row r="172" spans="1:12" s="58" customFormat="1" ht="20.100000000000001" customHeight="1" x14ac:dyDescent="0.25">
      <c r="A172" s="10">
        <v>44721</v>
      </c>
      <c r="B172" s="78" t="s">
        <v>330</v>
      </c>
      <c r="C172" s="78" t="s">
        <v>331</v>
      </c>
      <c r="D172" s="12" t="s">
        <v>332</v>
      </c>
      <c r="E172" s="5">
        <v>44713</v>
      </c>
      <c r="F172" s="10">
        <v>44803</v>
      </c>
      <c r="G172" s="13" t="s">
        <v>808</v>
      </c>
      <c r="H172" s="63" t="s">
        <v>15</v>
      </c>
      <c r="I172" s="13"/>
      <c r="J172" s="13"/>
      <c r="K172" s="13"/>
      <c r="L172" s="13"/>
    </row>
    <row r="173" spans="1:12" hidden="1" x14ac:dyDescent="0.25">
      <c r="A173" s="5">
        <v>44707</v>
      </c>
      <c r="B173" s="6" t="s">
        <v>241</v>
      </c>
      <c r="C173" s="6" t="s">
        <v>242</v>
      </c>
      <c r="D173" s="7" t="s">
        <v>243</v>
      </c>
      <c r="E173" s="5">
        <v>44713</v>
      </c>
      <c r="F173" s="5">
        <v>44773</v>
      </c>
      <c r="G173" s="7" t="s">
        <v>35</v>
      </c>
      <c r="H173" s="7" t="s">
        <v>15</v>
      </c>
      <c r="I173" s="7"/>
      <c r="J173" s="7"/>
      <c r="K173" s="7"/>
      <c r="L173" s="7"/>
    </row>
    <row r="174" spans="1:12" hidden="1" x14ac:dyDescent="0.25">
      <c r="A174" s="5">
        <v>44707</v>
      </c>
      <c r="B174" s="6" t="s">
        <v>244</v>
      </c>
      <c r="C174" s="6" t="s">
        <v>245</v>
      </c>
      <c r="D174" s="7" t="s">
        <v>246</v>
      </c>
      <c r="E174" s="5">
        <v>44713</v>
      </c>
      <c r="F174" s="5">
        <v>44773</v>
      </c>
      <c r="G174" s="7" t="s">
        <v>35</v>
      </c>
      <c r="H174" s="7" t="s">
        <v>15</v>
      </c>
      <c r="I174" s="7"/>
      <c r="J174" s="7"/>
      <c r="K174" s="7"/>
      <c r="L174" s="7"/>
    </row>
    <row r="175" spans="1:12" hidden="1" x14ac:dyDescent="0.25">
      <c r="A175" s="5">
        <v>44670</v>
      </c>
      <c r="B175" s="6" t="s">
        <v>333</v>
      </c>
      <c r="C175" s="6" t="s">
        <v>334</v>
      </c>
      <c r="D175" s="7"/>
      <c r="E175" s="5">
        <v>44659</v>
      </c>
      <c r="F175" s="5">
        <v>44773</v>
      </c>
      <c r="G175" s="7" t="s">
        <v>29</v>
      </c>
      <c r="H175" s="7" t="s">
        <v>15</v>
      </c>
      <c r="I175" s="7"/>
      <c r="J175" s="7"/>
      <c r="K175" s="7"/>
      <c r="L175" s="7"/>
    </row>
    <row r="176" spans="1:12" hidden="1" x14ac:dyDescent="0.25">
      <c r="A176" s="5">
        <v>44670</v>
      </c>
      <c r="B176" s="6" t="s">
        <v>335</v>
      </c>
      <c r="C176" s="6" t="s">
        <v>248</v>
      </c>
      <c r="D176" s="7"/>
      <c r="E176" s="5">
        <v>44652</v>
      </c>
      <c r="F176" s="5">
        <v>44681</v>
      </c>
      <c r="G176" s="7"/>
      <c r="H176" s="7" t="s">
        <v>15</v>
      </c>
      <c r="I176" s="7"/>
      <c r="J176" s="7"/>
      <c r="K176" s="7"/>
      <c r="L176" s="7"/>
    </row>
    <row r="177" spans="1:12" hidden="1" x14ac:dyDescent="0.25">
      <c r="A177" s="5">
        <v>44707</v>
      </c>
      <c r="B177" s="6" t="s">
        <v>249</v>
      </c>
      <c r="C177" s="6" t="s">
        <v>250</v>
      </c>
      <c r="D177" s="7">
        <v>44494612</v>
      </c>
      <c r="E177" s="5">
        <v>44713</v>
      </c>
      <c r="F177" s="7"/>
      <c r="G177" s="7" t="s">
        <v>35</v>
      </c>
      <c r="H177" s="7"/>
      <c r="I177" s="7"/>
      <c r="J177" s="7"/>
      <c r="K177" s="7"/>
      <c r="L177" s="9" t="s">
        <v>19</v>
      </c>
    </row>
    <row r="178" spans="1:12" s="58" customFormat="1" ht="20.100000000000001" customHeight="1" x14ac:dyDescent="0.25">
      <c r="A178" s="5">
        <v>44721</v>
      </c>
      <c r="B178" s="78" t="s">
        <v>336</v>
      </c>
      <c r="C178" s="78" t="s">
        <v>337</v>
      </c>
      <c r="D178" s="12" t="s">
        <v>338</v>
      </c>
      <c r="E178" s="5">
        <v>44713</v>
      </c>
      <c r="F178" s="10">
        <v>44803</v>
      </c>
      <c r="G178" s="13" t="s">
        <v>808</v>
      </c>
      <c r="H178" s="63" t="s">
        <v>15</v>
      </c>
      <c r="I178" s="13"/>
      <c r="J178" s="13"/>
      <c r="K178" s="13"/>
      <c r="L178" s="13"/>
    </row>
    <row r="179" spans="1:12" hidden="1" x14ac:dyDescent="0.25">
      <c r="A179" s="5">
        <v>44707</v>
      </c>
      <c r="B179" s="6" t="s">
        <v>251</v>
      </c>
      <c r="C179" s="6" t="s">
        <v>252</v>
      </c>
      <c r="D179" s="7">
        <v>43030843</v>
      </c>
      <c r="E179" s="5">
        <v>44713</v>
      </c>
      <c r="F179" s="5">
        <v>44773</v>
      </c>
      <c r="G179" s="7" t="s">
        <v>35</v>
      </c>
      <c r="H179" s="7" t="s">
        <v>15</v>
      </c>
      <c r="I179" s="7"/>
      <c r="J179" s="7"/>
      <c r="K179" s="7"/>
      <c r="L179" s="7"/>
    </row>
    <row r="180" spans="1:12" hidden="1" x14ac:dyDescent="0.25">
      <c r="A180" s="5">
        <v>44707</v>
      </c>
      <c r="B180" s="6" t="s">
        <v>253</v>
      </c>
      <c r="C180" s="6" t="s">
        <v>254</v>
      </c>
      <c r="D180" s="7" t="s">
        <v>255</v>
      </c>
      <c r="E180" s="5">
        <v>44713</v>
      </c>
      <c r="F180" s="5">
        <v>44773</v>
      </c>
      <c r="G180" s="7" t="s">
        <v>35</v>
      </c>
      <c r="H180" s="7" t="s">
        <v>15</v>
      </c>
      <c r="I180" s="7"/>
      <c r="J180" s="7"/>
      <c r="K180" s="7"/>
      <c r="L180" s="7"/>
    </row>
    <row r="181" spans="1:12" hidden="1" x14ac:dyDescent="0.25">
      <c r="A181" s="5">
        <v>44707</v>
      </c>
      <c r="B181" s="6" t="s">
        <v>256</v>
      </c>
      <c r="C181" s="6" t="s">
        <v>257</v>
      </c>
      <c r="D181" s="7" t="s">
        <v>258</v>
      </c>
      <c r="E181" s="5">
        <v>44713</v>
      </c>
      <c r="F181" s="5">
        <v>44773</v>
      </c>
      <c r="G181" s="7" t="s">
        <v>35</v>
      </c>
      <c r="H181" s="7" t="s">
        <v>15</v>
      </c>
      <c r="I181" s="7"/>
      <c r="J181" s="7"/>
      <c r="K181" s="7"/>
      <c r="L181" s="7"/>
    </row>
    <row r="182" spans="1:12" hidden="1" x14ac:dyDescent="0.25">
      <c r="A182" s="5">
        <v>44721</v>
      </c>
      <c r="B182" s="6" t="s">
        <v>339</v>
      </c>
      <c r="C182" s="6" t="s">
        <v>340</v>
      </c>
      <c r="D182" s="14" t="s">
        <v>341</v>
      </c>
      <c r="E182" s="5">
        <v>44713</v>
      </c>
      <c r="F182" s="5">
        <v>44773</v>
      </c>
      <c r="G182" s="7" t="s">
        <v>35</v>
      </c>
      <c r="H182" s="7" t="s">
        <v>15</v>
      </c>
      <c r="I182" s="13"/>
      <c r="J182" s="13"/>
      <c r="K182" s="13"/>
      <c r="L182" s="13"/>
    </row>
    <row r="183" spans="1:12" s="58" customFormat="1" ht="20.100000000000001" customHeight="1" x14ac:dyDescent="0.25">
      <c r="A183" s="5">
        <v>44721</v>
      </c>
      <c r="B183" s="80" t="s">
        <v>342</v>
      </c>
      <c r="C183" s="80" t="s">
        <v>343</v>
      </c>
      <c r="D183" s="12" t="s">
        <v>344</v>
      </c>
      <c r="E183" s="5">
        <v>44713</v>
      </c>
      <c r="F183" s="10">
        <v>44803</v>
      </c>
      <c r="G183" s="13" t="s">
        <v>808</v>
      </c>
      <c r="H183" s="63"/>
      <c r="I183" s="13"/>
      <c r="J183" s="13"/>
      <c r="K183" s="13"/>
      <c r="L183" s="13"/>
    </row>
    <row r="184" spans="1:12" hidden="1" x14ac:dyDescent="0.25">
      <c r="A184" s="5">
        <v>44707</v>
      </c>
      <c r="B184" s="6" t="s">
        <v>345</v>
      </c>
      <c r="C184" s="6" t="s">
        <v>346</v>
      </c>
      <c r="D184" s="7">
        <v>75240532</v>
      </c>
      <c r="E184" s="5">
        <v>44695</v>
      </c>
      <c r="F184" s="5">
        <v>44804</v>
      </c>
      <c r="G184" s="7" t="s">
        <v>29</v>
      </c>
      <c r="H184" s="7" t="s">
        <v>15</v>
      </c>
      <c r="I184" s="7"/>
      <c r="J184" s="7"/>
      <c r="K184" s="7"/>
      <c r="L184" s="7"/>
    </row>
    <row r="185" spans="1:12" s="58" customFormat="1" ht="20.100000000000001" customHeight="1" x14ac:dyDescent="0.25">
      <c r="A185" s="10">
        <v>44721</v>
      </c>
      <c r="B185" s="78" t="s">
        <v>347</v>
      </c>
      <c r="C185" s="78" t="s">
        <v>348</v>
      </c>
      <c r="D185" s="12" t="s">
        <v>349</v>
      </c>
      <c r="E185" s="5">
        <v>44713</v>
      </c>
      <c r="F185" s="10">
        <v>44803</v>
      </c>
      <c r="G185" s="13" t="s">
        <v>808</v>
      </c>
      <c r="H185" s="63" t="s">
        <v>15</v>
      </c>
      <c r="I185" s="13"/>
      <c r="J185" s="13"/>
      <c r="K185" s="13"/>
      <c r="L185" s="13"/>
    </row>
    <row r="186" spans="1:12" hidden="1" x14ac:dyDescent="0.25">
      <c r="A186" s="5">
        <v>44707</v>
      </c>
      <c r="B186" s="6" t="s">
        <v>350</v>
      </c>
      <c r="C186" s="6" t="s">
        <v>351</v>
      </c>
      <c r="D186" s="7">
        <v>40729276</v>
      </c>
      <c r="E186" s="5">
        <v>44695</v>
      </c>
      <c r="F186" s="5">
        <v>44804</v>
      </c>
      <c r="G186" s="7" t="s">
        <v>29</v>
      </c>
      <c r="H186" s="7" t="s">
        <v>15</v>
      </c>
      <c r="I186" s="7"/>
      <c r="J186" s="7"/>
      <c r="K186" s="7"/>
      <c r="L186" s="7"/>
    </row>
    <row r="187" spans="1:12" hidden="1" x14ac:dyDescent="0.25">
      <c r="A187" s="5">
        <v>44707</v>
      </c>
      <c r="B187" s="6" t="s">
        <v>260</v>
      </c>
      <c r="C187" s="6" t="s">
        <v>261</v>
      </c>
      <c r="D187" s="7" t="s">
        <v>262</v>
      </c>
      <c r="E187" s="5">
        <v>44713</v>
      </c>
      <c r="F187" s="5">
        <v>44773</v>
      </c>
      <c r="G187" s="7" t="s">
        <v>35</v>
      </c>
      <c r="H187" s="7" t="s">
        <v>15</v>
      </c>
      <c r="I187" s="7"/>
      <c r="J187" s="7"/>
      <c r="K187" s="7"/>
      <c r="L187" s="7"/>
    </row>
    <row r="188" spans="1:12" hidden="1" x14ac:dyDescent="0.25">
      <c r="A188" s="5">
        <v>44707</v>
      </c>
      <c r="B188" s="6" t="s">
        <v>263</v>
      </c>
      <c r="C188" s="6" t="s">
        <v>264</v>
      </c>
      <c r="D188" s="7" t="s">
        <v>265</v>
      </c>
      <c r="E188" s="5">
        <v>44713</v>
      </c>
      <c r="F188" s="5">
        <v>44773</v>
      </c>
      <c r="G188" s="7" t="s">
        <v>35</v>
      </c>
      <c r="H188" s="7" t="s">
        <v>15</v>
      </c>
      <c r="I188" s="7"/>
      <c r="J188" s="7"/>
      <c r="K188" s="7"/>
      <c r="L188" s="7"/>
    </row>
    <row r="189" spans="1:12" hidden="1" x14ac:dyDescent="0.25">
      <c r="A189" s="5">
        <v>44663</v>
      </c>
      <c r="B189" s="6" t="s">
        <v>352</v>
      </c>
      <c r="C189" s="6" t="s">
        <v>353</v>
      </c>
      <c r="D189" s="7"/>
      <c r="E189" s="5">
        <v>44652</v>
      </c>
      <c r="F189" s="5">
        <v>44742</v>
      </c>
      <c r="G189" s="7" t="s">
        <v>29</v>
      </c>
      <c r="H189" s="7" t="s">
        <v>15</v>
      </c>
      <c r="I189" s="7"/>
      <c r="J189" s="7" t="s">
        <v>15</v>
      </c>
      <c r="K189" s="7"/>
      <c r="L189" s="7"/>
    </row>
    <row r="190" spans="1:12" hidden="1" x14ac:dyDescent="0.25">
      <c r="A190" s="5">
        <v>44707</v>
      </c>
      <c r="B190" s="6" t="s">
        <v>354</v>
      </c>
      <c r="C190" s="6" t="s">
        <v>355</v>
      </c>
      <c r="D190" s="7">
        <v>74430537</v>
      </c>
      <c r="E190" s="5">
        <v>44695</v>
      </c>
      <c r="F190" s="5">
        <v>44804</v>
      </c>
      <c r="G190" s="7" t="s">
        <v>29</v>
      </c>
      <c r="H190" s="7" t="s">
        <v>15</v>
      </c>
      <c r="I190" s="7"/>
      <c r="J190" s="7"/>
      <c r="K190" s="7"/>
      <c r="L190" s="7"/>
    </row>
    <row r="191" spans="1:12" hidden="1" x14ac:dyDescent="0.25">
      <c r="A191" s="5">
        <v>44707</v>
      </c>
      <c r="B191" s="6" t="s">
        <v>266</v>
      </c>
      <c r="C191" s="6" t="s">
        <v>267</v>
      </c>
      <c r="D191" s="7" t="s">
        <v>268</v>
      </c>
      <c r="E191" s="5">
        <v>44713</v>
      </c>
      <c r="F191" s="5">
        <v>44773</v>
      </c>
      <c r="G191" s="7" t="s">
        <v>35</v>
      </c>
      <c r="H191" s="7" t="s">
        <v>15</v>
      </c>
      <c r="I191" s="7"/>
      <c r="J191" s="7"/>
      <c r="K191" s="7"/>
      <c r="L191" s="7"/>
    </row>
    <row r="192" spans="1:12" hidden="1" x14ac:dyDescent="0.25">
      <c r="A192" s="5">
        <v>44707</v>
      </c>
      <c r="B192" s="6" t="s">
        <v>269</v>
      </c>
      <c r="C192" s="6" t="s">
        <v>270</v>
      </c>
      <c r="D192" s="7" t="s">
        <v>271</v>
      </c>
      <c r="E192" s="5">
        <v>44713</v>
      </c>
      <c r="F192" s="5">
        <v>44773</v>
      </c>
      <c r="G192" s="7" t="s">
        <v>35</v>
      </c>
      <c r="H192" s="7" t="s">
        <v>15</v>
      </c>
      <c r="I192" s="7"/>
      <c r="J192" s="7"/>
      <c r="K192" s="7"/>
      <c r="L192" s="7"/>
    </row>
    <row r="193" spans="1:12" hidden="1" x14ac:dyDescent="0.25">
      <c r="A193" s="5">
        <v>44663</v>
      </c>
      <c r="B193" s="6" t="s">
        <v>356</v>
      </c>
      <c r="C193" s="6" t="s">
        <v>357</v>
      </c>
      <c r="D193" s="7"/>
      <c r="E193" s="5">
        <v>44652</v>
      </c>
      <c r="F193" s="5">
        <v>44742</v>
      </c>
      <c r="G193" s="7"/>
      <c r="H193" s="7" t="s">
        <v>15</v>
      </c>
      <c r="I193" s="7"/>
      <c r="J193" s="7"/>
      <c r="K193" s="7"/>
      <c r="L193" s="7"/>
    </row>
    <row r="194" spans="1:12" hidden="1" x14ac:dyDescent="0.25">
      <c r="A194" s="5">
        <v>44663</v>
      </c>
      <c r="B194" s="6" t="s">
        <v>358</v>
      </c>
      <c r="C194" s="6" t="s">
        <v>359</v>
      </c>
      <c r="D194" s="7"/>
      <c r="E194" s="5">
        <v>44652</v>
      </c>
      <c r="F194" s="5">
        <v>44742</v>
      </c>
      <c r="G194" s="7" t="s">
        <v>29</v>
      </c>
      <c r="H194" s="7" t="s">
        <v>15</v>
      </c>
      <c r="I194" s="7"/>
      <c r="J194" s="7"/>
      <c r="K194" s="7"/>
      <c r="L194" s="7"/>
    </row>
    <row r="195" spans="1:12" hidden="1" x14ac:dyDescent="0.25">
      <c r="A195" s="5">
        <v>44707</v>
      </c>
      <c r="B195" s="6" t="s">
        <v>272</v>
      </c>
      <c r="C195" s="6" t="s">
        <v>273</v>
      </c>
      <c r="D195" s="7" t="s">
        <v>274</v>
      </c>
      <c r="E195" s="5">
        <v>44713</v>
      </c>
      <c r="F195" s="5">
        <v>44773</v>
      </c>
      <c r="G195" s="7" t="s">
        <v>35</v>
      </c>
      <c r="H195" s="7" t="s">
        <v>15</v>
      </c>
      <c r="I195" s="7"/>
      <c r="J195" s="7"/>
      <c r="K195" s="7"/>
      <c r="L195" s="7"/>
    </row>
    <row r="196" spans="1:12" hidden="1" x14ac:dyDescent="0.25">
      <c r="A196" s="5">
        <v>44707</v>
      </c>
      <c r="B196" s="6" t="s">
        <v>275</v>
      </c>
      <c r="C196" s="6" t="s">
        <v>276</v>
      </c>
      <c r="D196" s="7" t="s">
        <v>277</v>
      </c>
      <c r="E196" s="5">
        <v>44713</v>
      </c>
      <c r="F196" s="5">
        <v>44773</v>
      </c>
      <c r="G196" s="7" t="s">
        <v>35</v>
      </c>
      <c r="H196" s="7" t="s">
        <v>15</v>
      </c>
      <c r="I196" s="7"/>
      <c r="J196" s="7"/>
      <c r="K196" s="7"/>
      <c r="L196" s="7"/>
    </row>
    <row r="197" spans="1:12" hidden="1" x14ac:dyDescent="0.25">
      <c r="A197" s="5">
        <v>44677</v>
      </c>
      <c r="B197" s="6" t="s">
        <v>360</v>
      </c>
      <c r="C197" s="6" t="s">
        <v>361</v>
      </c>
      <c r="D197" s="7"/>
      <c r="E197" s="5">
        <v>44669</v>
      </c>
      <c r="F197" s="5">
        <v>44773</v>
      </c>
      <c r="G197" s="7" t="s">
        <v>29</v>
      </c>
      <c r="H197" s="7" t="s">
        <v>15</v>
      </c>
      <c r="I197" s="7"/>
      <c r="J197" s="7"/>
      <c r="K197" s="7"/>
      <c r="L197" s="7"/>
    </row>
    <row r="198" spans="1:12" hidden="1" x14ac:dyDescent="0.25">
      <c r="A198" s="10">
        <v>44721</v>
      </c>
      <c r="B198" s="11" t="s">
        <v>362</v>
      </c>
      <c r="C198" s="11" t="s">
        <v>363</v>
      </c>
      <c r="D198" s="12" t="s">
        <v>364</v>
      </c>
      <c r="E198" s="5">
        <v>44713</v>
      </c>
      <c r="F198" s="10">
        <v>44803</v>
      </c>
      <c r="G198" s="13" t="s">
        <v>29</v>
      </c>
      <c r="H198" s="13"/>
      <c r="I198" s="13"/>
      <c r="J198" s="13"/>
      <c r="K198" s="13"/>
      <c r="L198" s="17" t="s">
        <v>19</v>
      </c>
    </row>
    <row r="199" spans="1:12" hidden="1" x14ac:dyDescent="0.25">
      <c r="A199" s="5">
        <v>44659</v>
      </c>
      <c r="B199" s="6" t="s">
        <v>365</v>
      </c>
      <c r="C199" s="6" t="s">
        <v>366</v>
      </c>
      <c r="D199" s="7">
        <v>77154249</v>
      </c>
      <c r="E199" s="5">
        <v>44652</v>
      </c>
      <c r="F199" s="5">
        <v>44712</v>
      </c>
      <c r="G199" s="7"/>
      <c r="H199" s="7" t="s">
        <v>15</v>
      </c>
      <c r="I199" s="7"/>
      <c r="J199" s="7"/>
      <c r="K199" s="7"/>
      <c r="L199" s="7"/>
    </row>
    <row r="200" spans="1:12" hidden="1" x14ac:dyDescent="0.25">
      <c r="A200" s="5">
        <v>44707</v>
      </c>
      <c r="B200" s="6" t="s">
        <v>365</v>
      </c>
      <c r="C200" s="6" t="s">
        <v>366</v>
      </c>
      <c r="D200" s="7">
        <v>77154249</v>
      </c>
      <c r="E200" s="5">
        <v>44713</v>
      </c>
      <c r="F200" s="5">
        <v>44773</v>
      </c>
      <c r="G200" s="7" t="s">
        <v>35</v>
      </c>
      <c r="H200" s="7" t="s">
        <v>15</v>
      </c>
      <c r="I200" s="7"/>
      <c r="J200" s="7"/>
      <c r="K200" s="7"/>
      <c r="L200" s="7"/>
    </row>
    <row r="201" spans="1:12" hidden="1" x14ac:dyDescent="0.25">
      <c r="A201" s="5">
        <v>44688</v>
      </c>
      <c r="B201" s="6" t="s">
        <v>367</v>
      </c>
      <c r="C201" s="6" t="s">
        <v>368</v>
      </c>
      <c r="D201" s="16">
        <v>73827945</v>
      </c>
      <c r="E201" s="5">
        <v>44682</v>
      </c>
      <c r="F201" s="5">
        <v>44712</v>
      </c>
      <c r="G201" s="7"/>
      <c r="H201" s="7" t="s">
        <v>15</v>
      </c>
      <c r="I201" s="7"/>
      <c r="J201" s="7"/>
      <c r="K201" s="7"/>
      <c r="L201" s="7"/>
    </row>
    <row r="202" spans="1:12" hidden="1" x14ac:dyDescent="0.25">
      <c r="A202" s="5">
        <v>44707</v>
      </c>
      <c r="B202" s="6" t="s">
        <v>367</v>
      </c>
      <c r="C202" s="6" t="s">
        <v>368</v>
      </c>
      <c r="D202" s="16">
        <v>73827945</v>
      </c>
      <c r="E202" s="5">
        <v>44713</v>
      </c>
      <c r="F202" s="5">
        <v>44773</v>
      </c>
      <c r="G202" s="7" t="s">
        <v>35</v>
      </c>
      <c r="H202" s="7" t="s">
        <v>15</v>
      </c>
      <c r="I202" s="7"/>
      <c r="J202" s="7"/>
      <c r="K202" s="7"/>
      <c r="L202" s="7" t="s">
        <v>72</v>
      </c>
    </row>
    <row r="203" spans="1:12" hidden="1" x14ac:dyDescent="0.25">
      <c r="A203" s="5">
        <v>44707</v>
      </c>
      <c r="B203" s="6" t="s">
        <v>280</v>
      </c>
      <c r="C203" s="6" t="s">
        <v>281</v>
      </c>
      <c r="D203" s="7" t="s">
        <v>282</v>
      </c>
      <c r="E203" s="5">
        <v>44713</v>
      </c>
      <c r="F203" s="5">
        <v>44773</v>
      </c>
      <c r="G203" s="7" t="s">
        <v>35</v>
      </c>
      <c r="H203" s="7" t="s">
        <v>15</v>
      </c>
      <c r="I203" s="7"/>
      <c r="J203" s="7"/>
      <c r="K203" s="7"/>
      <c r="L203" s="7"/>
    </row>
    <row r="204" spans="1:12" hidden="1" x14ac:dyDescent="0.25">
      <c r="A204" s="5">
        <v>44663</v>
      </c>
      <c r="B204" s="6" t="s">
        <v>369</v>
      </c>
      <c r="C204" s="6" t="s">
        <v>187</v>
      </c>
      <c r="D204" s="7"/>
      <c r="E204" s="5">
        <v>44652</v>
      </c>
      <c r="F204" s="5">
        <v>44742</v>
      </c>
      <c r="G204" s="7" t="s">
        <v>29</v>
      </c>
      <c r="H204" s="7" t="s">
        <v>15</v>
      </c>
      <c r="I204" s="7"/>
      <c r="J204" s="7" t="s">
        <v>15</v>
      </c>
      <c r="K204" s="7"/>
      <c r="L204" s="7"/>
    </row>
    <row r="205" spans="1:12" hidden="1" x14ac:dyDescent="0.25">
      <c r="A205" s="5">
        <v>44677</v>
      </c>
      <c r="B205" s="6" t="s">
        <v>370</v>
      </c>
      <c r="C205" s="6" t="s">
        <v>371</v>
      </c>
      <c r="D205" s="7"/>
      <c r="E205" s="5">
        <v>44667</v>
      </c>
      <c r="F205" s="5">
        <v>44773</v>
      </c>
      <c r="G205" s="7" t="s">
        <v>29</v>
      </c>
      <c r="H205" s="7" t="s">
        <v>15</v>
      </c>
      <c r="I205" s="7"/>
      <c r="J205" s="7" t="s">
        <v>15</v>
      </c>
      <c r="K205" s="7"/>
      <c r="L205" s="7"/>
    </row>
  </sheetData>
  <autoFilter ref="A3:L205" xr:uid="{D734053D-7823-441B-A821-135DBB66E4BB}">
    <filterColumn colId="7">
      <filters blank="1"/>
    </filterColumn>
    <filterColumn colId="11">
      <filters blank="1"/>
    </filterColumn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1744-90CB-4EC9-AFE4-74836FE30B90}">
  <sheetPr codeName="Hoja1" filterMode="1"/>
  <dimension ref="A1:AB117"/>
  <sheetViews>
    <sheetView topLeftCell="C1" zoomScaleNormal="100" workbookViewId="0">
      <selection activeCell="F119" sqref="F119"/>
    </sheetView>
  </sheetViews>
  <sheetFormatPr baseColWidth="10" defaultRowHeight="15" x14ac:dyDescent="0.25"/>
  <cols>
    <col min="1" max="1" width="11.42578125" style="46" hidden="1" customWidth="1"/>
    <col min="2" max="2" width="9.7109375" style="1" hidden="1" customWidth="1"/>
    <col min="3" max="3" width="22.42578125" style="46" customWidth="1"/>
    <col min="4" max="4" width="19.140625" style="46" customWidth="1"/>
    <col min="5" max="5" width="15" style="46" hidden="1" customWidth="1"/>
    <col min="6" max="6" width="10" style="52" customWidth="1"/>
    <col min="7" max="7" width="12.85546875" style="1" hidden="1" customWidth="1"/>
    <col min="8" max="8" width="13.42578125" style="46" hidden="1" customWidth="1"/>
    <col min="9" max="9" width="13.5703125" style="46" hidden="1" customWidth="1"/>
    <col min="10" max="12" width="11.42578125" style="46" hidden="1" customWidth="1"/>
    <col min="13" max="15" width="11.42578125" style="1" hidden="1" customWidth="1"/>
    <col min="16" max="16" width="59" hidden="1" customWidth="1"/>
    <col min="17" max="17" width="42.5703125" hidden="1" customWidth="1"/>
    <col min="18" max="18" width="13" style="1" hidden="1" customWidth="1"/>
    <col min="19" max="19" width="14.42578125" style="1" hidden="1" customWidth="1"/>
    <col min="20" max="20" width="10.5703125" style="1" hidden="1" customWidth="1"/>
    <col min="21" max="22" width="12.42578125" style="1" hidden="1" customWidth="1"/>
    <col min="23" max="24" width="22.28515625" style="1" hidden="1" customWidth="1"/>
    <col min="25" max="26" width="7.85546875" style="1" bestFit="1" customWidth="1"/>
    <col min="27" max="27" width="10.42578125" style="1" bestFit="1" customWidth="1"/>
    <col min="28" max="28" width="40.42578125" style="1" bestFit="1" customWidth="1"/>
  </cols>
  <sheetData>
    <row r="1" spans="1:28" x14ac:dyDescent="0.25">
      <c r="A1" s="20" t="s">
        <v>379</v>
      </c>
      <c r="B1" s="21" t="s">
        <v>380</v>
      </c>
      <c r="C1" s="20" t="s">
        <v>381</v>
      </c>
      <c r="D1" s="20" t="s">
        <v>382</v>
      </c>
      <c r="E1" s="20" t="s">
        <v>383</v>
      </c>
      <c r="F1" s="22" t="s">
        <v>3</v>
      </c>
      <c r="G1" s="21" t="s">
        <v>384</v>
      </c>
      <c r="H1" s="20" t="s">
        <v>385</v>
      </c>
      <c r="I1" s="20" t="s">
        <v>386</v>
      </c>
      <c r="J1" s="20" t="s">
        <v>121</v>
      </c>
      <c r="K1" s="23" t="s">
        <v>387</v>
      </c>
      <c r="L1" s="23" t="s">
        <v>388</v>
      </c>
      <c r="M1" s="21" t="s">
        <v>389</v>
      </c>
      <c r="N1" s="21" t="s">
        <v>390</v>
      </c>
      <c r="O1" s="21" t="s">
        <v>391</v>
      </c>
      <c r="P1" s="21" t="s">
        <v>392</v>
      </c>
      <c r="Q1" s="21" t="s">
        <v>393</v>
      </c>
      <c r="R1" s="21" t="s">
        <v>394</v>
      </c>
      <c r="S1" s="21" t="s">
        <v>395</v>
      </c>
      <c r="T1" s="21" t="s">
        <v>396</v>
      </c>
      <c r="U1" s="21" t="s">
        <v>397</v>
      </c>
      <c r="V1" s="21" t="s">
        <v>398</v>
      </c>
      <c r="W1" s="21" t="s">
        <v>399</v>
      </c>
      <c r="X1" s="21" t="s">
        <v>400</v>
      </c>
      <c r="Y1" s="21" t="s">
        <v>401</v>
      </c>
      <c r="Z1" s="21" t="s">
        <v>402</v>
      </c>
      <c r="AA1" s="21" t="s">
        <v>403</v>
      </c>
      <c r="AB1" s="21" t="s">
        <v>404</v>
      </c>
    </row>
    <row r="2" spans="1:28" hidden="1" x14ac:dyDescent="0.25">
      <c r="A2" s="11" t="s">
        <v>405</v>
      </c>
      <c r="B2" s="13">
        <v>1</v>
      </c>
      <c r="C2" s="11" t="s">
        <v>25</v>
      </c>
      <c r="D2" s="11" t="s">
        <v>26</v>
      </c>
      <c r="E2" s="24">
        <v>26093</v>
      </c>
      <c r="F2" s="25" t="s">
        <v>406</v>
      </c>
      <c r="G2" s="13">
        <v>1</v>
      </c>
      <c r="H2" s="11" t="str">
        <f>VLOOKUP(G2,AREAS,2)</f>
        <v>Operaciones</v>
      </c>
      <c r="I2" s="24">
        <v>44413</v>
      </c>
      <c r="J2" s="24"/>
      <c r="K2" s="24"/>
      <c r="L2" s="24"/>
      <c r="M2" s="7">
        <v>970707787</v>
      </c>
      <c r="N2" s="13">
        <v>1</v>
      </c>
      <c r="O2" s="13" t="str">
        <f>VLOOKUP([2]Empleados!M3,TURNOS,2)</f>
        <v>MAÑANA</v>
      </c>
      <c r="P2" s="18"/>
      <c r="Q2" s="18"/>
      <c r="R2" s="13" t="s">
        <v>407</v>
      </c>
      <c r="S2" s="13" t="s">
        <v>408</v>
      </c>
      <c r="T2" s="13">
        <v>3</v>
      </c>
      <c r="U2" s="13" t="s">
        <v>409</v>
      </c>
      <c r="V2" s="18"/>
      <c r="W2" s="18"/>
      <c r="X2" s="18"/>
      <c r="Y2" s="13" t="s">
        <v>15</v>
      </c>
      <c r="Z2" s="13" t="s">
        <v>15</v>
      </c>
      <c r="AA2" s="13" t="s">
        <v>410</v>
      </c>
      <c r="AB2" s="13" t="str">
        <f>CONCATENATE(C2," ", D2)</f>
        <v>ALIAGA MARIN JOSE RULY</v>
      </c>
    </row>
    <row r="3" spans="1:28" hidden="1" x14ac:dyDescent="0.25">
      <c r="A3" s="11"/>
      <c r="B3" s="13">
        <v>2</v>
      </c>
      <c r="C3" s="11" t="s">
        <v>27</v>
      </c>
      <c r="D3" s="11" t="s">
        <v>28</v>
      </c>
      <c r="E3" s="24">
        <v>37757</v>
      </c>
      <c r="F3" s="25" t="s">
        <v>411</v>
      </c>
      <c r="G3" s="13">
        <v>1</v>
      </c>
      <c r="H3" s="11" t="str">
        <f>VLOOKUP(G3,AREAS,2)</f>
        <v>Operaciones</v>
      </c>
      <c r="I3" s="24">
        <v>44657</v>
      </c>
      <c r="J3" s="11"/>
      <c r="K3" s="11"/>
      <c r="L3" s="11"/>
      <c r="M3" s="13">
        <v>936950163</v>
      </c>
      <c r="N3" s="13">
        <v>1</v>
      </c>
      <c r="O3" s="13" t="s">
        <v>412</v>
      </c>
      <c r="P3" s="18" t="s">
        <v>413</v>
      </c>
      <c r="Q3" s="26" t="s">
        <v>414</v>
      </c>
      <c r="R3" s="13" t="s">
        <v>407</v>
      </c>
      <c r="S3" s="13"/>
      <c r="T3" s="13"/>
      <c r="U3" s="13"/>
      <c r="V3" s="18"/>
      <c r="W3" s="13"/>
      <c r="X3" s="18"/>
      <c r="Y3" s="13" t="s">
        <v>15</v>
      </c>
      <c r="Z3" s="13"/>
      <c r="AA3" s="13"/>
      <c r="AB3" s="13" t="str">
        <f t="shared" ref="AB3:AB12" si="0">CONCATENATE(C3," ", D3)</f>
        <v>ALVARADO CORNEJO ADRIAN LEANDRO</v>
      </c>
    </row>
    <row r="4" spans="1:28" hidden="1" x14ac:dyDescent="0.25">
      <c r="A4" s="11"/>
      <c r="B4" s="13"/>
      <c r="C4" s="11" t="s">
        <v>126</v>
      </c>
      <c r="D4" s="11" t="s">
        <v>127</v>
      </c>
      <c r="E4" s="24">
        <v>30679</v>
      </c>
      <c r="F4" s="25" t="s">
        <v>415</v>
      </c>
      <c r="G4" s="13">
        <v>1</v>
      </c>
      <c r="H4" s="11" t="s">
        <v>416</v>
      </c>
      <c r="I4" s="24">
        <v>44680</v>
      </c>
      <c r="J4" s="11"/>
      <c r="K4" s="11"/>
      <c r="L4" s="11"/>
      <c r="M4" s="13">
        <v>936193090</v>
      </c>
      <c r="N4" s="13">
        <v>1</v>
      </c>
      <c r="O4" s="13" t="s">
        <v>412</v>
      </c>
      <c r="P4" s="18" t="s">
        <v>417</v>
      </c>
      <c r="Q4" s="18"/>
      <c r="R4" s="13" t="s">
        <v>418</v>
      </c>
      <c r="S4" s="13" t="s">
        <v>408</v>
      </c>
      <c r="T4" s="13">
        <v>4</v>
      </c>
      <c r="U4" s="13"/>
      <c r="V4" s="18"/>
      <c r="W4" s="13"/>
      <c r="X4" s="13"/>
      <c r="Y4" s="13"/>
      <c r="Z4" s="13"/>
      <c r="AA4" s="12" t="s">
        <v>419</v>
      </c>
      <c r="AB4" s="13" t="str">
        <f t="shared" si="0"/>
        <v>ANTONIETTE FRANCIA MARIA MILAGROS</v>
      </c>
    </row>
    <row r="5" spans="1:28" hidden="1" x14ac:dyDescent="0.25">
      <c r="A5" s="11" t="s">
        <v>420</v>
      </c>
      <c r="B5" s="13">
        <v>1</v>
      </c>
      <c r="C5" s="11" t="s">
        <v>421</v>
      </c>
      <c r="D5" s="11" t="s">
        <v>13</v>
      </c>
      <c r="E5" s="24">
        <v>28446</v>
      </c>
      <c r="F5" s="25">
        <v>80591175</v>
      </c>
      <c r="G5" s="13">
        <v>1</v>
      </c>
      <c r="H5" s="11" t="str">
        <f>VLOOKUP(G5,AREAS,2)</f>
        <v>Operaciones</v>
      </c>
      <c r="I5" s="24">
        <v>44348</v>
      </c>
      <c r="J5" s="24"/>
      <c r="K5" s="24"/>
      <c r="L5" s="24"/>
      <c r="M5" s="7">
        <v>960874318</v>
      </c>
      <c r="N5" s="13">
        <v>1</v>
      </c>
      <c r="O5" s="13" t="str">
        <f>VLOOKUP([2]Empleados!M5,TURNOS,2)</f>
        <v>MAÑANA</v>
      </c>
      <c r="P5" s="18"/>
      <c r="Q5" s="18"/>
      <c r="R5" s="13" t="s">
        <v>418</v>
      </c>
      <c r="S5" s="13" t="s">
        <v>408</v>
      </c>
      <c r="T5" s="13">
        <v>3</v>
      </c>
      <c r="U5" s="13" t="s">
        <v>422</v>
      </c>
      <c r="V5" s="18"/>
      <c r="W5" s="18"/>
      <c r="X5" s="18"/>
      <c r="Y5" s="13" t="s">
        <v>15</v>
      </c>
      <c r="Z5" s="13" t="s">
        <v>15</v>
      </c>
      <c r="AA5" s="13"/>
      <c r="AB5" s="13" t="str">
        <f t="shared" si="0"/>
        <v>AQUITUARI CALDERON LUPE AMPARO</v>
      </c>
    </row>
    <row r="6" spans="1:28" hidden="1" x14ac:dyDescent="0.25">
      <c r="A6" s="11"/>
      <c r="B6" s="13"/>
      <c r="C6" s="27" t="s">
        <v>39</v>
      </c>
      <c r="D6" s="11" t="s">
        <v>40</v>
      </c>
      <c r="E6" s="24">
        <v>34144</v>
      </c>
      <c r="F6" s="25" t="s">
        <v>41</v>
      </c>
      <c r="G6" s="13">
        <v>1</v>
      </c>
      <c r="H6" s="11" t="s">
        <v>416</v>
      </c>
      <c r="I6" s="24">
        <v>44707</v>
      </c>
      <c r="J6" s="11"/>
      <c r="K6" s="11"/>
      <c r="L6" s="11"/>
      <c r="M6" s="13">
        <v>927949335</v>
      </c>
      <c r="N6" s="13">
        <v>1</v>
      </c>
      <c r="O6" s="13" t="s">
        <v>412</v>
      </c>
      <c r="P6" s="18" t="s">
        <v>423</v>
      </c>
      <c r="Q6" s="26" t="s">
        <v>424</v>
      </c>
      <c r="R6" s="13" t="s">
        <v>418</v>
      </c>
      <c r="S6" s="13" t="s">
        <v>408</v>
      </c>
      <c r="T6" s="13">
        <v>2</v>
      </c>
      <c r="U6" s="13" t="s">
        <v>425</v>
      </c>
      <c r="V6" s="13" t="s">
        <v>426</v>
      </c>
      <c r="W6" s="28" t="s">
        <v>427</v>
      </c>
      <c r="X6" s="13"/>
      <c r="Y6" s="13"/>
      <c r="Z6" s="13"/>
      <c r="AA6" s="13"/>
      <c r="AB6" s="13" t="str">
        <f t="shared" si="0"/>
        <v>AQUITUARI PEREZ KELLY</v>
      </c>
    </row>
    <row r="7" spans="1:28" hidden="1" x14ac:dyDescent="0.25">
      <c r="A7" s="11" t="s">
        <v>428</v>
      </c>
      <c r="B7" s="13">
        <v>1</v>
      </c>
      <c r="C7" s="11" t="s">
        <v>429</v>
      </c>
      <c r="D7" s="11" t="s">
        <v>23</v>
      </c>
      <c r="E7" s="24">
        <v>26738</v>
      </c>
      <c r="F7" s="25">
        <v>32286935</v>
      </c>
      <c r="G7" s="13">
        <v>1</v>
      </c>
      <c r="H7" s="11" t="str">
        <f>VLOOKUP(G7,AREAS,2)</f>
        <v>Operaciones</v>
      </c>
      <c r="I7" s="24">
        <v>44412</v>
      </c>
      <c r="J7" s="24"/>
      <c r="K7" s="24"/>
      <c r="L7" s="24"/>
      <c r="M7" s="7">
        <v>989424824</v>
      </c>
      <c r="N7" s="13">
        <v>1</v>
      </c>
      <c r="O7" s="13" t="str">
        <f>VLOOKUP([2]Empleados!M6,TURNOS,2)</f>
        <v>MAÑANA</v>
      </c>
      <c r="P7" s="18"/>
      <c r="Q7" s="18"/>
      <c r="R7" s="13" t="s">
        <v>418</v>
      </c>
      <c r="S7" s="13"/>
      <c r="T7" s="13"/>
      <c r="U7" s="13"/>
      <c r="V7" s="18"/>
      <c r="W7" s="18"/>
      <c r="X7" s="18"/>
      <c r="Y7" s="13" t="s">
        <v>15</v>
      </c>
      <c r="Z7" s="13" t="s">
        <v>15</v>
      </c>
      <c r="AA7" s="13"/>
      <c r="AB7" s="13" t="str">
        <f t="shared" si="0"/>
        <v>ARANDA GONZALES MELY BERTITA</v>
      </c>
    </row>
    <row r="8" spans="1:28" hidden="1" x14ac:dyDescent="0.25">
      <c r="A8" s="11"/>
      <c r="B8" s="13">
        <v>1</v>
      </c>
      <c r="C8" s="11" t="s">
        <v>47</v>
      </c>
      <c r="D8" s="11" t="s">
        <v>48</v>
      </c>
      <c r="E8" s="24">
        <v>35421</v>
      </c>
      <c r="F8" s="25" t="s">
        <v>430</v>
      </c>
      <c r="G8" s="13">
        <v>1</v>
      </c>
      <c r="H8" s="11" t="str">
        <f>VLOOKUP(G8,AREAS,2)</f>
        <v>Operaciones</v>
      </c>
      <c r="I8" s="24">
        <v>44657</v>
      </c>
      <c r="J8" s="11"/>
      <c r="K8" s="11"/>
      <c r="L8" s="11"/>
      <c r="M8" s="13">
        <v>942630758</v>
      </c>
      <c r="N8" s="13">
        <v>1</v>
      </c>
      <c r="O8" s="13" t="s">
        <v>412</v>
      </c>
      <c r="P8" s="18" t="s">
        <v>431</v>
      </c>
      <c r="Q8" s="26" t="s">
        <v>432</v>
      </c>
      <c r="R8" s="13" t="s">
        <v>418</v>
      </c>
      <c r="S8" s="13"/>
      <c r="T8" s="13"/>
      <c r="U8" s="13"/>
      <c r="V8" s="18"/>
      <c r="W8" s="13"/>
      <c r="X8" s="18"/>
      <c r="Y8" s="13" t="s">
        <v>15</v>
      </c>
      <c r="Z8" s="13" t="s">
        <v>15</v>
      </c>
      <c r="AA8" s="13"/>
      <c r="AB8" s="13" t="str">
        <f t="shared" si="0"/>
        <v>ARIAS ARIAS LOURDES DE FATIMA</v>
      </c>
    </row>
    <row r="9" spans="1:28" hidden="1" x14ac:dyDescent="0.25">
      <c r="A9" s="11"/>
      <c r="B9" s="13"/>
      <c r="C9" s="11" t="s">
        <v>128</v>
      </c>
      <c r="D9" s="11" t="s">
        <v>129</v>
      </c>
      <c r="E9" s="24">
        <v>37685</v>
      </c>
      <c r="F9" s="25" t="s">
        <v>433</v>
      </c>
      <c r="G9" s="13">
        <v>1</v>
      </c>
      <c r="H9" s="11" t="s">
        <v>416</v>
      </c>
      <c r="I9" s="24">
        <v>44677</v>
      </c>
      <c r="J9" s="11"/>
      <c r="K9" s="11"/>
      <c r="L9" s="11"/>
      <c r="M9" s="13">
        <v>922592869</v>
      </c>
      <c r="N9" s="13">
        <v>1</v>
      </c>
      <c r="O9" s="13" t="s">
        <v>412</v>
      </c>
      <c r="P9" s="18" t="s">
        <v>434</v>
      </c>
      <c r="Q9" s="26" t="s">
        <v>435</v>
      </c>
      <c r="R9" s="13" t="s">
        <v>407</v>
      </c>
      <c r="S9" s="13"/>
      <c r="T9" s="13"/>
      <c r="U9" s="13"/>
      <c r="V9" s="18"/>
      <c r="W9" s="13"/>
      <c r="X9" s="13"/>
      <c r="Y9" s="13"/>
      <c r="Z9" s="13"/>
      <c r="AA9" s="12" t="s">
        <v>436</v>
      </c>
      <c r="AB9" s="13" t="str">
        <f t="shared" si="0"/>
        <v>ARIAS CONDORI LUIS ANGEL</v>
      </c>
    </row>
    <row r="10" spans="1:28" hidden="1" x14ac:dyDescent="0.25">
      <c r="A10" s="11"/>
      <c r="B10" s="13">
        <v>1</v>
      </c>
      <c r="C10" s="11" t="s">
        <v>437</v>
      </c>
      <c r="D10" s="11" t="s">
        <v>438</v>
      </c>
      <c r="E10" s="24">
        <v>36862</v>
      </c>
      <c r="F10" s="25" t="s">
        <v>439</v>
      </c>
      <c r="G10" s="13">
        <v>1</v>
      </c>
      <c r="H10" s="11" t="s">
        <v>416</v>
      </c>
      <c r="I10" s="24">
        <v>44644</v>
      </c>
      <c r="J10" s="11"/>
      <c r="K10" s="11"/>
      <c r="L10" s="11"/>
      <c r="M10" s="13">
        <v>990520979</v>
      </c>
      <c r="N10" s="13">
        <v>1</v>
      </c>
      <c r="O10" s="13" t="s">
        <v>412</v>
      </c>
      <c r="P10" s="18" t="s">
        <v>440</v>
      </c>
      <c r="Q10" s="26" t="s">
        <v>441</v>
      </c>
      <c r="R10" s="13" t="s">
        <v>418</v>
      </c>
      <c r="S10" s="13" t="s">
        <v>408</v>
      </c>
      <c r="T10" s="13">
        <v>1</v>
      </c>
      <c r="U10" s="13">
        <v>2</v>
      </c>
      <c r="V10" s="18"/>
      <c r="W10" s="18"/>
      <c r="X10" s="18"/>
      <c r="Y10" s="13" t="s">
        <v>15</v>
      </c>
      <c r="Z10" s="13"/>
      <c r="AA10" s="13"/>
      <c r="AB10" s="13" t="str">
        <f t="shared" si="0"/>
        <v>ATAHUA LINARES KAMILA ALEXANDRA</v>
      </c>
    </row>
    <row r="11" spans="1:28" hidden="1" x14ac:dyDescent="0.25">
      <c r="A11" s="11"/>
      <c r="B11" s="13"/>
      <c r="C11" s="27" t="s">
        <v>53</v>
      </c>
      <c r="D11" s="11" t="s">
        <v>54</v>
      </c>
      <c r="E11" s="24">
        <v>37823</v>
      </c>
      <c r="F11" s="25" t="s">
        <v>55</v>
      </c>
      <c r="G11" s="13">
        <v>1</v>
      </c>
      <c r="H11" s="11" t="s">
        <v>416</v>
      </c>
      <c r="I11" s="24">
        <v>44707</v>
      </c>
      <c r="J11" s="11"/>
      <c r="K11" s="11"/>
      <c r="L11" s="11"/>
      <c r="M11" s="13">
        <v>933645125</v>
      </c>
      <c r="N11" s="13">
        <v>1</v>
      </c>
      <c r="O11" s="13" t="s">
        <v>412</v>
      </c>
      <c r="P11" s="18" t="s">
        <v>442</v>
      </c>
      <c r="Q11" s="26" t="s">
        <v>443</v>
      </c>
      <c r="R11" s="13" t="s">
        <v>407</v>
      </c>
      <c r="S11" s="13"/>
      <c r="T11" s="13"/>
      <c r="U11" s="13"/>
      <c r="V11" s="13"/>
      <c r="W11" s="13"/>
      <c r="X11" s="13"/>
      <c r="Y11" s="13"/>
      <c r="Z11" s="13"/>
      <c r="AA11" s="13"/>
      <c r="AB11" s="13" t="str">
        <f t="shared" si="0"/>
        <v>AVALOS VEGA YHEIK HENRY</v>
      </c>
    </row>
    <row r="12" spans="1:28" hidden="1" x14ac:dyDescent="0.25">
      <c r="A12" s="11"/>
      <c r="B12" s="13"/>
      <c r="C12" s="11" t="s">
        <v>444</v>
      </c>
      <c r="D12" s="11" t="s">
        <v>284</v>
      </c>
      <c r="E12" s="24">
        <v>35727</v>
      </c>
      <c r="F12" s="25" t="s">
        <v>445</v>
      </c>
      <c r="G12" s="13">
        <v>1</v>
      </c>
      <c r="H12" s="11" t="s">
        <v>416</v>
      </c>
      <c r="I12" s="24">
        <v>44693</v>
      </c>
      <c r="J12" s="11"/>
      <c r="K12" s="11"/>
      <c r="L12" s="11"/>
      <c r="M12" s="13">
        <v>984189162</v>
      </c>
      <c r="N12" s="13">
        <v>1</v>
      </c>
      <c r="O12" s="13" t="s">
        <v>412</v>
      </c>
      <c r="P12" s="18" t="s">
        <v>446</v>
      </c>
      <c r="Q12" s="26" t="s">
        <v>447</v>
      </c>
      <c r="R12" s="13" t="s">
        <v>407</v>
      </c>
      <c r="S12" s="13"/>
      <c r="T12" s="13"/>
      <c r="U12" s="13"/>
      <c r="V12" s="18"/>
      <c r="W12" s="13"/>
      <c r="X12" s="13"/>
      <c r="Y12" s="13"/>
      <c r="Z12" s="13"/>
      <c r="AA12" s="12" t="s">
        <v>448</v>
      </c>
      <c r="AB12" s="13" t="str">
        <f t="shared" si="0"/>
        <v>AYALA MONTES JORGE LUIS</v>
      </c>
    </row>
    <row r="13" spans="1:28" x14ac:dyDescent="0.25">
      <c r="A13" s="11" t="s">
        <v>449</v>
      </c>
      <c r="B13" s="13">
        <v>1</v>
      </c>
      <c r="C13" s="75" t="s">
        <v>61</v>
      </c>
      <c r="D13" s="75" t="s">
        <v>450</v>
      </c>
      <c r="E13" s="24">
        <v>31772</v>
      </c>
      <c r="F13" s="25">
        <v>44007676</v>
      </c>
      <c r="G13" s="13">
        <v>1</v>
      </c>
      <c r="H13" s="11" t="str">
        <f>VLOOKUP(G13,AREAS,2)</f>
        <v>Operaciones</v>
      </c>
      <c r="I13" s="24">
        <v>44424</v>
      </c>
      <c r="J13" s="24"/>
      <c r="K13" s="24"/>
      <c r="L13" s="24"/>
      <c r="M13" s="7">
        <v>962629800</v>
      </c>
      <c r="N13" s="13">
        <v>1</v>
      </c>
      <c r="O13" s="13" t="str">
        <f>VLOOKUP([2]Empleados!M7,TURNOS,2)</f>
        <v>MAÑANA</v>
      </c>
      <c r="P13" s="18"/>
      <c r="Q13" s="18"/>
      <c r="R13" s="13" t="s">
        <v>418</v>
      </c>
      <c r="S13" s="13"/>
      <c r="T13" s="13"/>
      <c r="U13" s="13"/>
      <c r="V13" s="18"/>
      <c r="W13" s="18"/>
      <c r="X13" s="18"/>
      <c r="Y13" s="13" t="s">
        <v>15</v>
      </c>
      <c r="Z13" s="13" t="s">
        <v>15</v>
      </c>
      <c r="AA13" s="13"/>
      <c r="AB13" s="13" t="str">
        <f t="shared" ref="AB13:AB44" si="1">CONCATENATE(C13," ", D13)</f>
        <v>BALCAZAR CORI ANGELICA MARIA</v>
      </c>
    </row>
    <row r="14" spans="1:28" hidden="1" x14ac:dyDescent="0.25">
      <c r="A14" s="11"/>
      <c r="B14" s="13">
        <v>1</v>
      </c>
      <c r="C14" s="56" t="s">
        <v>451</v>
      </c>
      <c r="D14" s="56" t="s">
        <v>452</v>
      </c>
      <c r="E14" s="24">
        <v>34872</v>
      </c>
      <c r="F14" s="25" t="s">
        <v>453</v>
      </c>
      <c r="G14" s="13">
        <v>1</v>
      </c>
      <c r="H14" s="11" t="str">
        <f>VLOOKUP(G14,AREAS,2)</f>
        <v>Operaciones</v>
      </c>
      <c r="I14" s="24">
        <v>44649</v>
      </c>
      <c r="J14" s="11"/>
      <c r="K14" s="11"/>
      <c r="L14" s="11"/>
      <c r="M14" s="13">
        <v>997851952</v>
      </c>
      <c r="N14" s="13">
        <v>1</v>
      </c>
      <c r="O14" s="13" t="s">
        <v>412</v>
      </c>
      <c r="P14" s="18" t="s">
        <v>454</v>
      </c>
      <c r="Q14" s="26" t="s">
        <v>455</v>
      </c>
      <c r="R14" s="13" t="s">
        <v>418</v>
      </c>
      <c r="S14" s="13"/>
      <c r="T14" s="13"/>
      <c r="U14" s="13"/>
      <c r="V14" s="18"/>
      <c r="W14" s="18"/>
      <c r="X14" s="18"/>
      <c r="Y14" s="13" t="s">
        <v>15</v>
      </c>
      <c r="Z14" s="13" t="s">
        <v>15</v>
      </c>
      <c r="AA14" s="13"/>
      <c r="AB14" s="13" t="str">
        <f t="shared" si="1"/>
        <v>BANCES CHAPOÑAN YANINA IBONNE</v>
      </c>
    </row>
    <row r="15" spans="1:28" hidden="1" x14ac:dyDescent="0.25">
      <c r="A15" s="11"/>
      <c r="B15" s="13">
        <v>1</v>
      </c>
      <c r="C15" s="11" t="s">
        <v>68</v>
      </c>
      <c r="D15" s="11" t="s">
        <v>69</v>
      </c>
      <c r="E15" s="24">
        <v>38074</v>
      </c>
      <c r="F15" s="25" t="s">
        <v>456</v>
      </c>
      <c r="G15" s="13">
        <v>1</v>
      </c>
      <c r="H15" s="11" t="s">
        <v>416</v>
      </c>
      <c r="I15" s="24">
        <v>44660</v>
      </c>
      <c r="J15" s="11"/>
      <c r="K15" s="11"/>
      <c r="L15" s="11"/>
      <c r="M15" s="13">
        <v>973294810</v>
      </c>
      <c r="N15" s="13">
        <v>1</v>
      </c>
      <c r="O15" s="13" t="s">
        <v>412</v>
      </c>
      <c r="P15" s="18" t="s">
        <v>457</v>
      </c>
      <c r="Q15" s="26" t="s">
        <v>458</v>
      </c>
      <c r="R15" s="13" t="s">
        <v>418</v>
      </c>
      <c r="S15" s="13"/>
      <c r="T15" s="13"/>
      <c r="U15" s="13"/>
      <c r="V15" s="18"/>
      <c r="W15" s="13"/>
      <c r="X15" s="18"/>
      <c r="Y15" s="13" t="s">
        <v>15</v>
      </c>
      <c r="Z15" s="13"/>
      <c r="AA15" s="13"/>
      <c r="AB15" s="13" t="str">
        <f t="shared" si="1"/>
        <v>BARTOLO SANTOS EVELYN ROSALYNDA</v>
      </c>
    </row>
    <row r="16" spans="1:28" hidden="1" x14ac:dyDescent="0.25">
      <c r="A16" s="11"/>
      <c r="B16" s="13">
        <v>1</v>
      </c>
      <c r="C16" s="11" t="s">
        <v>459</v>
      </c>
      <c r="D16" s="11" t="s">
        <v>460</v>
      </c>
      <c r="E16" s="24">
        <v>36733</v>
      </c>
      <c r="F16" s="25" t="s">
        <v>461</v>
      </c>
      <c r="G16" s="13">
        <v>1</v>
      </c>
      <c r="H16" s="11" t="s">
        <v>416</v>
      </c>
      <c r="I16" s="24">
        <v>44634</v>
      </c>
      <c r="J16" s="11"/>
      <c r="K16" s="11"/>
      <c r="L16" s="11"/>
      <c r="M16" s="13">
        <v>950778845</v>
      </c>
      <c r="N16" s="13">
        <v>1</v>
      </c>
      <c r="O16" s="13" t="s">
        <v>412</v>
      </c>
      <c r="P16" s="18" t="s">
        <v>462</v>
      </c>
      <c r="Q16" s="26" t="s">
        <v>463</v>
      </c>
      <c r="R16" s="13" t="s">
        <v>407</v>
      </c>
      <c r="S16" s="13"/>
      <c r="T16" s="13"/>
      <c r="U16" s="13"/>
      <c r="V16" s="18"/>
      <c r="W16" s="18"/>
      <c r="X16" s="18"/>
      <c r="Y16" s="13" t="s">
        <v>15</v>
      </c>
      <c r="Z16" s="13"/>
      <c r="AA16" s="13"/>
      <c r="AB16" s="13" t="str">
        <f t="shared" si="1"/>
        <v>BERNALES CASTRO JORDY JAMPIER</v>
      </c>
    </row>
    <row r="17" spans="1:28" hidden="1" x14ac:dyDescent="0.25">
      <c r="A17" s="11"/>
      <c r="B17" s="13"/>
      <c r="C17" s="30" t="s">
        <v>130</v>
      </c>
      <c r="D17" s="30" t="s">
        <v>131</v>
      </c>
      <c r="E17" s="24">
        <v>34931</v>
      </c>
      <c r="F17" s="25" t="s">
        <v>464</v>
      </c>
      <c r="G17" s="13">
        <v>1</v>
      </c>
      <c r="H17" s="11" t="s">
        <v>416</v>
      </c>
      <c r="I17" s="24">
        <v>44680</v>
      </c>
      <c r="J17" s="11"/>
      <c r="K17" s="24">
        <v>44717</v>
      </c>
      <c r="L17" s="24">
        <v>44719</v>
      </c>
      <c r="M17" s="13">
        <v>989338449</v>
      </c>
      <c r="N17" s="13">
        <v>1</v>
      </c>
      <c r="O17" s="13" t="s">
        <v>412</v>
      </c>
      <c r="P17" s="18" t="s">
        <v>465</v>
      </c>
      <c r="Q17" s="26" t="s">
        <v>466</v>
      </c>
      <c r="R17" s="13" t="s">
        <v>418</v>
      </c>
      <c r="S17" s="13" t="s">
        <v>408</v>
      </c>
      <c r="T17" s="13">
        <v>1</v>
      </c>
      <c r="U17" s="13"/>
      <c r="V17" s="18" t="s">
        <v>467</v>
      </c>
      <c r="W17" s="28" t="s">
        <v>468</v>
      </c>
      <c r="X17" s="28" t="s">
        <v>469</v>
      </c>
      <c r="Y17" s="28"/>
      <c r="Z17" s="28"/>
      <c r="AA17" s="28"/>
      <c r="AB17" s="13" t="str">
        <f t="shared" si="1"/>
        <v>BOJORQUEZ BERROCAL LUZ CRISTINA</v>
      </c>
    </row>
    <row r="18" spans="1:28" x14ac:dyDescent="0.25">
      <c r="A18" s="11"/>
      <c r="B18" s="13"/>
      <c r="C18" s="75" t="s">
        <v>470</v>
      </c>
      <c r="D18" s="75" t="s">
        <v>71</v>
      </c>
      <c r="E18" s="24">
        <v>30737</v>
      </c>
      <c r="F18" s="25" t="s">
        <v>471</v>
      </c>
      <c r="G18" s="13">
        <v>1</v>
      </c>
      <c r="H18" s="11" t="s">
        <v>416</v>
      </c>
      <c r="I18" s="24">
        <v>44696</v>
      </c>
      <c r="J18" s="11"/>
      <c r="K18" s="11"/>
      <c r="L18" s="11"/>
      <c r="M18" s="13">
        <v>903555634</v>
      </c>
      <c r="N18" s="13">
        <v>1</v>
      </c>
      <c r="O18" s="13" t="s">
        <v>412</v>
      </c>
      <c r="P18" s="18" t="s">
        <v>472</v>
      </c>
      <c r="Q18" s="26" t="s">
        <v>473</v>
      </c>
      <c r="R18" s="13" t="s">
        <v>418</v>
      </c>
      <c r="S18" s="13" t="s">
        <v>408</v>
      </c>
      <c r="T18" s="13">
        <v>2</v>
      </c>
      <c r="U18" s="13" t="s">
        <v>474</v>
      </c>
      <c r="V18" s="13" t="s">
        <v>426</v>
      </c>
      <c r="W18" s="28" t="s">
        <v>475</v>
      </c>
      <c r="X18" s="13"/>
      <c r="Y18" s="13" t="s">
        <v>15</v>
      </c>
      <c r="Z18" s="13" t="s">
        <v>15</v>
      </c>
      <c r="AA18" s="12" t="s">
        <v>476</v>
      </c>
      <c r="AB18" s="13" t="str">
        <f t="shared" si="1"/>
        <v>CAJAS CARDENAS KELLY GRIS</v>
      </c>
    </row>
    <row r="19" spans="1:28" hidden="1" x14ac:dyDescent="0.25">
      <c r="A19" s="11" t="s">
        <v>477</v>
      </c>
      <c r="B19" s="13">
        <v>1</v>
      </c>
      <c r="C19" s="11" t="s">
        <v>30</v>
      </c>
      <c r="D19" s="11" t="s">
        <v>31</v>
      </c>
      <c r="E19" s="24">
        <v>36816</v>
      </c>
      <c r="F19" s="25">
        <v>76081325</v>
      </c>
      <c r="G19" s="13">
        <v>1</v>
      </c>
      <c r="H19" s="11" t="str">
        <f>VLOOKUP(G19,AREAS,2)</f>
        <v>Operaciones</v>
      </c>
      <c r="I19" s="24">
        <v>44319</v>
      </c>
      <c r="J19" s="24"/>
      <c r="K19" s="24"/>
      <c r="L19" s="24"/>
      <c r="M19" s="13">
        <v>985753890</v>
      </c>
      <c r="N19" s="13">
        <v>1</v>
      </c>
      <c r="O19" s="13" t="str">
        <f>VLOOKUP([2]Empleados!M11,TURNOS,2)</f>
        <v>MAÑANA</v>
      </c>
      <c r="P19" s="18"/>
      <c r="Q19" s="18"/>
      <c r="R19" s="13" t="s">
        <v>407</v>
      </c>
      <c r="S19" s="13"/>
      <c r="T19" s="13"/>
      <c r="U19" s="13"/>
      <c r="V19" s="18"/>
      <c r="W19" s="18"/>
      <c r="X19" s="18"/>
      <c r="Y19" s="13" t="s">
        <v>15</v>
      </c>
      <c r="Z19" s="13" t="s">
        <v>15</v>
      </c>
      <c r="AA19" s="13"/>
      <c r="AB19" s="13" t="str">
        <f t="shared" si="1"/>
        <v>CALVAY CASTRO MIGUEL ALONSO</v>
      </c>
    </row>
    <row r="20" spans="1:28" hidden="1" x14ac:dyDescent="0.25">
      <c r="A20" s="11"/>
      <c r="B20" s="13"/>
      <c r="C20" s="11" t="s">
        <v>132</v>
      </c>
      <c r="D20" s="11" t="s">
        <v>133</v>
      </c>
      <c r="E20" s="24">
        <v>37206</v>
      </c>
      <c r="F20" s="25" t="s">
        <v>478</v>
      </c>
      <c r="G20" s="13">
        <v>1</v>
      </c>
      <c r="H20" s="11" t="s">
        <v>416</v>
      </c>
      <c r="I20" s="24">
        <v>44680</v>
      </c>
      <c r="J20" s="11"/>
      <c r="K20" s="11"/>
      <c r="L20" s="11"/>
      <c r="M20" s="13">
        <v>968768491</v>
      </c>
      <c r="N20" s="13">
        <v>1</v>
      </c>
      <c r="O20" s="13" t="s">
        <v>412</v>
      </c>
      <c r="P20" s="18" t="s">
        <v>479</v>
      </c>
      <c r="Q20" s="26" t="s">
        <v>480</v>
      </c>
      <c r="R20" s="13" t="s">
        <v>418</v>
      </c>
      <c r="S20" s="13" t="s">
        <v>408</v>
      </c>
      <c r="T20" s="13">
        <v>1</v>
      </c>
      <c r="U20" s="13"/>
      <c r="V20" s="18" t="s">
        <v>481</v>
      </c>
      <c r="W20" s="28" t="s">
        <v>482</v>
      </c>
      <c r="X20" s="28" t="s">
        <v>483</v>
      </c>
      <c r="Y20" s="28"/>
      <c r="Z20" s="28"/>
      <c r="AA20" s="12" t="s">
        <v>484</v>
      </c>
      <c r="AB20" s="13" t="str">
        <f t="shared" si="1"/>
        <v>CAMASCA QUINTO LEYDI HELEN</v>
      </c>
    </row>
    <row r="21" spans="1:28" hidden="1" x14ac:dyDescent="0.25">
      <c r="A21" s="11" t="s">
        <v>485</v>
      </c>
      <c r="B21" s="13">
        <v>1</v>
      </c>
      <c r="C21" s="11" t="s">
        <v>486</v>
      </c>
      <c r="D21" s="11" t="s">
        <v>33</v>
      </c>
      <c r="E21" s="24">
        <v>30733</v>
      </c>
      <c r="F21" s="25">
        <v>42874249</v>
      </c>
      <c r="G21" s="13">
        <v>1</v>
      </c>
      <c r="H21" s="11" t="s">
        <v>416</v>
      </c>
      <c r="I21" s="24">
        <v>44348</v>
      </c>
      <c r="J21" s="24"/>
      <c r="K21" s="24"/>
      <c r="L21" s="24"/>
      <c r="M21" s="7">
        <v>912724050</v>
      </c>
      <c r="N21" s="13">
        <v>1</v>
      </c>
      <c r="O21" s="13" t="str">
        <f>VLOOKUP([2]Empleados!M12,TURNOS,2)</f>
        <v>MAÑANA</v>
      </c>
      <c r="P21" s="18"/>
      <c r="Q21" s="18"/>
      <c r="R21" s="13" t="s">
        <v>418</v>
      </c>
      <c r="S21" s="13" t="s">
        <v>408</v>
      </c>
      <c r="T21" s="13">
        <v>2</v>
      </c>
      <c r="U21" s="13" t="s">
        <v>487</v>
      </c>
      <c r="V21" s="18"/>
      <c r="W21" s="18"/>
      <c r="X21" s="18"/>
      <c r="Y21" s="13" t="s">
        <v>15</v>
      </c>
      <c r="Z21" s="13"/>
      <c r="AA21" s="13"/>
      <c r="AB21" s="13" t="str">
        <f t="shared" si="1"/>
        <v>CAMPOS ASIN MARIA LUISA</v>
      </c>
    </row>
    <row r="22" spans="1:28" x14ac:dyDescent="0.25">
      <c r="A22" s="11" t="s">
        <v>488</v>
      </c>
      <c r="B22" s="13">
        <v>1</v>
      </c>
      <c r="C22" s="75" t="s">
        <v>75</v>
      </c>
      <c r="D22" s="75" t="s">
        <v>76</v>
      </c>
      <c r="E22" s="24">
        <v>34222</v>
      </c>
      <c r="F22" s="11">
        <v>47941239</v>
      </c>
      <c r="G22" s="13">
        <v>1</v>
      </c>
      <c r="H22" s="11" t="str">
        <f>VLOOKUP(G22,AREAS,2)</f>
        <v>Operaciones</v>
      </c>
      <c r="I22" s="24">
        <v>44498</v>
      </c>
      <c r="J22" s="24"/>
      <c r="K22" s="24"/>
      <c r="L22" s="24"/>
      <c r="M22" s="7">
        <v>989541443</v>
      </c>
      <c r="N22" s="13">
        <v>1</v>
      </c>
      <c r="O22" s="13" t="str">
        <f>VLOOKUP([2]Empleados!M13,TURNOS,2)</f>
        <v>MAÑANA</v>
      </c>
      <c r="P22" s="18"/>
      <c r="Q22" s="26" t="s">
        <v>489</v>
      </c>
      <c r="R22" s="13" t="s">
        <v>418</v>
      </c>
      <c r="S22" s="13"/>
      <c r="T22" s="13"/>
      <c r="U22" s="13"/>
      <c r="V22" s="18"/>
      <c r="W22" s="18"/>
      <c r="X22" s="18"/>
      <c r="Y22" s="13" t="s">
        <v>15</v>
      </c>
      <c r="Z22" s="13" t="s">
        <v>15</v>
      </c>
      <c r="AA22" s="13"/>
      <c r="AB22" s="13" t="str">
        <f t="shared" si="1"/>
        <v>CAMPOS VILLALTA LOURDES ISABEL</v>
      </c>
    </row>
    <row r="23" spans="1:28" hidden="1" x14ac:dyDescent="0.25">
      <c r="A23" s="11"/>
      <c r="B23" s="13">
        <v>1</v>
      </c>
      <c r="C23" s="11" t="s">
        <v>490</v>
      </c>
      <c r="D23" s="11" t="s">
        <v>491</v>
      </c>
      <c r="E23" s="24">
        <v>37518</v>
      </c>
      <c r="F23" s="25" t="s">
        <v>492</v>
      </c>
      <c r="G23" s="13">
        <v>1</v>
      </c>
      <c r="H23" s="11" t="str">
        <f>VLOOKUP(G23,AREAS,2)</f>
        <v>Operaciones</v>
      </c>
      <c r="I23" s="24">
        <v>44649</v>
      </c>
      <c r="J23" s="11"/>
      <c r="K23" s="11"/>
      <c r="L23" s="11"/>
      <c r="M23" s="13">
        <v>947350799</v>
      </c>
      <c r="N23" s="13">
        <v>1</v>
      </c>
      <c r="O23" s="13" t="s">
        <v>412</v>
      </c>
      <c r="P23" s="18" t="s">
        <v>493</v>
      </c>
      <c r="Q23" s="26" t="s">
        <v>494</v>
      </c>
      <c r="R23" s="13" t="s">
        <v>407</v>
      </c>
      <c r="S23" s="13"/>
      <c r="T23" s="13"/>
      <c r="U23" s="13"/>
      <c r="V23" s="18"/>
      <c r="W23" s="18"/>
      <c r="X23" s="18"/>
      <c r="Y23" s="13" t="s">
        <v>15</v>
      </c>
      <c r="Z23" s="13"/>
      <c r="AA23" s="13"/>
      <c r="AB23" s="13" t="str">
        <f t="shared" si="1"/>
        <v>CANALES CAJA ANDERSON HONORIO ANGEL</v>
      </c>
    </row>
    <row r="24" spans="1:28" hidden="1" x14ac:dyDescent="0.25">
      <c r="A24" s="11" t="s">
        <v>495</v>
      </c>
      <c r="B24" s="13">
        <v>1</v>
      </c>
      <c r="C24" s="11" t="s">
        <v>36</v>
      </c>
      <c r="D24" s="11" t="s">
        <v>37</v>
      </c>
      <c r="E24" s="24">
        <v>33163</v>
      </c>
      <c r="F24" s="25">
        <v>46624897</v>
      </c>
      <c r="G24" s="13">
        <v>1</v>
      </c>
      <c r="H24" s="11" t="str">
        <f>VLOOKUP(G24,AREAS,2)</f>
        <v>Operaciones</v>
      </c>
      <c r="I24" s="24">
        <v>44348</v>
      </c>
      <c r="J24" s="24"/>
      <c r="K24" s="24"/>
      <c r="L24" s="24"/>
      <c r="M24" s="7">
        <v>993788572</v>
      </c>
      <c r="N24" s="13">
        <v>1</v>
      </c>
      <c r="O24" s="13" t="str">
        <f>VLOOKUP([2]Empleados!M14,TURNOS,2)</f>
        <v>MAÑANA</v>
      </c>
      <c r="P24" s="18"/>
      <c r="Q24" s="18"/>
      <c r="R24" s="13" t="s">
        <v>418</v>
      </c>
      <c r="S24" s="13" t="s">
        <v>408</v>
      </c>
      <c r="T24" s="13">
        <v>4</v>
      </c>
      <c r="U24" s="13" t="s">
        <v>496</v>
      </c>
      <c r="V24" s="18"/>
      <c r="W24" s="18"/>
      <c r="X24" s="18"/>
      <c r="Y24" s="13" t="s">
        <v>15</v>
      </c>
      <c r="Z24" s="13"/>
      <c r="AA24" s="13"/>
      <c r="AB24" s="13" t="str">
        <f t="shared" si="1"/>
        <v>CANTA SHUAN SONIA</v>
      </c>
    </row>
    <row r="25" spans="1:28" hidden="1" x14ac:dyDescent="0.25">
      <c r="A25" s="11" t="s">
        <v>497</v>
      </c>
      <c r="B25" s="13">
        <v>1</v>
      </c>
      <c r="C25" s="11" t="s">
        <v>498</v>
      </c>
      <c r="D25" s="11" t="s">
        <v>85</v>
      </c>
      <c r="E25" s="24">
        <v>29229</v>
      </c>
      <c r="F25" s="25">
        <v>40399288</v>
      </c>
      <c r="G25" s="13">
        <v>1</v>
      </c>
      <c r="H25" s="11" t="str">
        <f>VLOOKUP(G25,AREAS,2)</f>
        <v>Operaciones</v>
      </c>
      <c r="I25" s="24">
        <v>44411</v>
      </c>
      <c r="J25" s="24"/>
      <c r="K25" s="24"/>
      <c r="L25" s="24"/>
      <c r="M25" s="7">
        <v>982253154</v>
      </c>
      <c r="N25" s="13">
        <v>1</v>
      </c>
      <c r="O25" s="13" t="str">
        <f>VLOOKUP([2]Empleados!M15,TURNOS,2)</f>
        <v>MAÑANA</v>
      </c>
      <c r="P25" s="18"/>
      <c r="Q25" s="18"/>
      <c r="R25" s="13" t="s">
        <v>407</v>
      </c>
      <c r="S25" s="13"/>
      <c r="T25" s="13"/>
      <c r="U25" s="13"/>
      <c r="V25" s="18"/>
      <c r="W25" s="18"/>
      <c r="X25" s="18"/>
      <c r="Y25" s="13" t="s">
        <v>15</v>
      </c>
      <c r="Z25" s="13" t="s">
        <v>15</v>
      </c>
      <c r="AA25" s="13"/>
      <c r="AB25" s="13" t="str">
        <f t="shared" si="1"/>
        <v>CARDENAS LAVAGGE PERCY ENRIQUE</v>
      </c>
    </row>
    <row r="26" spans="1:28" hidden="1" x14ac:dyDescent="0.25">
      <c r="A26" s="31"/>
      <c r="B26" s="13"/>
      <c r="C26" s="31" t="s">
        <v>499</v>
      </c>
      <c r="D26" s="31" t="s">
        <v>91</v>
      </c>
      <c r="E26" s="32">
        <v>34155</v>
      </c>
      <c r="F26" s="33" t="s">
        <v>500</v>
      </c>
      <c r="G26" s="34">
        <v>1</v>
      </c>
      <c r="H26" s="31" t="s">
        <v>416</v>
      </c>
      <c r="I26" s="32">
        <v>44695</v>
      </c>
      <c r="J26" s="31"/>
      <c r="K26" s="31"/>
      <c r="L26" s="31"/>
      <c r="M26" s="34">
        <v>933783765</v>
      </c>
      <c r="N26" s="34">
        <v>1</v>
      </c>
      <c r="O26" s="34" t="s">
        <v>412</v>
      </c>
      <c r="P26" s="35" t="s">
        <v>501</v>
      </c>
      <c r="Q26" s="36" t="s">
        <v>502</v>
      </c>
      <c r="R26" s="13" t="s">
        <v>418</v>
      </c>
      <c r="S26" s="13" t="s">
        <v>408</v>
      </c>
      <c r="T26" s="13">
        <v>1</v>
      </c>
      <c r="U26" s="13">
        <v>9</v>
      </c>
      <c r="V26" s="13" t="s">
        <v>426</v>
      </c>
      <c r="W26" s="28" t="s">
        <v>503</v>
      </c>
      <c r="X26" s="13"/>
      <c r="Y26" s="13"/>
      <c r="Z26" s="13"/>
      <c r="AA26" s="12" t="s">
        <v>504</v>
      </c>
      <c r="AB26" s="13" t="str">
        <f t="shared" si="1"/>
        <v>CASTRO CORTEZ CAROLYNE BEATRIZ</v>
      </c>
    </row>
    <row r="27" spans="1:28" hidden="1" x14ac:dyDescent="0.25">
      <c r="A27" s="11" t="s">
        <v>505</v>
      </c>
      <c r="B27" s="13">
        <v>1</v>
      </c>
      <c r="C27" s="11" t="s">
        <v>44</v>
      </c>
      <c r="D27" s="11" t="s">
        <v>45</v>
      </c>
      <c r="E27" s="24">
        <v>34424</v>
      </c>
      <c r="F27" s="25">
        <v>70661512</v>
      </c>
      <c r="G27" s="13">
        <v>1</v>
      </c>
      <c r="H27" s="11" t="str">
        <f>VLOOKUP(G27,AREAS,2)</f>
        <v>Operaciones</v>
      </c>
      <c r="I27" s="24">
        <v>44348</v>
      </c>
      <c r="J27" s="24"/>
      <c r="K27" s="24"/>
      <c r="L27" s="24"/>
      <c r="M27" s="7">
        <v>974243750</v>
      </c>
      <c r="N27" s="13">
        <v>1</v>
      </c>
      <c r="O27" s="13" t="str">
        <f>VLOOKUP([2]Empleados!M18,TURNOS,2)</f>
        <v>MAÑANA</v>
      </c>
      <c r="P27" s="18"/>
      <c r="Q27" s="18"/>
      <c r="R27" s="13" t="s">
        <v>418</v>
      </c>
      <c r="S27" s="13" t="s">
        <v>408</v>
      </c>
      <c r="T27" s="13">
        <v>1</v>
      </c>
      <c r="U27" s="13">
        <v>4</v>
      </c>
      <c r="V27" s="18"/>
      <c r="W27" s="18"/>
      <c r="X27" s="18"/>
      <c r="Y27" s="13" t="s">
        <v>15</v>
      </c>
      <c r="Z27" s="13" t="s">
        <v>15</v>
      </c>
      <c r="AA27" s="13"/>
      <c r="AB27" s="13" t="str">
        <f t="shared" si="1"/>
        <v>CHINGUEL FACUNDO BRENDA</v>
      </c>
    </row>
    <row r="28" spans="1:28" hidden="1" x14ac:dyDescent="0.25">
      <c r="A28" s="11"/>
      <c r="B28" s="13">
        <v>1</v>
      </c>
      <c r="C28" s="11" t="s">
        <v>92</v>
      </c>
      <c r="D28" s="11" t="s">
        <v>93</v>
      </c>
      <c r="E28" s="24">
        <v>28339</v>
      </c>
      <c r="F28" s="37" t="s">
        <v>94</v>
      </c>
      <c r="G28" s="13">
        <v>1</v>
      </c>
      <c r="H28" s="11" t="str">
        <f>VLOOKUP(G28,AREAS,2)</f>
        <v>Operaciones</v>
      </c>
      <c r="I28" s="24">
        <v>44586</v>
      </c>
      <c r="J28" s="11"/>
      <c r="K28" s="11"/>
      <c r="L28" s="11"/>
      <c r="M28" s="13">
        <v>925006993</v>
      </c>
      <c r="N28" s="13">
        <v>1</v>
      </c>
      <c r="O28" s="13" t="str">
        <f>VLOOKUP([2]Empleados!M99,TURNOS,2)</f>
        <v>MAÑANA</v>
      </c>
      <c r="P28" s="18" t="s">
        <v>506</v>
      </c>
      <c r="Q28" s="26" t="s">
        <v>507</v>
      </c>
      <c r="R28" s="13" t="s">
        <v>418</v>
      </c>
      <c r="S28" s="13" t="s">
        <v>408</v>
      </c>
      <c r="T28" s="13">
        <v>2</v>
      </c>
      <c r="U28" s="13" t="s">
        <v>508</v>
      </c>
      <c r="V28" s="18"/>
      <c r="W28" s="18"/>
      <c r="X28" s="18"/>
      <c r="Y28" s="13" t="s">
        <v>15</v>
      </c>
      <c r="Z28" s="13" t="s">
        <v>15</v>
      </c>
      <c r="AA28" s="13"/>
      <c r="AB28" s="13" t="str">
        <f t="shared" si="1"/>
        <v>CHINO FLORES MARGARITA EDITH</v>
      </c>
    </row>
    <row r="29" spans="1:28" hidden="1" x14ac:dyDescent="0.25">
      <c r="A29" s="11"/>
      <c r="B29" s="13"/>
      <c r="C29" s="30" t="s">
        <v>362</v>
      </c>
      <c r="D29" s="30" t="s">
        <v>363</v>
      </c>
      <c r="E29" s="24">
        <v>36113</v>
      </c>
      <c r="F29" s="25" t="s">
        <v>364</v>
      </c>
      <c r="G29" s="13">
        <v>1</v>
      </c>
      <c r="H29" s="11" t="s">
        <v>416</v>
      </c>
      <c r="I29" s="24">
        <v>44706</v>
      </c>
      <c r="J29" s="11"/>
      <c r="K29" s="24">
        <v>44707</v>
      </c>
      <c r="L29" s="24">
        <v>44715</v>
      </c>
      <c r="M29" s="13">
        <v>964480911</v>
      </c>
      <c r="N29" s="13">
        <v>1</v>
      </c>
      <c r="O29" s="13" t="s">
        <v>412</v>
      </c>
      <c r="P29" s="18" t="s">
        <v>509</v>
      </c>
      <c r="Q29" s="38"/>
      <c r="R29" s="13" t="s">
        <v>418</v>
      </c>
      <c r="S29" s="13"/>
      <c r="T29" s="13"/>
      <c r="U29" s="13"/>
      <c r="V29" s="13"/>
      <c r="W29" s="13"/>
      <c r="X29" s="13"/>
      <c r="Y29" s="13"/>
      <c r="Z29" s="13"/>
      <c r="AA29" s="13"/>
      <c r="AB29" s="13" t="str">
        <f t="shared" si="1"/>
        <v>CHUMPITAZ ROMAN MARGARITA</v>
      </c>
    </row>
    <row r="30" spans="1:28" hidden="1" x14ac:dyDescent="0.25">
      <c r="A30" s="11"/>
      <c r="B30" s="13">
        <v>1</v>
      </c>
      <c r="C30" s="30" t="s">
        <v>100</v>
      </c>
      <c r="D30" s="30" t="s">
        <v>101</v>
      </c>
      <c r="E30" s="24">
        <v>34351</v>
      </c>
      <c r="F30" s="25">
        <v>62034807</v>
      </c>
      <c r="G30" s="13">
        <v>1</v>
      </c>
      <c r="H30" s="11" t="str">
        <f>VLOOKUP(G30,AREAS,2)</f>
        <v>Operaciones</v>
      </c>
      <c r="I30" s="24">
        <v>44579</v>
      </c>
      <c r="J30" s="11"/>
      <c r="K30" s="24">
        <v>44712</v>
      </c>
      <c r="L30" s="24">
        <v>44712</v>
      </c>
      <c r="M30" s="13">
        <v>979085667</v>
      </c>
      <c r="N30" s="13">
        <v>1</v>
      </c>
      <c r="O30" s="13" t="str">
        <f>VLOOKUP([2]Empleados!M93,TURNOS,2)</f>
        <v>MAÑANA</v>
      </c>
      <c r="P30" s="18" t="s">
        <v>510</v>
      </c>
      <c r="Q30" s="26" t="s">
        <v>511</v>
      </c>
      <c r="R30" s="13" t="s">
        <v>418</v>
      </c>
      <c r="S30" s="13" t="s">
        <v>408</v>
      </c>
      <c r="T30" s="13">
        <v>1</v>
      </c>
      <c r="U30" s="13">
        <v>9</v>
      </c>
      <c r="V30" s="18"/>
      <c r="W30" s="18"/>
      <c r="X30" s="18"/>
      <c r="Y30" s="13"/>
      <c r="Z30" s="13"/>
      <c r="AA30" s="13"/>
      <c r="AB30" s="13" t="str">
        <f t="shared" si="1"/>
        <v>COELO SINUIRI GUADALUPE</v>
      </c>
    </row>
    <row r="31" spans="1:28" hidden="1" x14ac:dyDescent="0.25">
      <c r="A31" s="11" t="s">
        <v>512</v>
      </c>
      <c r="B31" s="13">
        <v>1</v>
      </c>
      <c r="C31" s="11" t="s">
        <v>513</v>
      </c>
      <c r="D31" s="11" t="s">
        <v>514</v>
      </c>
      <c r="E31" s="24">
        <v>27634</v>
      </c>
      <c r="F31" s="37" t="s">
        <v>104</v>
      </c>
      <c r="G31" s="13">
        <v>1</v>
      </c>
      <c r="H31" s="11" t="str">
        <f>VLOOKUP(G31,AREAS,2)</f>
        <v>Operaciones</v>
      </c>
      <c r="I31" s="24">
        <v>44531</v>
      </c>
      <c r="J31" s="24"/>
      <c r="K31" s="24"/>
      <c r="L31" s="24"/>
      <c r="M31" s="13">
        <v>982552116</v>
      </c>
      <c r="N31" s="13">
        <v>1</v>
      </c>
      <c r="O31" s="13" t="str">
        <f>VLOOKUP([2]Empleados!M20,TURNOS,2)</f>
        <v>MAÑANA</v>
      </c>
      <c r="P31" s="18"/>
      <c r="Q31" s="18"/>
      <c r="R31" s="13" t="s">
        <v>418</v>
      </c>
      <c r="S31" s="13"/>
      <c r="T31" s="13"/>
      <c r="U31" s="13"/>
      <c r="V31" s="18"/>
      <c r="W31" s="18"/>
      <c r="X31" s="18"/>
      <c r="Y31" s="13" t="s">
        <v>15</v>
      </c>
      <c r="Z31" s="13"/>
      <c r="AA31" s="13"/>
      <c r="AB31" s="13" t="str">
        <f t="shared" si="1"/>
        <v>COLMENARES IPANAQUE MARIA NERY</v>
      </c>
    </row>
    <row r="32" spans="1:28" hidden="1" x14ac:dyDescent="0.25">
      <c r="A32" s="11" t="s">
        <v>515</v>
      </c>
      <c r="B32" s="13">
        <v>1</v>
      </c>
      <c r="C32" s="11" t="s">
        <v>111</v>
      </c>
      <c r="D32" s="11" t="s">
        <v>83</v>
      </c>
      <c r="E32" s="24">
        <v>26576</v>
      </c>
      <c r="F32" s="25">
        <v>41491172</v>
      </c>
      <c r="G32" s="13">
        <v>1</v>
      </c>
      <c r="H32" s="11" t="str">
        <f>VLOOKUP(G32,AREAS,2)</f>
        <v>Operaciones</v>
      </c>
      <c r="I32" s="24">
        <v>44519</v>
      </c>
      <c r="J32" s="24"/>
      <c r="K32" s="24"/>
      <c r="L32" s="24"/>
      <c r="M32" s="7">
        <v>910562904</v>
      </c>
      <c r="N32" s="13">
        <v>1</v>
      </c>
      <c r="O32" s="13" t="str">
        <f>VLOOKUP([2]Empleados!M21,TURNOS,2)</f>
        <v>MAÑANA</v>
      </c>
      <c r="P32" s="18"/>
      <c r="Q32" s="26" t="s">
        <v>516</v>
      </c>
      <c r="R32" s="13" t="s">
        <v>418</v>
      </c>
      <c r="S32" s="13"/>
      <c r="T32" s="13"/>
      <c r="U32" s="13"/>
      <c r="V32" s="18"/>
      <c r="W32" s="18"/>
      <c r="X32" s="18"/>
      <c r="Y32" s="13" t="s">
        <v>15</v>
      </c>
      <c r="Z32" s="13" t="s">
        <v>15</v>
      </c>
      <c r="AA32" s="13"/>
      <c r="AB32" s="13" t="str">
        <f t="shared" si="1"/>
        <v>CONDORI LANDEO LUCY</v>
      </c>
    </row>
    <row r="33" spans="1:28" hidden="1" x14ac:dyDescent="0.25">
      <c r="A33" s="11"/>
      <c r="B33" s="13"/>
      <c r="C33" s="11" t="s">
        <v>517</v>
      </c>
      <c r="D33" s="11" t="s">
        <v>118</v>
      </c>
      <c r="E33" s="24">
        <v>37386</v>
      </c>
      <c r="F33" s="25" t="s">
        <v>518</v>
      </c>
      <c r="G33" s="13">
        <v>1</v>
      </c>
      <c r="H33" s="11" t="s">
        <v>416</v>
      </c>
      <c r="I33" s="24">
        <v>44698</v>
      </c>
      <c r="J33" s="11"/>
      <c r="K33" s="11"/>
      <c r="L33" s="11"/>
      <c r="M33" s="13">
        <v>989544830</v>
      </c>
      <c r="N33" s="13">
        <v>1</v>
      </c>
      <c r="O33" s="13" t="s">
        <v>412</v>
      </c>
      <c r="P33" s="18" t="s">
        <v>519</v>
      </c>
      <c r="Q33" s="26" t="s">
        <v>520</v>
      </c>
      <c r="R33" s="13" t="s">
        <v>418</v>
      </c>
      <c r="S33" s="13" t="s">
        <v>408</v>
      </c>
      <c r="T33" s="13">
        <v>1</v>
      </c>
      <c r="U33" s="13">
        <v>1</v>
      </c>
      <c r="V33" s="13"/>
      <c r="W33" s="13"/>
      <c r="X33" s="13"/>
      <c r="Y33" s="13"/>
      <c r="Z33" s="13"/>
      <c r="AA33" s="12" t="s">
        <v>521</v>
      </c>
      <c r="AB33" s="13" t="str">
        <f t="shared" si="1"/>
        <v>CUYA CHAMORRO BRISA DANA</v>
      </c>
    </row>
    <row r="34" spans="1:28" hidden="1" x14ac:dyDescent="0.25">
      <c r="A34" s="11"/>
      <c r="B34" s="13"/>
      <c r="C34" s="27" t="s">
        <v>145</v>
      </c>
      <c r="D34" s="11" t="s">
        <v>146</v>
      </c>
      <c r="E34" s="24">
        <v>34176</v>
      </c>
      <c r="F34" s="25" t="s">
        <v>147</v>
      </c>
      <c r="G34" s="13">
        <v>1</v>
      </c>
      <c r="H34" s="11" t="s">
        <v>416</v>
      </c>
      <c r="I34" s="24">
        <v>44708</v>
      </c>
      <c r="J34" s="11"/>
      <c r="K34" s="39"/>
      <c r="L34" s="39"/>
      <c r="M34" s="13">
        <v>995649370</v>
      </c>
      <c r="N34" s="13">
        <v>1</v>
      </c>
      <c r="O34" s="13" t="s">
        <v>412</v>
      </c>
      <c r="P34" s="18" t="s">
        <v>522</v>
      </c>
      <c r="Q34" s="26" t="s">
        <v>523</v>
      </c>
      <c r="R34" s="13" t="s">
        <v>418</v>
      </c>
      <c r="S34" s="13"/>
      <c r="T34" s="13"/>
      <c r="U34" s="13"/>
      <c r="V34" s="13" t="s">
        <v>426</v>
      </c>
      <c r="W34" s="28" t="s">
        <v>524</v>
      </c>
      <c r="X34" s="13"/>
      <c r="Y34" s="13"/>
      <c r="Z34" s="13"/>
      <c r="AA34" s="13"/>
      <c r="AB34" s="13" t="str">
        <f t="shared" si="1"/>
        <v>DIAZ CASTILLO EVELYN ROSALI</v>
      </c>
    </row>
    <row r="35" spans="1:28" hidden="1" x14ac:dyDescent="0.25">
      <c r="A35" s="11"/>
      <c r="B35" s="13">
        <v>1</v>
      </c>
      <c r="C35" s="11" t="s">
        <v>525</v>
      </c>
      <c r="D35" s="11" t="s">
        <v>526</v>
      </c>
      <c r="E35" s="24">
        <v>34991</v>
      </c>
      <c r="F35" s="25" t="s">
        <v>527</v>
      </c>
      <c r="G35" s="13">
        <v>1</v>
      </c>
      <c r="H35" s="11" t="str">
        <f>VLOOKUP(G35,AREAS,2)</f>
        <v>Operaciones</v>
      </c>
      <c r="I35" s="24">
        <v>44649</v>
      </c>
      <c r="J35" s="11"/>
      <c r="K35" s="11"/>
      <c r="L35" s="11"/>
      <c r="M35" s="13">
        <v>955350471</v>
      </c>
      <c r="N35" s="13">
        <v>1</v>
      </c>
      <c r="O35" s="13" t="s">
        <v>412</v>
      </c>
      <c r="P35" s="18" t="s">
        <v>528</v>
      </c>
      <c r="Q35" s="26" t="s">
        <v>529</v>
      </c>
      <c r="R35" s="13" t="s">
        <v>418</v>
      </c>
      <c r="S35" s="13"/>
      <c r="T35" s="13"/>
      <c r="U35" s="13"/>
      <c r="V35" s="18"/>
      <c r="W35" s="18"/>
      <c r="X35" s="18"/>
      <c r="Y35" s="13" t="s">
        <v>15</v>
      </c>
      <c r="Z35" s="13"/>
      <c r="AA35" s="13"/>
      <c r="AB35" s="13" t="str">
        <f t="shared" si="1"/>
        <v>DIAZ CORTEZ DANITZA KATHERINE</v>
      </c>
    </row>
    <row r="36" spans="1:28" hidden="1" x14ac:dyDescent="0.25">
      <c r="A36" s="11" t="s">
        <v>530</v>
      </c>
      <c r="B36" s="13">
        <v>1</v>
      </c>
      <c r="C36" s="39" t="s">
        <v>180</v>
      </c>
      <c r="D36" s="39" t="s">
        <v>531</v>
      </c>
      <c r="E36" s="40">
        <v>35251</v>
      </c>
      <c r="F36" s="41">
        <v>76371910</v>
      </c>
      <c r="G36" s="42">
        <v>1</v>
      </c>
      <c r="H36" s="39" t="str">
        <f>VLOOKUP(G36,AREAS,2)</f>
        <v>Operaciones</v>
      </c>
      <c r="I36" s="40">
        <v>44498</v>
      </c>
      <c r="J36" s="40"/>
      <c r="K36" s="40"/>
      <c r="L36" s="40"/>
      <c r="M36" s="43">
        <v>934488000</v>
      </c>
      <c r="N36" s="42">
        <v>1</v>
      </c>
      <c r="O36" s="42" t="str">
        <f>VLOOKUP([2]Empleados!M24,TURNOS,2)</f>
        <v>MAÑANA</v>
      </c>
      <c r="P36" s="44"/>
      <c r="Q36" s="44"/>
      <c r="R36" s="42" t="s">
        <v>418</v>
      </c>
      <c r="S36" s="13"/>
      <c r="T36" s="13"/>
      <c r="U36" s="13"/>
      <c r="V36" s="18"/>
      <c r="W36" s="18"/>
      <c r="X36" s="18"/>
      <c r="Y36" s="13" t="s">
        <v>15</v>
      </c>
      <c r="Z36" s="13" t="s">
        <v>15</v>
      </c>
      <c r="AA36" s="13"/>
      <c r="AB36" s="13" t="str">
        <f t="shared" si="1"/>
        <v>DIAZ HERRERA ROSITA</v>
      </c>
    </row>
    <row r="37" spans="1:28" hidden="1" x14ac:dyDescent="0.25">
      <c r="A37" s="11" t="s">
        <v>532</v>
      </c>
      <c r="B37" s="13">
        <v>1</v>
      </c>
      <c r="C37" s="11" t="s">
        <v>533</v>
      </c>
      <c r="D37" s="11" t="s">
        <v>534</v>
      </c>
      <c r="E37" s="24">
        <v>37453</v>
      </c>
      <c r="F37" s="25">
        <v>76438151</v>
      </c>
      <c r="G37" s="13">
        <v>1</v>
      </c>
      <c r="H37" s="11" t="str">
        <f>VLOOKUP(G37,AREAS,2)</f>
        <v>Operaciones</v>
      </c>
      <c r="I37" s="24">
        <v>44648</v>
      </c>
      <c r="J37" s="24"/>
      <c r="K37" s="24"/>
      <c r="L37" s="24"/>
      <c r="M37" s="45" t="s">
        <v>535</v>
      </c>
      <c r="N37" s="13">
        <v>1</v>
      </c>
      <c r="O37" s="13" t="str">
        <f>VLOOKUP([2]Empleados!M23,TURNOS,2)</f>
        <v>MAÑANA</v>
      </c>
      <c r="P37" s="18"/>
      <c r="Q37" s="18"/>
      <c r="R37" s="13" t="s">
        <v>418</v>
      </c>
      <c r="S37" s="13"/>
      <c r="T37" s="13"/>
      <c r="U37" s="13"/>
      <c r="V37" s="18"/>
      <c r="W37" s="18"/>
      <c r="X37" s="18"/>
      <c r="Y37" s="13" t="s">
        <v>15</v>
      </c>
      <c r="Z37" s="13" t="s">
        <v>15</v>
      </c>
      <c r="AA37" s="13"/>
      <c r="AB37" s="13" t="str">
        <f t="shared" si="1"/>
        <v>DIAZ ORTIZ GLADYS SUSANA</v>
      </c>
    </row>
    <row r="38" spans="1:28" hidden="1" x14ac:dyDescent="0.25">
      <c r="A38" s="46" t="s">
        <v>536</v>
      </c>
      <c r="B38" s="13">
        <v>1</v>
      </c>
      <c r="C38" s="11" t="s">
        <v>537</v>
      </c>
      <c r="D38" s="11" t="s">
        <v>184</v>
      </c>
      <c r="E38" s="24">
        <v>36418</v>
      </c>
      <c r="F38" s="25">
        <v>74251412</v>
      </c>
      <c r="G38" s="13">
        <v>1</v>
      </c>
      <c r="H38" s="11" t="str">
        <f>VLOOKUP(G38,AREAS,2)</f>
        <v>Operaciones</v>
      </c>
      <c r="I38" s="24">
        <v>44422</v>
      </c>
      <c r="J38" s="24"/>
      <c r="K38" s="24"/>
      <c r="L38" s="24"/>
      <c r="M38" s="7">
        <v>976964338</v>
      </c>
      <c r="N38" s="13">
        <v>1</v>
      </c>
      <c r="O38" s="13" t="str">
        <f>VLOOKUP([2]Empleados!M25,TURNOS,2)</f>
        <v>MAÑANA</v>
      </c>
      <c r="P38" s="18"/>
      <c r="Q38" s="18"/>
      <c r="R38" s="13" t="s">
        <v>418</v>
      </c>
      <c r="S38" s="13" t="s">
        <v>408</v>
      </c>
      <c r="T38" s="13">
        <v>2</v>
      </c>
      <c r="U38" s="13" t="s">
        <v>538</v>
      </c>
      <c r="V38" s="18"/>
      <c r="W38" s="18"/>
      <c r="X38" s="18"/>
      <c r="Y38" s="13" t="s">
        <v>15</v>
      </c>
      <c r="Z38" s="13" t="s">
        <v>15</v>
      </c>
      <c r="AA38" s="13"/>
      <c r="AB38" s="13" t="str">
        <f t="shared" si="1"/>
        <v>DIAZ SARMIENTO KAROLAY ESTHEFANY</v>
      </c>
    </row>
    <row r="39" spans="1:28" hidden="1" x14ac:dyDescent="0.25">
      <c r="B39" s="13"/>
      <c r="C39" s="11" t="s">
        <v>143</v>
      </c>
      <c r="D39" s="11" t="s">
        <v>144</v>
      </c>
      <c r="E39" s="24">
        <v>37678</v>
      </c>
      <c r="F39" s="25" t="s">
        <v>539</v>
      </c>
      <c r="G39" s="13">
        <v>1</v>
      </c>
      <c r="H39" s="11" t="s">
        <v>416</v>
      </c>
      <c r="I39" s="24">
        <v>44677</v>
      </c>
      <c r="J39" s="11"/>
      <c r="K39" s="11"/>
      <c r="L39" s="11"/>
      <c r="M39" s="13">
        <v>927661757</v>
      </c>
      <c r="N39" s="13">
        <v>1</v>
      </c>
      <c r="O39" s="13" t="s">
        <v>412</v>
      </c>
      <c r="P39" s="18" t="s">
        <v>540</v>
      </c>
      <c r="Q39" s="26" t="s">
        <v>541</v>
      </c>
      <c r="R39" s="13" t="s">
        <v>407</v>
      </c>
      <c r="S39" s="13"/>
      <c r="T39" s="13"/>
      <c r="U39" s="13"/>
      <c r="V39" s="18"/>
      <c r="W39" s="13"/>
      <c r="X39" s="13"/>
      <c r="Y39" s="13"/>
      <c r="Z39" s="13"/>
      <c r="AA39" s="12" t="s">
        <v>542</v>
      </c>
      <c r="AB39" s="13" t="str">
        <f t="shared" si="1"/>
        <v>ENCALADA LAZARO BRAYAN MANUEL</v>
      </c>
    </row>
    <row r="40" spans="1:28" hidden="1" x14ac:dyDescent="0.25">
      <c r="B40" s="13"/>
      <c r="C40" s="11" t="s">
        <v>543</v>
      </c>
      <c r="D40" s="11" t="s">
        <v>288</v>
      </c>
      <c r="E40" s="24">
        <v>36848</v>
      </c>
      <c r="F40" s="25" t="s">
        <v>544</v>
      </c>
      <c r="G40" s="13">
        <v>1</v>
      </c>
      <c r="H40" s="11" t="s">
        <v>416</v>
      </c>
      <c r="I40" s="24">
        <v>44693</v>
      </c>
      <c r="J40" s="11"/>
      <c r="K40" s="11"/>
      <c r="L40" s="11"/>
      <c r="M40" s="13">
        <v>923954793</v>
      </c>
      <c r="N40" s="13">
        <v>1</v>
      </c>
      <c r="O40" s="13" t="s">
        <v>412</v>
      </c>
      <c r="P40" s="18" t="s">
        <v>545</v>
      </c>
      <c r="Q40" s="26" t="s">
        <v>546</v>
      </c>
      <c r="R40" s="13" t="s">
        <v>407</v>
      </c>
      <c r="S40" s="13"/>
      <c r="T40" s="13"/>
      <c r="U40" s="13"/>
      <c r="V40" s="18" t="s">
        <v>426</v>
      </c>
      <c r="W40" s="28" t="s">
        <v>547</v>
      </c>
      <c r="X40" s="13"/>
      <c r="Y40" s="13"/>
      <c r="Z40" s="13"/>
      <c r="AA40" s="12" t="s">
        <v>548</v>
      </c>
      <c r="AB40" s="13" t="str">
        <f t="shared" si="1"/>
        <v>ESPINOZA RUBIO WILLY</v>
      </c>
    </row>
    <row r="41" spans="1:28" hidden="1" x14ac:dyDescent="0.25">
      <c r="B41" s="13">
        <v>1</v>
      </c>
      <c r="C41" s="11" t="s">
        <v>549</v>
      </c>
      <c r="D41" s="11" t="s">
        <v>279</v>
      </c>
      <c r="E41" s="24">
        <v>36427</v>
      </c>
      <c r="F41" s="25" t="s">
        <v>550</v>
      </c>
      <c r="G41" s="13">
        <v>1</v>
      </c>
      <c r="H41" s="11" t="s">
        <v>416</v>
      </c>
      <c r="I41" s="24">
        <v>44667</v>
      </c>
      <c r="J41" s="11"/>
      <c r="K41" s="11"/>
      <c r="L41" s="11"/>
      <c r="M41" s="13">
        <v>957116691</v>
      </c>
      <c r="N41" s="13">
        <v>1</v>
      </c>
      <c r="O41" s="13" t="s">
        <v>412</v>
      </c>
      <c r="P41" s="18" t="s">
        <v>551</v>
      </c>
      <c r="Q41" s="26" t="s">
        <v>552</v>
      </c>
      <c r="R41" s="13" t="s">
        <v>407</v>
      </c>
      <c r="S41" s="13"/>
      <c r="T41" s="13"/>
      <c r="U41" s="13"/>
      <c r="V41" s="18"/>
      <c r="W41" s="13"/>
      <c r="X41" s="18"/>
      <c r="Y41" s="13" t="s">
        <v>15</v>
      </c>
      <c r="Z41" s="13"/>
      <c r="AA41" s="13"/>
      <c r="AB41" s="13" t="str">
        <f t="shared" si="1"/>
        <v>ESPINOZA SANCHEZ JHOEL CRISTHIAN</v>
      </c>
    </row>
    <row r="42" spans="1:28" x14ac:dyDescent="0.25">
      <c r="A42" s="46" t="s">
        <v>553</v>
      </c>
      <c r="B42" s="13">
        <v>1</v>
      </c>
      <c r="C42" s="75" t="s">
        <v>186</v>
      </c>
      <c r="D42" s="75" t="s">
        <v>187</v>
      </c>
      <c r="E42" s="24">
        <v>31088</v>
      </c>
      <c r="F42" s="25">
        <v>42912817</v>
      </c>
      <c r="G42" s="13">
        <v>1</v>
      </c>
      <c r="H42" s="11" t="str">
        <f>VLOOKUP(G42,AREAS,2)</f>
        <v>Operaciones</v>
      </c>
      <c r="I42" s="24">
        <v>44348</v>
      </c>
      <c r="J42" s="24"/>
      <c r="K42" s="24"/>
      <c r="L42" s="24"/>
      <c r="M42" s="7">
        <v>937216320</v>
      </c>
      <c r="N42" s="13">
        <v>1</v>
      </c>
      <c r="O42" s="13" t="str">
        <f>VLOOKUP([2]Empleados!M27,TURNOS,2)</f>
        <v>MAÑANA</v>
      </c>
      <c r="P42" s="18"/>
      <c r="Q42" s="18"/>
      <c r="R42" s="13" t="s">
        <v>418</v>
      </c>
      <c r="S42" s="13" t="s">
        <v>408</v>
      </c>
      <c r="T42" s="13">
        <v>2</v>
      </c>
      <c r="U42" s="13" t="s">
        <v>554</v>
      </c>
      <c r="V42" s="18"/>
      <c r="W42" s="18"/>
      <c r="X42" s="18"/>
      <c r="Y42" s="13" t="s">
        <v>15</v>
      </c>
      <c r="Z42" s="13" t="s">
        <v>15</v>
      </c>
      <c r="AA42" s="13"/>
      <c r="AB42" s="13" t="str">
        <f t="shared" si="1"/>
        <v>FLORES LOPEZ DIANA</v>
      </c>
    </row>
    <row r="43" spans="1:28" hidden="1" x14ac:dyDescent="0.25">
      <c r="A43" s="46" t="s">
        <v>555</v>
      </c>
      <c r="B43" s="1">
        <v>1</v>
      </c>
      <c r="C43" s="11" t="s">
        <v>189</v>
      </c>
      <c r="D43" s="11" t="s">
        <v>190</v>
      </c>
      <c r="E43" s="24">
        <v>36703</v>
      </c>
      <c r="F43" s="25">
        <v>75447318</v>
      </c>
      <c r="G43" s="13">
        <v>1</v>
      </c>
      <c r="H43" s="11" t="str">
        <f>VLOOKUP(G43,AREAS,2)</f>
        <v>Operaciones</v>
      </c>
      <c r="I43" s="24">
        <v>44491</v>
      </c>
      <c r="J43" s="24"/>
      <c r="K43" s="24"/>
      <c r="L43" s="24"/>
      <c r="M43" s="7">
        <v>932826338</v>
      </c>
      <c r="N43" s="13">
        <v>1</v>
      </c>
      <c r="O43" s="13" t="str">
        <f>VLOOKUP([2]Empleados!M28,TURNOS,2)</f>
        <v>MAÑANA</v>
      </c>
      <c r="P43" s="18"/>
      <c r="Q43" s="18"/>
      <c r="R43" s="13" t="s">
        <v>418</v>
      </c>
      <c r="S43" s="13" t="s">
        <v>408</v>
      </c>
      <c r="T43" s="13">
        <v>1</v>
      </c>
      <c r="U43" s="13">
        <v>3</v>
      </c>
      <c r="V43" s="18"/>
      <c r="W43" s="18"/>
      <c r="X43" s="18"/>
      <c r="Y43" s="13" t="s">
        <v>15</v>
      </c>
      <c r="Z43" s="13" t="s">
        <v>15</v>
      </c>
      <c r="AA43" s="13"/>
      <c r="AB43" s="13" t="str">
        <f t="shared" si="1"/>
        <v>FLORES SOSA ANGIE DEL CIELO</v>
      </c>
    </row>
    <row r="44" spans="1:28" hidden="1" x14ac:dyDescent="0.25">
      <c r="A44" s="46" t="s">
        <v>556</v>
      </c>
      <c r="B44" s="13">
        <v>1</v>
      </c>
      <c r="C44" s="11" t="s">
        <v>557</v>
      </c>
      <c r="D44" s="11" t="s">
        <v>558</v>
      </c>
      <c r="E44" s="24">
        <v>33209</v>
      </c>
      <c r="F44" s="25">
        <v>47005207</v>
      </c>
      <c r="G44" s="13">
        <v>1</v>
      </c>
      <c r="H44" s="11" t="str">
        <f>VLOOKUP(G44,AREAS,2)</f>
        <v>Operaciones</v>
      </c>
      <c r="I44" s="24">
        <v>44348</v>
      </c>
      <c r="J44" s="24"/>
      <c r="K44" s="24"/>
      <c r="L44" s="24"/>
      <c r="M44" s="7">
        <v>957062160</v>
      </c>
      <c r="N44" s="13">
        <v>1</v>
      </c>
      <c r="O44" s="13" t="str">
        <f>VLOOKUP([2]Empleados!M29,TURNOS,2)</f>
        <v>MAÑANA</v>
      </c>
      <c r="P44" s="18"/>
      <c r="Q44" s="18"/>
      <c r="R44" s="13" t="s">
        <v>418</v>
      </c>
      <c r="S44" s="13" t="s">
        <v>408</v>
      </c>
      <c r="T44" s="13">
        <v>2</v>
      </c>
      <c r="U44" s="13" t="s">
        <v>559</v>
      </c>
      <c r="V44" s="18"/>
      <c r="W44" s="18"/>
      <c r="X44" s="18"/>
      <c r="Y44" s="13" t="s">
        <v>15</v>
      </c>
      <c r="Z44" s="13"/>
      <c r="AA44" s="13"/>
      <c r="AB44" s="13" t="str">
        <f t="shared" si="1"/>
        <v>GABRIEL CAMPOS ANA</v>
      </c>
    </row>
    <row r="45" spans="1:28" hidden="1" x14ac:dyDescent="0.25">
      <c r="B45" s="13">
        <v>1</v>
      </c>
      <c r="C45" s="11" t="s">
        <v>291</v>
      </c>
      <c r="D45" s="11" t="s">
        <v>292</v>
      </c>
      <c r="E45" s="24">
        <v>36800</v>
      </c>
      <c r="F45" s="25">
        <v>76001423</v>
      </c>
      <c r="G45" s="13">
        <v>1</v>
      </c>
      <c r="H45" s="11" t="str">
        <f>VLOOKUP(G45,AREAS,2)</f>
        <v>Operaciones</v>
      </c>
      <c r="I45" s="24">
        <v>44597</v>
      </c>
      <c r="J45" s="11"/>
      <c r="K45" s="11"/>
      <c r="L45" s="11"/>
      <c r="M45" s="13">
        <v>974652284</v>
      </c>
      <c r="N45" s="13">
        <v>1</v>
      </c>
      <c r="O45" s="13" t="s">
        <v>412</v>
      </c>
      <c r="P45" s="18" t="s">
        <v>560</v>
      </c>
      <c r="Q45" s="26" t="s">
        <v>561</v>
      </c>
      <c r="R45" s="13" t="s">
        <v>418</v>
      </c>
      <c r="S45" s="13" t="s">
        <v>408</v>
      </c>
      <c r="T45" s="13">
        <v>1</v>
      </c>
      <c r="U45" s="13">
        <v>3</v>
      </c>
      <c r="V45" s="18"/>
      <c r="W45" s="18"/>
      <c r="X45" s="18"/>
      <c r="Y45" s="13" t="s">
        <v>15</v>
      </c>
      <c r="Z45" s="13"/>
      <c r="AA45" s="13"/>
      <c r="AB45" s="13" t="str">
        <f t="shared" ref="AB45:AB76" si="2">CONCATENATE(C45," ", D45)</f>
        <v>GARCIA CARDOZO GIOVANA</v>
      </c>
    </row>
    <row r="46" spans="1:28" hidden="1" x14ac:dyDescent="0.25">
      <c r="A46" s="46" t="s">
        <v>562</v>
      </c>
      <c r="B46" s="13">
        <v>1</v>
      </c>
      <c r="C46" s="11" t="s">
        <v>563</v>
      </c>
      <c r="D46" s="11" t="s">
        <v>196</v>
      </c>
      <c r="E46" s="24">
        <v>34583</v>
      </c>
      <c r="F46" s="25">
        <v>76828471</v>
      </c>
      <c r="G46" s="13">
        <v>1</v>
      </c>
      <c r="H46" s="11" t="str">
        <f>VLOOKUP(G46,AREAS,2)</f>
        <v>Operaciones</v>
      </c>
      <c r="I46" s="24">
        <v>44413</v>
      </c>
      <c r="J46" s="24"/>
      <c r="K46" s="24"/>
      <c r="L46" s="24"/>
      <c r="M46" s="7">
        <v>985672173</v>
      </c>
      <c r="N46" s="13">
        <v>1</v>
      </c>
      <c r="O46" s="13" t="str">
        <f>VLOOKUP([2]Empleados!M33,TURNOS,2)</f>
        <v>MAÑANA</v>
      </c>
      <c r="P46" s="18"/>
      <c r="Q46" s="18"/>
      <c r="R46" s="13" t="s">
        <v>407</v>
      </c>
      <c r="S46" s="13" t="s">
        <v>408</v>
      </c>
      <c r="T46" s="13">
        <v>2</v>
      </c>
      <c r="U46" s="13" t="s">
        <v>564</v>
      </c>
      <c r="V46" s="18"/>
      <c r="W46" s="18"/>
      <c r="X46" s="18"/>
      <c r="Y46" s="13" t="s">
        <v>15</v>
      </c>
      <c r="Z46" s="13"/>
      <c r="AA46" s="13"/>
      <c r="AB46" s="13" t="str">
        <f t="shared" si="2"/>
        <v>GOMEZ RUFINO EDER GRACIEL</v>
      </c>
    </row>
    <row r="47" spans="1:28" hidden="1" x14ac:dyDescent="0.25">
      <c r="B47" s="1">
        <v>1</v>
      </c>
      <c r="C47" s="11" t="s">
        <v>296</v>
      </c>
      <c r="D47" s="11" t="s">
        <v>297</v>
      </c>
      <c r="E47" s="24">
        <v>36930</v>
      </c>
      <c r="F47" s="25" t="s">
        <v>565</v>
      </c>
      <c r="G47" s="13">
        <v>1</v>
      </c>
      <c r="H47" s="11" t="s">
        <v>416</v>
      </c>
      <c r="I47" s="24">
        <v>44672</v>
      </c>
      <c r="J47" s="11"/>
      <c r="K47" s="11"/>
      <c r="L47" s="11"/>
      <c r="M47" s="13">
        <v>913706725</v>
      </c>
      <c r="N47" s="13">
        <v>1</v>
      </c>
      <c r="O47" s="13" t="s">
        <v>412</v>
      </c>
      <c r="P47" s="18" t="s">
        <v>566</v>
      </c>
      <c r="Q47" s="26" t="s">
        <v>567</v>
      </c>
      <c r="R47" s="13" t="s">
        <v>418</v>
      </c>
      <c r="S47" s="13"/>
      <c r="T47" s="13"/>
      <c r="U47" s="13"/>
      <c r="V47" s="18"/>
      <c r="W47" s="13"/>
      <c r="X47" s="18"/>
      <c r="Y47" s="13"/>
      <c r="Z47" s="13"/>
      <c r="AA47" s="12" t="s">
        <v>568</v>
      </c>
      <c r="AB47" s="13" t="str">
        <f t="shared" si="2"/>
        <v>GRABIEL LIVIA JESSICA KELY</v>
      </c>
    </row>
    <row r="48" spans="1:28" hidden="1" x14ac:dyDescent="0.25">
      <c r="B48" s="13">
        <v>1</v>
      </c>
      <c r="C48" s="11" t="s">
        <v>569</v>
      </c>
      <c r="D48" s="11" t="s">
        <v>570</v>
      </c>
      <c r="E48" s="24">
        <v>38037</v>
      </c>
      <c r="F48" s="25" t="s">
        <v>571</v>
      </c>
      <c r="G48" s="13">
        <v>1</v>
      </c>
      <c r="H48" s="11" t="s">
        <v>416</v>
      </c>
      <c r="I48" s="24">
        <v>44644</v>
      </c>
      <c r="J48" s="11"/>
      <c r="K48" s="11"/>
      <c r="L48" s="11"/>
      <c r="M48" s="13">
        <v>902477679</v>
      </c>
      <c r="N48" s="13">
        <v>1</v>
      </c>
      <c r="O48" s="13" t="s">
        <v>412</v>
      </c>
      <c r="P48" s="18" t="s">
        <v>572</v>
      </c>
      <c r="Q48" s="26" t="s">
        <v>573</v>
      </c>
      <c r="R48" s="13" t="s">
        <v>418</v>
      </c>
      <c r="S48" s="13"/>
      <c r="T48" s="13"/>
      <c r="U48" s="13"/>
      <c r="V48" s="18"/>
      <c r="W48" s="18"/>
      <c r="X48" s="18"/>
      <c r="Y48" s="13" t="s">
        <v>15</v>
      </c>
      <c r="Z48" s="13"/>
      <c r="AA48" s="13"/>
      <c r="AB48" s="13" t="str">
        <f t="shared" si="2"/>
        <v>GUTIERREZ LA ROSA KATLEHEN DANIELA</v>
      </c>
    </row>
    <row r="49" spans="1:28" hidden="1" x14ac:dyDescent="0.25">
      <c r="B49" s="13"/>
      <c r="C49" s="30" t="s">
        <v>148</v>
      </c>
      <c r="D49" s="30" t="s">
        <v>149</v>
      </c>
      <c r="E49" s="24">
        <v>36151</v>
      </c>
      <c r="F49" s="25" t="s">
        <v>574</v>
      </c>
      <c r="G49" s="13">
        <v>1</v>
      </c>
      <c r="H49" s="11" t="s">
        <v>416</v>
      </c>
      <c r="I49" s="24">
        <v>44677</v>
      </c>
      <c r="J49" s="11"/>
      <c r="K49" s="24">
        <v>44709</v>
      </c>
      <c r="L49" s="24">
        <v>44711</v>
      </c>
      <c r="M49" s="13">
        <v>926416411</v>
      </c>
      <c r="N49" s="13">
        <v>1</v>
      </c>
      <c r="O49" s="13" t="s">
        <v>412</v>
      </c>
      <c r="P49" s="18" t="s">
        <v>575</v>
      </c>
      <c r="Q49" s="26" t="s">
        <v>576</v>
      </c>
      <c r="R49" s="13" t="s">
        <v>418</v>
      </c>
      <c r="S49" s="13"/>
      <c r="T49" s="13"/>
      <c r="U49" s="13"/>
      <c r="V49" s="18"/>
      <c r="W49" s="13"/>
      <c r="X49" s="13"/>
      <c r="Y49" s="13"/>
      <c r="Z49" s="13"/>
      <c r="AA49" s="13"/>
      <c r="AB49" s="13" t="str">
        <f t="shared" si="2"/>
        <v>HUACCHA RAMOS JEANET ROXANA</v>
      </c>
    </row>
    <row r="50" spans="1:28" hidden="1" x14ac:dyDescent="0.25">
      <c r="B50" s="13"/>
      <c r="C50" s="30" t="s">
        <v>148</v>
      </c>
      <c r="D50" s="30" t="s">
        <v>290</v>
      </c>
      <c r="E50" s="24">
        <v>34228</v>
      </c>
      <c r="F50" s="25" t="s">
        <v>577</v>
      </c>
      <c r="G50" s="13">
        <v>1</v>
      </c>
      <c r="H50" s="11" t="s">
        <v>416</v>
      </c>
      <c r="I50" s="24">
        <v>44693</v>
      </c>
      <c r="J50" s="11"/>
      <c r="K50" s="24">
        <v>44702</v>
      </c>
      <c r="L50" s="24">
        <v>44715</v>
      </c>
      <c r="M50" s="13">
        <v>910362700</v>
      </c>
      <c r="N50" s="13">
        <v>1</v>
      </c>
      <c r="O50" s="13" t="s">
        <v>412</v>
      </c>
      <c r="P50" s="18" t="s">
        <v>578</v>
      </c>
      <c r="Q50" s="26" t="s">
        <v>579</v>
      </c>
      <c r="R50" s="13" t="s">
        <v>407</v>
      </c>
      <c r="S50" s="13"/>
      <c r="T50" s="13"/>
      <c r="U50" s="13"/>
      <c r="V50" s="18"/>
      <c r="W50" s="13"/>
      <c r="X50" s="13"/>
      <c r="Y50" s="13"/>
      <c r="Z50" s="13"/>
      <c r="AA50" s="13"/>
      <c r="AB50" s="13" t="str">
        <f t="shared" si="2"/>
        <v>HUACCHA RAMOS JHORDY GERARDO</v>
      </c>
    </row>
    <row r="51" spans="1:28" hidden="1" x14ac:dyDescent="0.25">
      <c r="B51" s="13">
        <v>1</v>
      </c>
      <c r="C51" s="11" t="s">
        <v>302</v>
      </c>
      <c r="D51" s="11" t="s">
        <v>303</v>
      </c>
      <c r="E51" s="24">
        <v>37584</v>
      </c>
      <c r="F51" s="25" t="s">
        <v>580</v>
      </c>
      <c r="G51" s="13">
        <v>1</v>
      </c>
      <c r="H51" s="11" t="s">
        <v>416</v>
      </c>
      <c r="I51" s="24">
        <v>44669</v>
      </c>
      <c r="J51" s="11"/>
      <c r="K51" s="11"/>
      <c r="L51" s="11"/>
      <c r="M51" s="13">
        <v>943693740</v>
      </c>
      <c r="N51" s="13">
        <v>1</v>
      </c>
      <c r="O51" s="13" t="s">
        <v>412</v>
      </c>
      <c r="P51" s="18" t="s">
        <v>581</v>
      </c>
      <c r="Q51" s="26" t="s">
        <v>582</v>
      </c>
      <c r="R51" s="13" t="s">
        <v>407</v>
      </c>
      <c r="S51" s="13"/>
      <c r="T51" s="13"/>
      <c r="U51" s="13"/>
      <c r="V51" s="18" t="s">
        <v>426</v>
      </c>
      <c r="W51" s="28" t="s">
        <v>583</v>
      </c>
      <c r="X51" s="18"/>
      <c r="Y51" s="13" t="s">
        <v>15</v>
      </c>
      <c r="Z51" s="13"/>
      <c r="AA51" s="13"/>
      <c r="AB51" s="13" t="str">
        <f t="shared" si="2"/>
        <v>HUAMALI VELASQUEZ DEYBI BRAYTON</v>
      </c>
    </row>
    <row r="52" spans="1:28" hidden="1" x14ac:dyDescent="0.25">
      <c r="A52" s="46" t="s">
        <v>584</v>
      </c>
      <c r="B52" s="13">
        <v>1</v>
      </c>
      <c r="C52" s="30" t="s">
        <v>585</v>
      </c>
      <c r="D52" s="30" t="s">
        <v>199</v>
      </c>
      <c r="E52" s="24">
        <v>36720</v>
      </c>
      <c r="F52" s="25">
        <v>75696636</v>
      </c>
      <c r="G52" s="13">
        <v>1</v>
      </c>
      <c r="H52" s="11" t="str">
        <f>VLOOKUP(G52,AREAS,2)</f>
        <v>Operaciones</v>
      </c>
      <c r="I52" s="24">
        <v>44420</v>
      </c>
      <c r="J52" s="24"/>
      <c r="K52" s="24">
        <v>44770</v>
      </c>
      <c r="L52" s="24">
        <v>44713</v>
      </c>
      <c r="M52" s="7">
        <v>945685167</v>
      </c>
      <c r="N52" s="13">
        <v>1</v>
      </c>
      <c r="O52" s="13" t="str">
        <f>VLOOKUP([2]Empleados!M35,TURNOS,2)</f>
        <v>MAÑANA</v>
      </c>
      <c r="P52" s="18"/>
      <c r="Q52" s="18"/>
      <c r="R52" s="13" t="s">
        <v>407</v>
      </c>
      <c r="S52" s="13"/>
      <c r="T52" s="13"/>
      <c r="U52" s="13"/>
      <c r="V52" s="18"/>
      <c r="W52" s="18"/>
      <c r="X52" s="18"/>
      <c r="Y52" s="13"/>
      <c r="Z52" s="13"/>
      <c r="AA52" s="13"/>
      <c r="AB52" s="13" t="str">
        <f t="shared" si="2"/>
        <v>HUAMAN COSME RICARDO ANDRE</v>
      </c>
    </row>
    <row r="53" spans="1:28" hidden="1" x14ac:dyDescent="0.25">
      <c r="B53" s="13"/>
      <c r="C53" s="11" t="s">
        <v>150</v>
      </c>
      <c r="D53" s="11" t="s">
        <v>151</v>
      </c>
      <c r="E53" s="24">
        <v>36312</v>
      </c>
      <c r="F53" s="25" t="s">
        <v>586</v>
      </c>
      <c r="G53" s="13">
        <v>1</v>
      </c>
      <c r="H53" s="11" t="s">
        <v>416</v>
      </c>
      <c r="I53" s="24">
        <v>44677</v>
      </c>
      <c r="J53" s="11"/>
      <c r="K53" s="11"/>
      <c r="L53" s="11"/>
      <c r="M53" s="13">
        <v>991621567</v>
      </c>
      <c r="N53" s="13">
        <v>1</v>
      </c>
      <c r="O53" s="13" t="s">
        <v>412</v>
      </c>
      <c r="P53" s="18" t="s">
        <v>587</v>
      </c>
      <c r="Q53" s="26" t="s">
        <v>588</v>
      </c>
      <c r="R53" s="13" t="s">
        <v>407</v>
      </c>
      <c r="S53" s="13"/>
      <c r="T53" s="13"/>
      <c r="U53" s="13"/>
      <c r="V53" s="18"/>
      <c r="W53" s="13"/>
      <c r="X53" s="13"/>
      <c r="Y53" s="13"/>
      <c r="Z53" s="13"/>
      <c r="AA53" s="12" t="s">
        <v>589</v>
      </c>
      <c r="AB53" s="13" t="str">
        <f t="shared" si="2"/>
        <v>INCHE ALMERCO DAVID RENZO</v>
      </c>
    </row>
    <row r="54" spans="1:28" hidden="1" x14ac:dyDescent="0.25">
      <c r="A54" s="46" t="s">
        <v>590</v>
      </c>
      <c r="B54" s="1">
        <v>1</v>
      </c>
      <c r="C54" s="11" t="s">
        <v>591</v>
      </c>
      <c r="D54" s="11" t="s">
        <v>202</v>
      </c>
      <c r="E54" s="24">
        <v>28635</v>
      </c>
      <c r="F54" s="37" t="s">
        <v>203</v>
      </c>
      <c r="G54" s="13">
        <v>1</v>
      </c>
      <c r="H54" s="11" t="str">
        <f>VLOOKUP(G54,AREAS,2)</f>
        <v>Operaciones</v>
      </c>
      <c r="I54" s="24">
        <v>44412</v>
      </c>
      <c r="J54" s="24"/>
      <c r="K54" s="24"/>
      <c r="L54" s="24"/>
      <c r="M54" s="7">
        <v>953566227</v>
      </c>
      <c r="N54" s="13">
        <v>1</v>
      </c>
      <c r="O54" s="13" t="str">
        <f>VLOOKUP([2]Empleados!M37,TURNOS,2)</f>
        <v>MAÑANA</v>
      </c>
      <c r="P54" s="18"/>
      <c r="Q54" s="18"/>
      <c r="R54" s="13" t="s">
        <v>418</v>
      </c>
      <c r="S54" s="13"/>
      <c r="T54" s="13"/>
      <c r="U54" s="13"/>
      <c r="V54" s="18"/>
      <c r="W54" s="18"/>
      <c r="X54" s="18"/>
      <c r="Y54" s="13" t="s">
        <v>15</v>
      </c>
      <c r="Z54" s="13"/>
      <c r="AA54" s="13"/>
      <c r="AB54" s="13" t="str">
        <f t="shared" si="2"/>
        <v>JAVIER RESURRECCION BLANCA</v>
      </c>
    </row>
    <row r="55" spans="1:28" hidden="1" x14ac:dyDescent="0.25">
      <c r="A55" s="46" t="s">
        <v>592</v>
      </c>
      <c r="B55" s="13">
        <v>1</v>
      </c>
      <c r="C55" s="11" t="s">
        <v>593</v>
      </c>
      <c r="D55" s="11" t="s">
        <v>207</v>
      </c>
      <c r="E55" s="24">
        <v>29235</v>
      </c>
      <c r="F55" s="25">
        <v>43110559</v>
      </c>
      <c r="G55" s="13">
        <v>1</v>
      </c>
      <c r="H55" s="11" t="str">
        <f>VLOOKUP(G55,AREAS,2)</f>
        <v>Operaciones</v>
      </c>
      <c r="I55" s="24">
        <v>44422</v>
      </c>
      <c r="J55" s="24"/>
      <c r="K55" s="24"/>
      <c r="L55" s="24"/>
      <c r="M55" s="13">
        <v>944221898</v>
      </c>
      <c r="N55" s="13">
        <v>1</v>
      </c>
      <c r="O55" s="13" t="str">
        <f>VLOOKUP([2]Empleados!M40,TURNOS,2)</f>
        <v>MAÑANA</v>
      </c>
      <c r="P55" s="18"/>
      <c r="Q55" s="18"/>
      <c r="R55" s="13" t="s">
        <v>418</v>
      </c>
      <c r="S55" s="13" t="s">
        <v>408</v>
      </c>
      <c r="T55" s="13">
        <v>4</v>
      </c>
      <c r="U55" s="13" t="s">
        <v>594</v>
      </c>
      <c r="V55" s="18"/>
      <c r="W55" s="18"/>
      <c r="X55" s="18"/>
      <c r="Y55" s="13" t="s">
        <v>15</v>
      </c>
      <c r="Z55" s="13"/>
      <c r="AA55" s="13"/>
      <c r="AB55" s="13" t="str">
        <f t="shared" si="2"/>
        <v>LITANO ROSAS IRMA</v>
      </c>
    </row>
    <row r="56" spans="1:28" hidden="1" x14ac:dyDescent="0.25">
      <c r="B56" s="13"/>
      <c r="C56" s="11" t="s">
        <v>152</v>
      </c>
      <c r="D56" s="11" t="s">
        <v>153</v>
      </c>
      <c r="E56" s="24">
        <v>32806</v>
      </c>
      <c r="F56" s="25" t="s">
        <v>595</v>
      </c>
      <c r="G56" s="13">
        <v>1</v>
      </c>
      <c r="H56" s="11" t="s">
        <v>416</v>
      </c>
      <c r="I56" s="24">
        <v>44680</v>
      </c>
      <c r="J56" s="11"/>
      <c r="K56" s="11"/>
      <c r="L56" s="11"/>
      <c r="M56" s="13">
        <v>933077747</v>
      </c>
      <c r="N56" s="13">
        <v>1</v>
      </c>
      <c r="O56" s="13" t="s">
        <v>412</v>
      </c>
      <c r="P56" s="18" t="s">
        <v>596</v>
      </c>
      <c r="Q56" s="26" t="s">
        <v>597</v>
      </c>
      <c r="R56" s="13" t="s">
        <v>407</v>
      </c>
      <c r="S56" s="13"/>
      <c r="T56" s="13"/>
      <c r="U56" s="13"/>
      <c r="V56" s="18"/>
      <c r="W56" s="13"/>
      <c r="X56" s="13"/>
      <c r="Y56" s="13"/>
      <c r="Z56" s="13"/>
      <c r="AA56" s="12" t="s">
        <v>598</v>
      </c>
      <c r="AB56" s="13" t="str">
        <f t="shared" si="2"/>
        <v>LLANOS RAYMUNDO JUAN LEVIN</v>
      </c>
    </row>
    <row r="57" spans="1:28" hidden="1" x14ac:dyDescent="0.25">
      <c r="A57" s="46" t="s">
        <v>599</v>
      </c>
      <c r="B57" s="13">
        <v>1</v>
      </c>
      <c r="C57" s="11" t="s">
        <v>304</v>
      </c>
      <c r="D57" s="11" t="s">
        <v>600</v>
      </c>
      <c r="E57" s="24">
        <v>35366</v>
      </c>
      <c r="F57" s="25">
        <v>72420619</v>
      </c>
      <c r="G57" s="13">
        <v>1</v>
      </c>
      <c r="H57" s="11" t="str">
        <f>VLOOKUP(G57,AREAS,2)</f>
        <v>Operaciones</v>
      </c>
      <c r="I57" s="24">
        <v>44559</v>
      </c>
      <c r="J57" s="24"/>
      <c r="K57" s="24"/>
      <c r="L57" s="24"/>
      <c r="M57" s="45" t="s">
        <v>601</v>
      </c>
      <c r="N57" s="13">
        <v>1</v>
      </c>
      <c r="O57" s="13" t="str">
        <f>VLOOKUP([2]Empleados!M42,TURNOS,2)</f>
        <v>MAÑANA</v>
      </c>
      <c r="P57" s="18"/>
      <c r="Q57" s="18"/>
      <c r="R57" s="13" t="s">
        <v>418</v>
      </c>
      <c r="S57" s="13" t="s">
        <v>408</v>
      </c>
      <c r="T57" s="13">
        <v>2</v>
      </c>
      <c r="U57" s="13" t="s">
        <v>602</v>
      </c>
      <c r="V57" s="18"/>
      <c r="W57" s="18"/>
      <c r="X57" s="18"/>
      <c r="Y57" s="13" t="s">
        <v>15</v>
      </c>
      <c r="Z57" s="13" t="s">
        <v>15</v>
      </c>
      <c r="AA57" s="13"/>
      <c r="AB57" s="13" t="str">
        <f t="shared" si="2"/>
        <v>LOPEZ AQUITUARI JHOYS EBELYN</v>
      </c>
    </row>
    <row r="58" spans="1:28" hidden="1" x14ac:dyDescent="0.25">
      <c r="B58" s="13">
        <v>1</v>
      </c>
      <c r="C58" s="11" t="s">
        <v>603</v>
      </c>
      <c r="D58" s="11" t="s">
        <v>604</v>
      </c>
      <c r="E58" s="24">
        <v>34791</v>
      </c>
      <c r="F58" s="25" t="s">
        <v>605</v>
      </c>
      <c r="G58" s="13">
        <v>1</v>
      </c>
      <c r="H58" s="11" t="str">
        <f>VLOOKUP(G58,AREAS,2)</f>
        <v>Operaciones</v>
      </c>
      <c r="I58" s="24">
        <v>44649</v>
      </c>
      <c r="J58" s="11"/>
      <c r="K58" s="11"/>
      <c r="L58" s="11"/>
      <c r="M58" s="13">
        <v>930658467</v>
      </c>
      <c r="N58" s="13">
        <v>1</v>
      </c>
      <c r="O58" s="13" t="s">
        <v>412</v>
      </c>
      <c r="P58" s="18" t="s">
        <v>528</v>
      </c>
      <c r="Q58" s="47" t="s">
        <v>606</v>
      </c>
      <c r="R58" s="13" t="s">
        <v>418</v>
      </c>
      <c r="S58" s="13"/>
      <c r="T58" s="13"/>
      <c r="U58" s="13"/>
      <c r="V58" s="18"/>
      <c r="W58" s="18"/>
      <c r="X58" s="18"/>
      <c r="Y58" s="13" t="s">
        <v>15</v>
      </c>
      <c r="Z58" s="13"/>
      <c r="AA58" s="13"/>
      <c r="AB58" s="13" t="str">
        <f t="shared" si="2"/>
        <v>LUNA SOCOLA LUCIA GERALDINE</v>
      </c>
    </row>
    <row r="59" spans="1:28" hidden="1" x14ac:dyDescent="0.25">
      <c r="B59" s="13"/>
      <c r="C59" s="30" t="s">
        <v>607</v>
      </c>
      <c r="D59" s="30" t="s">
        <v>309</v>
      </c>
      <c r="E59" s="32">
        <v>35262</v>
      </c>
      <c r="F59" s="33" t="s">
        <v>608</v>
      </c>
      <c r="G59" s="34">
        <v>1</v>
      </c>
      <c r="H59" s="31" t="s">
        <v>416</v>
      </c>
      <c r="I59" s="32">
        <v>44695</v>
      </c>
      <c r="J59" s="31"/>
      <c r="K59" s="32">
        <v>44714</v>
      </c>
      <c r="L59" s="24">
        <v>44718</v>
      </c>
      <c r="M59" s="34">
        <v>926027622</v>
      </c>
      <c r="N59" s="34">
        <v>1</v>
      </c>
      <c r="O59" s="34" t="s">
        <v>412</v>
      </c>
      <c r="P59" s="35" t="s">
        <v>609</v>
      </c>
      <c r="Q59" s="36" t="s">
        <v>610</v>
      </c>
      <c r="R59" s="34" t="s">
        <v>418</v>
      </c>
      <c r="S59" s="13" t="s">
        <v>408</v>
      </c>
      <c r="T59" s="13">
        <v>4</v>
      </c>
      <c r="U59" s="13" t="s">
        <v>611</v>
      </c>
      <c r="V59" s="13" t="s">
        <v>426</v>
      </c>
      <c r="W59" s="28" t="s">
        <v>612</v>
      </c>
      <c r="X59" s="13"/>
      <c r="Y59" s="13"/>
      <c r="Z59" s="13"/>
      <c r="AA59" s="13"/>
      <c r="AB59" s="13" t="str">
        <f t="shared" si="2"/>
        <v>MALASQUEZ BERNALES DIANA ISABEL</v>
      </c>
    </row>
    <row r="60" spans="1:28" x14ac:dyDescent="0.25">
      <c r="A60" s="46" t="s">
        <v>613</v>
      </c>
      <c r="B60" s="13">
        <v>1</v>
      </c>
      <c r="C60" s="75" t="s">
        <v>614</v>
      </c>
      <c r="D60" s="75" t="s">
        <v>212</v>
      </c>
      <c r="E60" s="24">
        <v>33554</v>
      </c>
      <c r="F60" s="25">
        <v>47401534</v>
      </c>
      <c r="G60" s="13">
        <v>1</v>
      </c>
      <c r="H60" s="11" t="str">
        <f>VLOOKUP(G60,AREAS,2)</f>
        <v>Operaciones</v>
      </c>
      <c r="I60" s="24">
        <v>44356</v>
      </c>
      <c r="J60" s="24"/>
      <c r="K60" s="24"/>
      <c r="L60" s="24"/>
      <c r="M60" s="7">
        <v>916321115</v>
      </c>
      <c r="N60" s="13">
        <v>1</v>
      </c>
      <c r="O60" s="13" t="str">
        <f>VLOOKUP([2]Empleados!M44,TURNOS,2)</f>
        <v>MAÑANA</v>
      </c>
      <c r="P60" s="18"/>
      <c r="Q60" s="18"/>
      <c r="R60" s="13" t="s">
        <v>418</v>
      </c>
      <c r="S60" s="13"/>
      <c r="T60" s="13">
        <v>1</v>
      </c>
      <c r="U60" s="13">
        <v>15</v>
      </c>
      <c r="V60" s="18"/>
      <c r="W60" s="18"/>
      <c r="X60" s="18"/>
      <c r="Y60" s="13" t="s">
        <v>15</v>
      </c>
      <c r="Z60" s="13" t="s">
        <v>15</v>
      </c>
      <c r="AA60" s="13"/>
      <c r="AB60" s="13" t="str">
        <f t="shared" si="2"/>
        <v>MALASQUEZ CHUMPITAZ MILAGROS</v>
      </c>
    </row>
    <row r="61" spans="1:28" hidden="1" x14ac:dyDescent="0.25">
      <c r="B61" s="13"/>
      <c r="C61" s="11" t="s">
        <v>615</v>
      </c>
      <c r="D61" s="11" t="s">
        <v>284</v>
      </c>
      <c r="E61" s="24">
        <v>35139</v>
      </c>
      <c r="F61" s="25" t="s">
        <v>616</v>
      </c>
      <c r="G61" s="13">
        <v>1</v>
      </c>
      <c r="H61" s="11" t="s">
        <v>416</v>
      </c>
      <c r="I61" s="24">
        <v>44695</v>
      </c>
      <c r="J61" s="11"/>
      <c r="K61" s="11"/>
      <c r="L61" s="11"/>
      <c r="M61" s="13">
        <v>912649403</v>
      </c>
      <c r="N61" s="13">
        <v>1</v>
      </c>
      <c r="O61" s="13" t="s">
        <v>412</v>
      </c>
      <c r="P61" s="18" t="s">
        <v>501</v>
      </c>
      <c r="Q61" s="26" t="s">
        <v>617</v>
      </c>
      <c r="R61" s="13" t="s">
        <v>407</v>
      </c>
      <c r="S61" s="13" t="s">
        <v>408</v>
      </c>
      <c r="T61" s="13">
        <v>1</v>
      </c>
      <c r="U61" s="13">
        <v>9</v>
      </c>
      <c r="V61" s="13" t="s">
        <v>426</v>
      </c>
      <c r="W61" s="28" t="s">
        <v>618</v>
      </c>
      <c r="X61" s="13"/>
      <c r="Y61" s="13"/>
      <c r="Z61" s="13"/>
      <c r="AA61" s="12" t="s">
        <v>619</v>
      </c>
      <c r="AB61" s="13" t="str">
        <f t="shared" si="2"/>
        <v>MALASQUEZ ZEÑA JORGE LUIS</v>
      </c>
    </row>
    <row r="62" spans="1:28" hidden="1" x14ac:dyDescent="0.25">
      <c r="B62" s="13"/>
      <c r="C62" s="27" t="s">
        <v>311</v>
      </c>
      <c r="D62" s="11" t="s">
        <v>312</v>
      </c>
      <c r="E62" s="24">
        <v>37517</v>
      </c>
      <c r="F62" s="25" t="s">
        <v>313</v>
      </c>
      <c r="G62" s="13">
        <v>1</v>
      </c>
      <c r="H62" s="11" t="s">
        <v>416</v>
      </c>
      <c r="I62" s="24">
        <v>44706</v>
      </c>
      <c r="J62" s="11"/>
      <c r="K62" s="11"/>
      <c r="L62" s="11"/>
      <c r="M62" s="13">
        <v>950473606</v>
      </c>
      <c r="N62" s="13">
        <v>1</v>
      </c>
      <c r="O62" s="13" t="s">
        <v>412</v>
      </c>
      <c r="P62" s="18" t="s">
        <v>620</v>
      </c>
      <c r="Q62" s="38"/>
      <c r="R62" s="13" t="s">
        <v>418</v>
      </c>
      <c r="S62" s="13"/>
      <c r="T62" s="13"/>
      <c r="U62" s="13"/>
      <c r="V62" s="13"/>
      <c r="W62" s="13"/>
      <c r="X62" s="13"/>
      <c r="Y62" s="13"/>
      <c r="Z62" s="13"/>
      <c r="AA62" s="13"/>
      <c r="AB62" s="13" t="str">
        <f t="shared" si="2"/>
        <v>MANCO FERNANDEZ ROSA MILAGROS</v>
      </c>
    </row>
    <row r="63" spans="1:28" hidden="1" x14ac:dyDescent="0.25">
      <c r="B63" s="48">
        <v>1</v>
      </c>
      <c r="C63" s="11" t="s">
        <v>314</v>
      </c>
      <c r="D63" s="11" t="s">
        <v>315</v>
      </c>
      <c r="E63" s="24">
        <v>27659</v>
      </c>
      <c r="F63" s="25" t="s">
        <v>621</v>
      </c>
      <c r="G63" s="13">
        <v>1</v>
      </c>
      <c r="H63" s="11" t="s">
        <v>416</v>
      </c>
      <c r="I63" s="24">
        <v>44671</v>
      </c>
      <c r="J63" s="11"/>
      <c r="K63" s="11"/>
      <c r="L63" s="11"/>
      <c r="M63" s="13">
        <v>902873073</v>
      </c>
      <c r="N63" s="13">
        <v>1</v>
      </c>
      <c r="O63" s="13" t="s">
        <v>412</v>
      </c>
      <c r="P63" s="18" t="s">
        <v>622</v>
      </c>
      <c r="Q63" s="26" t="s">
        <v>623</v>
      </c>
      <c r="R63" s="13" t="s">
        <v>418</v>
      </c>
      <c r="S63" s="13" t="s">
        <v>408</v>
      </c>
      <c r="T63" s="13">
        <v>1</v>
      </c>
      <c r="U63" s="13">
        <v>25</v>
      </c>
      <c r="V63" s="18"/>
      <c r="W63" s="13"/>
      <c r="X63" s="18"/>
      <c r="Y63" s="13" t="s">
        <v>15</v>
      </c>
      <c r="Z63" s="13" t="s">
        <v>15</v>
      </c>
      <c r="AA63" s="13"/>
      <c r="AB63" s="13" t="str">
        <f t="shared" si="2"/>
        <v>MASSA MONJA CLAUDIA CECILIA</v>
      </c>
    </row>
    <row r="64" spans="1:28" x14ac:dyDescent="0.25">
      <c r="B64" s="48">
        <v>1</v>
      </c>
      <c r="C64" s="75" t="s">
        <v>314</v>
      </c>
      <c r="D64" s="75" t="s">
        <v>316</v>
      </c>
      <c r="E64" s="24">
        <v>26854</v>
      </c>
      <c r="F64" s="25">
        <v>15427651</v>
      </c>
      <c r="G64" s="13">
        <v>1</v>
      </c>
      <c r="H64" s="11" t="str">
        <f>VLOOKUP(G64,AREAS,2)</f>
        <v>Operaciones</v>
      </c>
      <c r="I64" s="24">
        <v>44608</v>
      </c>
      <c r="J64" s="11"/>
      <c r="K64" s="11"/>
      <c r="L64" s="11"/>
      <c r="M64" s="13">
        <v>951420392</v>
      </c>
      <c r="N64" s="13">
        <v>1</v>
      </c>
      <c r="O64" s="13" t="str">
        <f>VLOOKUP([2]Empleados!M93,TURNOS,2)</f>
        <v>MAÑANA</v>
      </c>
      <c r="P64" s="18" t="s">
        <v>624</v>
      </c>
      <c r="Q64" s="26" t="s">
        <v>625</v>
      </c>
      <c r="R64" s="13" t="s">
        <v>418</v>
      </c>
      <c r="S64" s="13" t="s">
        <v>408</v>
      </c>
      <c r="T64" s="13">
        <v>2</v>
      </c>
      <c r="U64" s="13" t="s">
        <v>626</v>
      </c>
      <c r="V64" s="18"/>
      <c r="W64" s="18"/>
      <c r="X64" s="18"/>
      <c r="Y64" s="13" t="s">
        <v>15</v>
      </c>
      <c r="Z64" s="13" t="s">
        <v>15</v>
      </c>
      <c r="AA64" s="13"/>
      <c r="AB64" s="13" t="str">
        <f t="shared" si="2"/>
        <v>MASSA MONJA VERONICA VIVIEN</v>
      </c>
    </row>
    <row r="65" spans="1:28" hidden="1" x14ac:dyDescent="0.25">
      <c r="A65" s="46" t="s">
        <v>627</v>
      </c>
      <c r="B65" s="48">
        <v>1</v>
      </c>
      <c r="C65" s="11" t="s">
        <v>628</v>
      </c>
      <c r="D65" s="11" t="s">
        <v>215</v>
      </c>
      <c r="E65" s="24">
        <v>35678</v>
      </c>
      <c r="F65" s="25">
        <v>75325472</v>
      </c>
      <c r="G65" s="13">
        <v>1</v>
      </c>
      <c r="H65" s="11" t="str">
        <f>VLOOKUP(G65,AREAS,2)</f>
        <v>Operaciones</v>
      </c>
      <c r="I65" s="24">
        <v>44476</v>
      </c>
      <c r="J65" s="24"/>
      <c r="K65" s="24"/>
      <c r="L65" s="24"/>
      <c r="M65" s="13">
        <v>929332633</v>
      </c>
      <c r="N65" s="13">
        <v>1</v>
      </c>
      <c r="O65" s="13" t="str">
        <f>VLOOKUP([2]Empleados!M45,TURNOS,2)</f>
        <v>MAÑANA</v>
      </c>
      <c r="P65" s="18"/>
      <c r="Q65" s="18"/>
      <c r="R65" s="13" t="s">
        <v>418</v>
      </c>
      <c r="S65" s="13"/>
      <c r="T65" s="13"/>
      <c r="U65" s="13"/>
      <c r="V65" s="18"/>
      <c r="W65" s="18"/>
      <c r="X65" s="18"/>
      <c r="Y65" s="13" t="s">
        <v>15</v>
      </c>
      <c r="Z65" s="13"/>
      <c r="AA65" s="13"/>
      <c r="AB65" s="13" t="str">
        <f t="shared" si="2"/>
        <v>MELO GARCIA PAMELA RUBI</v>
      </c>
    </row>
    <row r="66" spans="1:28" hidden="1" x14ac:dyDescent="0.25">
      <c r="B66" s="48"/>
      <c r="C66" s="11" t="s">
        <v>154</v>
      </c>
      <c r="D66" s="11" t="s">
        <v>155</v>
      </c>
      <c r="E66" s="24">
        <v>37796</v>
      </c>
      <c r="F66" s="25" t="s">
        <v>629</v>
      </c>
      <c r="G66" s="13">
        <v>1</v>
      </c>
      <c r="H66" s="11" t="s">
        <v>416</v>
      </c>
      <c r="I66" s="24">
        <v>44677</v>
      </c>
      <c r="J66" s="11"/>
      <c r="K66" s="11"/>
      <c r="L66" s="11"/>
      <c r="M66" s="13">
        <v>968486681</v>
      </c>
      <c r="N66" s="13">
        <v>1</v>
      </c>
      <c r="O66" s="13" t="s">
        <v>412</v>
      </c>
      <c r="P66" s="18" t="s">
        <v>630</v>
      </c>
      <c r="Q66" s="26" t="s">
        <v>631</v>
      </c>
      <c r="R66" s="13" t="s">
        <v>418</v>
      </c>
      <c r="S66" s="13" t="s">
        <v>408</v>
      </c>
      <c r="T66" s="13">
        <v>2</v>
      </c>
      <c r="U66" s="13" t="s">
        <v>632</v>
      </c>
      <c r="V66" s="13" t="s">
        <v>426</v>
      </c>
      <c r="W66" s="28" t="s">
        <v>633</v>
      </c>
      <c r="X66" s="13"/>
      <c r="Y66" s="13"/>
      <c r="Z66" s="13"/>
      <c r="AA66" s="12" t="s">
        <v>634</v>
      </c>
      <c r="AB66" s="13" t="str">
        <f t="shared" si="2"/>
        <v>MERCADO CUYA MAYBELYN</v>
      </c>
    </row>
    <row r="67" spans="1:28" hidden="1" x14ac:dyDescent="0.25">
      <c r="B67" s="48"/>
      <c r="C67" s="11" t="s">
        <v>156</v>
      </c>
      <c r="D67" s="11" t="s">
        <v>157</v>
      </c>
      <c r="E67" s="24">
        <v>37098</v>
      </c>
      <c r="F67" s="25" t="s">
        <v>635</v>
      </c>
      <c r="G67" s="13">
        <v>1</v>
      </c>
      <c r="H67" s="11" t="s">
        <v>416</v>
      </c>
      <c r="I67" s="24">
        <v>44680</v>
      </c>
      <c r="J67" s="11"/>
      <c r="K67" s="11"/>
      <c r="L67" s="11"/>
      <c r="M67" s="13">
        <v>967379468</v>
      </c>
      <c r="N67" s="13">
        <v>1</v>
      </c>
      <c r="O67" s="13" t="s">
        <v>412</v>
      </c>
      <c r="P67" s="18" t="s">
        <v>636</v>
      </c>
      <c r="Q67" s="26" t="s">
        <v>637</v>
      </c>
      <c r="R67" s="13" t="s">
        <v>418</v>
      </c>
      <c r="S67" s="13"/>
      <c r="T67" s="13"/>
      <c r="U67" s="13"/>
      <c r="V67" s="18"/>
      <c r="W67" s="13"/>
      <c r="X67" s="13"/>
      <c r="Y67" s="13"/>
      <c r="Z67" s="13"/>
      <c r="AA67" s="12" t="s">
        <v>638</v>
      </c>
      <c r="AB67" s="13" t="str">
        <f t="shared" si="2"/>
        <v>MEZA MALASQUEZ LISBETH PAULINA</v>
      </c>
    </row>
    <row r="68" spans="1:28" hidden="1" x14ac:dyDescent="0.25">
      <c r="A68" s="46" t="s">
        <v>639</v>
      </c>
      <c r="B68" s="48">
        <v>1</v>
      </c>
      <c r="C68" s="30" t="s">
        <v>640</v>
      </c>
      <c r="D68" s="30" t="s">
        <v>218</v>
      </c>
      <c r="E68" s="24">
        <v>31078</v>
      </c>
      <c r="F68" s="25">
        <v>42923404</v>
      </c>
      <c r="G68" s="13">
        <v>1</v>
      </c>
      <c r="H68" s="11" t="str">
        <f>VLOOKUP(G68,AREAS,2)</f>
        <v>Operaciones</v>
      </c>
      <c r="I68" s="24">
        <v>44411</v>
      </c>
      <c r="J68" s="24"/>
      <c r="K68" s="24">
        <v>44712</v>
      </c>
      <c r="L68" s="24">
        <v>44713</v>
      </c>
      <c r="M68" s="7">
        <v>934087678</v>
      </c>
      <c r="N68" s="13">
        <v>1</v>
      </c>
      <c r="O68" s="13" t="str">
        <f>VLOOKUP([2]Empleados!M46,TURNOS,2)</f>
        <v>MAÑANA</v>
      </c>
      <c r="P68" s="18"/>
      <c r="Q68" s="18"/>
      <c r="R68" s="13" t="s">
        <v>407</v>
      </c>
      <c r="S68" s="13"/>
      <c r="T68" s="13"/>
      <c r="U68" s="13"/>
      <c r="V68" s="18"/>
      <c r="W68" s="18"/>
      <c r="X68" s="18"/>
      <c r="Y68" s="13"/>
      <c r="Z68" s="13"/>
      <c r="AA68" s="13"/>
      <c r="AB68" s="13" t="str">
        <f t="shared" si="2"/>
        <v>MEZA MANCO JHONELL MARTIN</v>
      </c>
    </row>
    <row r="69" spans="1:28" hidden="1" x14ac:dyDescent="0.25">
      <c r="B69" s="1">
        <v>1</v>
      </c>
      <c r="C69" s="11" t="s">
        <v>317</v>
      </c>
      <c r="D69" s="11" t="s">
        <v>318</v>
      </c>
      <c r="E69" s="24">
        <v>36472</v>
      </c>
      <c r="F69" s="11">
        <v>78257845</v>
      </c>
      <c r="G69" s="13">
        <v>1</v>
      </c>
      <c r="H69" s="11" t="s">
        <v>416</v>
      </c>
      <c r="I69" s="24">
        <v>44623</v>
      </c>
      <c r="J69" s="11"/>
      <c r="K69" s="11"/>
      <c r="L69" s="11"/>
      <c r="M69" s="13">
        <v>933358406</v>
      </c>
      <c r="N69" s="13">
        <v>1</v>
      </c>
      <c r="O69" s="13" t="s">
        <v>412</v>
      </c>
      <c r="P69" s="18" t="s">
        <v>641</v>
      </c>
      <c r="Q69" s="26" t="s">
        <v>642</v>
      </c>
      <c r="R69" s="13" t="s">
        <v>418</v>
      </c>
      <c r="S69" s="13" t="s">
        <v>408</v>
      </c>
      <c r="T69" s="13">
        <v>1</v>
      </c>
      <c r="U69" s="13">
        <v>2</v>
      </c>
      <c r="V69" s="18"/>
      <c r="W69" s="18"/>
      <c r="X69" s="18"/>
      <c r="Y69" s="13" t="s">
        <v>15</v>
      </c>
      <c r="Z69" s="13" t="s">
        <v>15</v>
      </c>
      <c r="AA69" s="13"/>
      <c r="AB69" s="13" t="str">
        <f t="shared" si="2"/>
        <v>MURAYARI CUMAPA LUZ CLARITA</v>
      </c>
    </row>
    <row r="70" spans="1:28" hidden="1" x14ac:dyDescent="0.25">
      <c r="A70" s="46" t="s">
        <v>643</v>
      </c>
      <c r="B70" s="48">
        <v>1</v>
      </c>
      <c r="C70" s="11" t="s">
        <v>644</v>
      </c>
      <c r="D70" s="11" t="s">
        <v>221</v>
      </c>
      <c r="E70" s="24">
        <v>29859</v>
      </c>
      <c r="F70" s="25">
        <v>42403148</v>
      </c>
      <c r="G70" s="13">
        <v>1</v>
      </c>
      <c r="H70" s="11" t="str">
        <f>VLOOKUP(G70,AREAS,2)</f>
        <v>Operaciones</v>
      </c>
      <c r="I70" s="24">
        <v>44417</v>
      </c>
      <c r="J70" s="24"/>
      <c r="K70" s="24"/>
      <c r="L70" s="24"/>
      <c r="M70" s="7">
        <v>993255301</v>
      </c>
      <c r="N70" s="13">
        <v>1</v>
      </c>
      <c r="O70" s="13" t="str">
        <f>VLOOKUP([2]Empleados!M49,TURNOS,2)</f>
        <v>MAÑANA</v>
      </c>
      <c r="P70" s="18"/>
      <c r="Q70" s="18"/>
      <c r="R70" s="13" t="s">
        <v>418</v>
      </c>
      <c r="S70" s="13" t="s">
        <v>408</v>
      </c>
      <c r="T70" s="13">
        <v>2</v>
      </c>
      <c r="U70" s="13" t="s">
        <v>645</v>
      </c>
      <c r="V70" s="18"/>
      <c r="W70" s="18"/>
      <c r="X70" s="18"/>
      <c r="Y70" s="13" t="s">
        <v>15</v>
      </c>
      <c r="Z70" s="13" t="s">
        <v>15</v>
      </c>
      <c r="AA70" s="13"/>
      <c r="AB70" s="13" t="str">
        <f t="shared" si="2"/>
        <v>NUÑEZ LAREDO ELVA ADELINA</v>
      </c>
    </row>
    <row r="71" spans="1:28" hidden="1" x14ac:dyDescent="0.25">
      <c r="A71" s="46" t="s">
        <v>646</v>
      </c>
      <c r="B71" s="48">
        <v>1</v>
      </c>
      <c r="C71" s="11" t="s">
        <v>647</v>
      </c>
      <c r="D71" s="11" t="s">
        <v>648</v>
      </c>
      <c r="E71" s="24">
        <v>33361</v>
      </c>
      <c r="F71" s="49" t="s">
        <v>225</v>
      </c>
      <c r="G71" s="13">
        <v>1</v>
      </c>
      <c r="H71" s="11" t="str">
        <f>VLOOKUP(G71,AREAS,2)</f>
        <v>Operaciones</v>
      </c>
      <c r="I71" s="24">
        <v>44397</v>
      </c>
      <c r="J71" s="24"/>
      <c r="K71" s="24"/>
      <c r="L71" s="24"/>
      <c r="M71" s="7" t="s">
        <v>649</v>
      </c>
      <c r="N71" s="13">
        <v>1</v>
      </c>
      <c r="O71" s="13" t="str">
        <f>VLOOKUP([2]Empleados!M50,TURNOS,2)</f>
        <v>MAÑANA</v>
      </c>
      <c r="P71" s="18"/>
      <c r="Q71" s="18"/>
      <c r="R71" s="13" t="s">
        <v>407</v>
      </c>
      <c r="S71" s="13"/>
      <c r="T71" s="13"/>
      <c r="U71" s="13"/>
      <c r="V71" s="18"/>
      <c r="W71" s="18"/>
      <c r="X71" s="18"/>
      <c r="Y71" s="13" t="s">
        <v>15</v>
      </c>
      <c r="Z71" s="13" t="s">
        <v>15</v>
      </c>
      <c r="AA71" s="13"/>
      <c r="AB71" s="13" t="str">
        <f t="shared" si="2"/>
        <v>OLIVO AZOCAR ROGER</v>
      </c>
    </row>
    <row r="72" spans="1:28" x14ac:dyDescent="0.25">
      <c r="B72" s="48">
        <v>1</v>
      </c>
      <c r="C72" s="75" t="s">
        <v>650</v>
      </c>
      <c r="D72" s="75" t="s">
        <v>651</v>
      </c>
      <c r="E72" s="24">
        <v>37260</v>
      </c>
      <c r="F72" s="25">
        <v>76412113</v>
      </c>
      <c r="G72" s="13">
        <v>1</v>
      </c>
      <c r="H72" s="11" t="str">
        <f>VLOOKUP(G72,AREAS,2)</f>
        <v>Operaciones</v>
      </c>
      <c r="I72" s="24">
        <v>44348</v>
      </c>
      <c r="J72" s="11"/>
      <c r="K72" s="11"/>
      <c r="L72" s="11"/>
      <c r="M72" s="13">
        <v>978440193</v>
      </c>
      <c r="N72" s="13">
        <v>1</v>
      </c>
      <c r="O72" s="13" t="str">
        <f>VLOOKUP([2]Empleados!M91,TURNOS,2)</f>
        <v>MAÑANA</v>
      </c>
      <c r="P72" s="18"/>
      <c r="Q72" s="18"/>
      <c r="R72" s="13" t="s">
        <v>418</v>
      </c>
      <c r="S72" s="13"/>
      <c r="T72" s="13"/>
      <c r="U72" s="13"/>
      <c r="V72" s="18"/>
      <c r="W72" s="18"/>
      <c r="X72" s="18"/>
      <c r="Y72" s="13" t="s">
        <v>15</v>
      </c>
      <c r="Z72" s="13" t="s">
        <v>15</v>
      </c>
      <c r="AA72" s="13"/>
      <c r="AB72" s="13" t="str">
        <f t="shared" si="2"/>
        <v>PADILLA RAMIREZ IVY ARACELY</v>
      </c>
    </row>
    <row r="73" spans="1:28" hidden="1" x14ac:dyDescent="0.25">
      <c r="A73" s="46" t="s">
        <v>652</v>
      </c>
      <c r="B73" s="1">
        <v>1</v>
      </c>
      <c r="C73" s="11" t="s">
        <v>653</v>
      </c>
      <c r="D73" s="11" t="s">
        <v>227</v>
      </c>
      <c r="E73" s="24">
        <v>35263</v>
      </c>
      <c r="F73" s="25">
        <v>73525961</v>
      </c>
      <c r="G73" s="13">
        <v>1</v>
      </c>
      <c r="H73" s="11" t="str">
        <f>VLOOKUP(G73,AREAS,2)</f>
        <v>Operaciones</v>
      </c>
      <c r="I73" s="24">
        <v>44348</v>
      </c>
      <c r="J73" s="24"/>
      <c r="K73" s="24"/>
      <c r="L73" s="24"/>
      <c r="M73" s="7">
        <v>956014658</v>
      </c>
      <c r="N73" s="13">
        <v>1</v>
      </c>
      <c r="O73" s="13" t="str">
        <f>VLOOKUP([2]Empleados!M51,TURNOS,2)</f>
        <v>MAÑANA</v>
      </c>
      <c r="P73" s="18"/>
      <c r="Q73" s="18"/>
      <c r="R73" s="13" t="s">
        <v>418</v>
      </c>
      <c r="S73" s="13" t="s">
        <v>408</v>
      </c>
      <c r="T73" s="13">
        <v>2</v>
      </c>
      <c r="U73" s="13" t="s">
        <v>654</v>
      </c>
      <c r="V73" s="18"/>
      <c r="W73" s="18"/>
      <c r="X73" s="18"/>
      <c r="Y73" s="13" t="s">
        <v>15</v>
      </c>
      <c r="Z73" s="13" t="s">
        <v>15</v>
      </c>
      <c r="AA73" s="13"/>
      <c r="AB73" s="13" t="str">
        <f t="shared" si="2"/>
        <v>PAHUACHO COSME CARMEN CATHERINE</v>
      </c>
    </row>
    <row r="74" spans="1:28" hidden="1" x14ac:dyDescent="0.25">
      <c r="B74" s="48">
        <v>1</v>
      </c>
      <c r="C74" s="30" t="s">
        <v>655</v>
      </c>
      <c r="D74" s="30" t="s">
        <v>656</v>
      </c>
      <c r="E74" s="24">
        <v>37478</v>
      </c>
      <c r="F74" s="25" t="s">
        <v>657</v>
      </c>
      <c r="G74" s="13">
        <v>1</v>
      </c>
      <c r="H74" s="11" t="s">
        <v>416</v>
      </c>
      <c r="I74" s="24">
        <v>44644</v>
      </c>
      <c r="J74" s="11"/>
      <c r="K74" s="24">
        <v>44709</v>
      </c>
      <c r="L74" s="24">
        <v>44711</v>
      </c>
      <c r="M74" s="13">
        <v>976520290</v>
      </c>
      <c r="N74" s="13">
        <v>1</v>
      </c>
      <c r="O74" s="13" t="s">
        <v>412</v>
      </c>
      <c r="P74" s="18" t="s">
        <v>658</v>
      </c>
      <c r="Q74" s="26" t="s">
        <v>659</v>
      </c>
      <c r="R74" s="13" t="s">
        <v>418</v>
      </c>
      <c r="S74" s="13"/>
      <c r="T74" s="13"/>
      <c r="U74" s="13"/>
      <c r="V74" s="18"/>
      <c r="W74" s="18"/>
      <c r="X74" s="18"/>
      <c r="Y74" s="13"/>
      <c r="Z74" s="13"/>
      <c r="AA74" s="13"/>
      <c r="AB74" s="13" t="str">
        <f t="shared" si="2"/>
        <v>PALACIOS MANCO MARIA ANDREA</v>
      </c>
    </row>
    <row r="75" spans="1:28" x14ac:dyDescent="0.25">
      <c r="B75" s="48">
        <v>1</v>
      </c>
      <c r="C75" s="75" t="s">
        <v>322</v>
      </c>
      <c r="D75" s="75" t="s">
        <v>323</v>
      </c>
      <c r="E75" s="24">
        <v>35872</v>
      </c>
      <c r="F75" s="25" t="s">
        <v>660</v>
      </c>
      <c r="G75" s="13">
        <v>1</v>
      </c>
      <c r="H75" s="11" t="s">
        <v>416</v>
      </c>
      <c r="I75" s="24">
        <v>44659</v>
      </c>
      <c r="J75" s="11"/>
      <c r="K75" s="11"/>
      <c r="L75" s="11"/>
      <c r="M75" s="13">
        <v>973502797</v>
      </c>
      <c r="N75" s="13">
        <v>1</v>
      </c>
      <c r="O75" s="13" t="s">
        <v>412</v>
      </c>
      <c r="P75" s="18" t="s">
        <v>661</v>
      </c>
      <c r="Q75" s="26" t="s">
        <v>662</v>
      </c>
      <c r="R75" s="13" t="s">
        <v>418</v>
      </c>
      <c r="S75" s="13"/>
      <c r="T75" s="13"/>
      <c r="U75" s="13"/>
      <c r="V75" s="18"/>
      <c r="W75" s="13"/>
      <c r="X75" s="18"/>
      <c r="Y75" s="13" t="s">
        <v>15</v>
      </c>
      <c r="Z75" s="13" t="s">
        <v>15</v>
      </c>
      <c r="AA75" s="13"/>
      <c r="AB75" s="13" t="str">
        <f t="shared" si="2"/>
        <v>PAUCAR MAYTA BEATRIZ SALUSTRIA</v>
      </c>
    </row>
    <row r="76" spans="1:28" hidden="1" x14ac:dyDescent="0.25">
      <c r="B76" s="48">
        <v>1</v>
      </c>
      <c r="C76" s="11" t="s">
        <v>663</v>
      </c>
      <c r="D76" s="11" t="s">
        <v>325</v>
      </c>
      <c r="E76" s="24">
        <v>35161</v>
      </c>
      <c r="F76" s="25" t="s">
        <v>326</v>
      </c>
      <c r="G76" s="13">
        <v>1</v>
      </c>
      <c r="H76" s="11" t="s">
        <v>416</v>
      </c>
      <c r="I76" s="24">
        <v>44624</v>
      </c>
      <c r="J76" s="11"/>
      <c r="K76" s="11"/>
      <c r="L76" s="11"/>
      <c r="M76" s="13">
        <v>954311228</v>
      </c>
      <c r="N76" s="13">
        <v>1</v>
      </c>
      <c r="O76" s="13" t="s">
        <v>412</v>
      </c>
      <c r="P76" s="18" t="s">
        <v>664</v>
      </c>
      <c r="Q76" s="26" t="s">
        <v>665</v>
      </c>
      <c r="R76" s="13" t="s">
        <v>407</v>
      </c>
      <c r="S76" s="13"/>
      <c r="T76" s="13"/>
      <c r="U76" s="13"/>
      <c r="V76" s="18"/>
      <c r="W76" s="18"/>
      <c r="X76" s="18"/>
      <c r="Y76" s="13" t="s">
        <v>15</v>
      </c>
      <c r="Z76" s="13"/>
      <c r="AA76" s="13"/>
      <c r="AB76" s="13" t="str">
        <f t="shared" si="2"/>
        <v>PEREZ CAYCHO DAVID ISRAEL</v>
      </c>
    </row>
    <row r="77" spans="1:28" hidden="1" x14ac:dyDescent="0.25">
      <c r="B77" s="48"/>
      <c r="C77" s="27" t="s">
        <v>327</v>
      </c>
      <c r="D77" s="11" t="s">
        <v>328</v>
      </c>
      <c r="E77" s="24">
        <v>38119</v>
      </c>
      <c r="F77" s="25" t="s">
        <v>329</v>
      </c>
      <c r="G77" s="13">
        <v>1</v>
      </c>
      <c r="H77" s="11" t="s">
        <v>416</v>
      </c>
      <c r="I77" s="24">
        <v>44706</v>
      </c>
      <c r="J77" s="11"/>
      <c r="K77" s="11"/>
      <c r="L77" s="11"/>
      <c r="M77" s="13">
        <v>951068840</v>
      </c>
      <c r="N77" s="13">
        <v>1</v>
      </c>
      <c r="O77" s="13" t="s">
        <v>412</v>
      </c>
      <c r="P77" s="18" t="s">
        <v>666</v>
      </c>
      <c r="Q77" s="26" t="s">
        <v>667</v>
      </c>
      <c r="R77" s="13" t="s">
        <v>407</v>
      </c>
      <c r="S77" s="13"/>
      <c r="T77" s="13"/>
      <c r="U77" s="13"/>
      <c r="V77" s="13"/>
      <c r="W77" s="13"/>
      <c r="X77" s="13"/>
      <c r="Y77" s="13"/>
      <c r="Z77" s="13"/>
      <c r="AA77" s="13"/>
      <c r="AB77" s="13" t="str">
        <f t="shared" ref="AB77:AB108" si="3">CONCATENATE(C77," ", D77)</f>
        <v>PEREZ CORDOVA BOOZ OBED</v>
      </c>
    </row>
    <row r="78" spans="1:28" x14ac:dyDescent="0.25">
      <c r="B78" s="48"/>
      <c r="C78" s="75" t="s">
        <v>668</v>
      </c>
      <c r="D78" s="75" t="s">
        <v>299</v>
      </c>
      <c r="E78" s="24">
        <v>36441</v>
      </c>
      <c r="F78" s="25" t="s">
        <v>669</v>
      </c>
      <c r="G78" s="13">
        <v>1</v>
      </c>
      <c r="H78" s="11" t="s">
        <v>416</v>
      </c>
      <c r="I78" s="24">
        <v>44693</v>
      </c>
      <c r="J78" s="11"/>
      <c r="K78" s="11"/>
      <c r="L78" s="11"/>
      <c r="M78" s="13">
        <v>989632139</v>
      </c>
      <c r="N78" s="13">
        <v>1</v>
      </c>
      <c r="O78" s="13" t="s">
        <v>412</v>
      </c>
      <c r="P78" s="18" t="s">
        <v>670</v>
      </c>
      <c r="Q78" s="26" t="s">
        <v>671</v>
      </c>
      <c r="R78" s="13" t="s">
        <v>407</v>
      </c>
      <c r="S78" s="13"/>
      <c r="T78" s="13"/>
      <c r="U78" s="13"/>
      <c r="V78" s="18"/>
      <c r="W78" s="13"/>
      <c r="X78" s="13"/>
      <c r="Y78" s="13" t="s">
        <v>15</v>
      </c>
      <c r="Z78" s="13" t="s">
        <v>15</v>
      </c>
      <c r="AA78" s="12" t="s">
        <v>672</v>
      </c>
      <c r="AB78" s="13" t="str">
        <f t="shared" si="3"/>
        <v>PFENING NAHUATUPE POOL GABRIEL</v>
      </c>
    </row>
    <row r="79" spans="1:28" hidden="1" x14ac:dyDescent="0.25">
      <c r="A79" s="46" t="s">
        <v>673</v>
      </c>
      <c r="B79" s="48">
        <v>1</v>
      </c>
      <c r="C79" s="11" t="s">
        <v>674</v>
      </c>
      <c r="D79" s="11" t="s">
        <v>230</v>
      </c>
      <c r="E79" s="24">
        <v>37399</v>
      </c>
      <c r="F79" s="25">
        <v>73908404</v>
      </c>
      <c r="G79" s="13">
        <v>1</v>
      </c>
      <c r="H79" s="11" t="str">
        <f>VLOOKUP(G79,AREAS,2)</f>
        <v>Operaciones</v>
      </c>
      <c r="I79" s="24">
        <v>44370</v>
      </c>
      <c r="J79" s="24"/>
      <c r="K79" s="24"/>
      <c r="L79" s="24"/>
      <c r="M79" s="7">
        <v>962943227</v>
      </c>
      <c r="N79" s="13">
        <v>1</v>
      </c>
      <c r="O79" s="13" t="str">
        <f>VLOOKUP([2]Empleados!M53,TURNOS,2)</f>
        <v>MAÑANA</v>
      </c>
      <c r="P79" s="18"/>
      <c r="Q79" s="18"/>
      <c r="R79" s="13" t="s">
        <v>418</v>
      </c>
      <c r="S79" s="13"/>
      <c r="T79" s="13"/>
      <c r="U79" s="13"/>
      <c r="V79" s="18"/>
      <c r="W79" s="18"/>
      <c r="X79" s="18"/>
      <c r="Y79" s="13" t="s">
        <v>15</v>
      </c>
      <c r="Z79" s="13" t="s">
        <v>15</v>
      </c>
      <c r="AA79" s="13"/>
      <c r="AB79" s="13" t="str">
        <f t="shared" si="3"/>
        <v>PILLACA RIVERA CANDY VANESSA</v>
      </c>
    </row>
    <row r="80" spans="1:28" hidden="1" x14ac:dyDescent="0.25">
      <c r="A80" s="46" t="s">
        <v>675</v>
      </c>
      <c r="B80" s="1">
        <v>1</v>
      </c>
      <c r="C80" s="11" t="s">
        <v>676</v>
      </c>
      <c r="D80" s="11" t="s">
        <v>236</v>
      </c>
      <c r="E80" s="24">
        <v>35275</v>
      </c>
      <c r="F80" s="25">
        <v>72182243</v>
      </c>
      <c r="G80" s="13">
        <v>1</v>
      </c>
      <c r="H80" s="11" t="str">
        <f>VLOOKUP(G80,AREAS,2)</f>
        <v>Operaciones</v>
      </c>
      <c r="I80" s="24">
        <v>44519</v>
      </c>
      <c r="J80" s="24"/>
      <c r="K80" s="24"/>
      <c r="L80" s="24"/>
      <c r="M80" s="7">
        <v>978544045</v>
      </c>
      <c r="N80" s="13">
        <v>1</v>
      </c>
      <c r="O80" s="13" t="str">
        <f>VLOOKUP([2]Empleados!M54,TURNOS,2)</f>
        <v>MAÑANA</v>
      </c>
      <c r="P80" s="18"/>
      <c r="Q80" s="18"/>
      <c r="R80" s="13" t="s">
        <v>407</v>
      </c>
      <c r="S80" s="13"/>
      <c r="T80" s="13"/>
      <c r="U80" s="13"/>
      <c r="V80" s="18"/>
      <c r="W80" s="18"/>
      <c r="X80" s="18"/>
      <c r="Y80" s="13" t="s">
        <v>15</v>
      </c>
      <c r="Z80" s="13" t="s">
        <v>15</v>
      </c>
      <c r="AA80" s="13"/>
      <c r="AB80" s="13" t="str">
        <f t="shared" si="3"/>
        <v>PINEDO GUTIERREZ CHRISTOPHER DAVID</v>
      </c>
    </row>
    <row r="81" spans="1:28" hidden="1" x14ac:dyDescent="0.25">
      <c r="A81" s="46" t="s">
        <v>677</v>
      </c>
      <c r="B81" s="1">
        <v>1</v>
      </c>
      <c r="C81" s="11" t="s">
        <v>678</v>
      </c>
      <c r="D81" s="11" t="s">
        <v>239</v>
      </c>
      <c r="E81" s="24">
        <v>32299</v>
      </c>
      <c r="F81" s="25">
        <v>45264150</v>
      </c>
      <c r="G81" s="13">
        <v>1</v>
      </c>
      <c r="H81" s="11" t="str">
        <f>VLOOKUP(G81,AREAS,2)</f>
        <v>Operaciones</v>
      </c>
      <c r="I81" s="24">
        <v>44348</v>
      </c>
      <c r="J81" s="24"/>
      <c r="K81" s="24"/>
      <c r="L81" s="24"/>
      <c r="M81" s="7">
        <v>971649601</v>
      </c>
      <c r="N81" s="13">
        <v>1</v>
      </c>
      <c r="O81" s="13" t="str">
        <f>VLOOKUP([2]Empleados!M55,TURNOS,2)</f>
        <v>MAÑANA</v>
      </c>
      <c r="P81" s="18"/>
      <c r="Q81" s="18"/>
      <c r="R81" s="13" t="s">
        <v>418</v>
      </c>
      <c r="S81" s="13" t="s">
        <v>408</v>
      </c>
      <c r="T81" s="13">
        <v>1</v>
      </c>
      <c r="U81" s="13">
        <v>12</v>
      </c>
      <c r="V81" s="18"/>
      <c r="W81" s="18"/>
      <c r="X81" s="18"/>
      <c r="Y81" s="13" t="s">
        <v>15</v>
      </c>
      <c r="Z81" s="13" t="s">
        <v>15</v>
      </c>
      <c r="AA81" s="13"/>
      <c r="AB81" s="13" t="str">
        <f t="shared" si="3"/>
        <v>PUICON JAVIER MARIA CRUZ</v>
      </c>
    </row>
    <row r="82" spans="1:28" hidden="1" x14ac:dyDescent="0.25">
      <c r="C82" s="11" t="s">
        <v>160</v>
      </c>
      <c r="D82" s="11" t="s">
        <v>161</v>
      </c>
      <c r="E82" s="24">
        <v>36311</v>
      </c>
      <c r="F82" s="25" t="s">
        <v>679</v>
      </c>
      <c r="G82" s="13">
        <v>1</v>
      </c>
      <c r="H82" s="11" t="s">
        <v>416</v>
      </c>
      <c r="I82" s="24">
        <v>44677</v>
      </c>
      <c r="J82" s="11"/>
      <c r="K82" s="11"/>
      <c r="L82" s="11"/>
      <c r="M82" s="13">
        <v>949564243</v>
      </c>
      <c r="N82" s="13">
        <v>1</v>
      </c>
      <c r="O82" s="13" t="s">
        <v>412</v>
      </c>
      <c r="P82" s="18" t="s">
        <v>680</v>
      </c>
      <c r="Q82" s="26" t="s">
        <v>681</v>
      </c>
      <c r="R82" s="13" t="s">
        <v>407</v>
      </c>
      <c r="S82" s="13"/>
      <c r="T82" s="13"/>
      <c r="U82" s="13"/>
      <c r="V82" s="18"/>
      <c r="W82" s="13"/>
      <c r="X82" s="13"/>
      <c r="Y82" s="13"/>
      <c r="Z82" s="13"/>
      <c r="AA82" s="12" t="s">
        <v>682</v>
      </c>
      <c r="AB82" s="13" t="str">
        <f t="shared" si="3"/>
        <v>PULLO GONZALES DANNY</v>
      </c>
    </row>
    <row r="83" spans="1:28" hidden="1" x14ac:dyDescent="0.25">
      <c r="C83" s="27" t="s">
        <v>330</v>
      </c>
      <c r="D83" s="11" t="s">
        <v>331</v>
      </c>
      <c r="E83" s="24">
        <v>32499</v>
      </c>
      <c r="F83" s="25" t="s">
        <v>332</v>
      </c>
      <c r="G83" s="13">
        <v>1</v>
      </c>
      <c r="H83" s="11" t="s">
        <v>416</v>
      </c>
      <c r="I83" s="24">
        <v>44706</v>
      </c>
      <c r="J83" s="11"/>
      <c r="K83" s="11"/>
      <c r="L83" s="11"/>
      <c r="M83" s="13">
        <v>960465297</v>
      </c>
      <c r="N83" s="13">
        <v>1</v>
      </c>
      <c r="O83" s="13" t="s">
        <v>412</v>
      </c>
      <c r="P83" s="18" t="s">
        <v>683</v>
      </c>
      <c r="Q83" s="26" t="s">
        <v>684</v>
      </c>
      <c r="R83" s="13" t="s">
        <v>418</v>
      </c>
      <c r="S83" s="13" t="s">
        <v>408</v>
      </c>
      <c r="T83" s="13">
        <v>3</v>
      </c>
      <c r="U83" s="10" t="s">
        <v>685</v>
      </c>
      <c r="V83" s="13"/>
      <c r="W83" s="13"/>
      <c r="X83" s="13"/>
      <c r="Y83" s="13"/>
      <c r="Z83" s="13"/>
      <c r="AA83" s="13"/>
      <c r="AB83" s="13" t="str">
        <f t="shared" si="3"/>
        <v>QUIROZ VARGAS KARINA ELIZABETH</v>
      </c>
    </row>
    <row r="84" spans="1:28" x14ac:dyDescent="0.25">
      <c r="A84" s="46" t="s">
        <v>686</v>
      </c>
      <c r="B84" s="1">
        <v>1</v>
      </c>
      <c r="C84" s="75" t="s">
        <v>687</v>
      </c>
      <c r="D84" s="75" t="s">
        <v>242</v>
      </c>
      <c r="E84" s="24">
        <v>34860</v>
      </c>
      <c r="F84" s="25">
        <v>74581122</v>
      </c>
      <c r="G84" s="13">
        <v>1</v>
      </c>
      <c r="H84" s="11" t="str">
        <f>VLOOKUP(G84,AREAS,2)</f>
        <v>Operaciones</v>
      </c>
      <c r="I84" s="24">
        <v>44456</v>
      </c>
      <c r="J84" s="24"/>
      <c r="K84" s="24"/>
      <c r="L84" s="24"/>
      <c r="M84" s="7">
        <v>965448709</v>
      </c>
      <c r="N84" s="13">
        <v>1</v>
      </c>
      <c r="O84" s="13" t="str">
        <f>VLOOKUP([2]Empleados!M56,TURNOS,2)</f>
        <v>MAÑANA</v>
      </c>
      <c r="P84" s="18"/>
      <c r="Q84" s="26" t="s">
        <v>688</v>
      </c>
      <c r="R84" s="13" t="s">
        <v>418</v>
      </c>
      <c r="S84" s="13"/>
      <c r="T84" s="13"/>
      <c r="U84" s="13"/>
      <c r="V84" s="18"/>
      <c r="W84" s="18"/>
      <c r="X84" s="18"/>
      <c r="Y84" s="13" t="s">
        <v>15</v>
      </c>
      <c r="Z84" s="13" t="s">
        <v>15</v>
      </c>
      <c r="AA84" s="13"/>
      <c r="AB84" s="13" t="str">
        <f t="shared" si="3"/>
        <v>QUISPE FLORES SONIA EDITA</v>
      </c>
    </row>
    <row r="85" spans="1:28" hidden="1" x14ac:dyDescent="0.25">
      <c r="A85" s="46" t="s">
        <v>689</v>
      </c>
      <c r="B85" s="1">
        <v>1</v>
      </c>
      <c r="C85" s="11" t="s">
        <v>690</v>
      </c>
      <c r="D85" s="11" t="s">
        <v>691</v>
      </c>
      <c r="E85" s="24">
        <v>36342</v>
      </c>
      <c r="F85" s="25">
        <v>77426095</v>
      </c>
      <c r="G85" s="13">
        <v>1</v>
      </c>
      <c r="H85" s="11" t="str">
        <f>VLOOKUP(G85,AREAS,2)</f>
        <v>Operaciones</v>
      </c>
      <c r="I85" s="24">
        <v>44386</v>
      </c>
      <c r="J85" s="24"/>
      <c r="K85" s="24"/>
      <c r="L85" s="24"/>
      <c r="M85" s="7">
        <v>965379316</v>
      </c>
      <c r="N85" s="13">
        <v>1</v>
      </c>
      <c r="O85" s="13" t="str">
        <f>VLOOKUP([2]Empleados!M57,TURNOS,2)</f>
        <v>MAÑANA</v>
      </c>
      <c r="P85" s="18"/>
      <c r="Q85" s="18"/>
      <c r="R85" s="13" t="s">
        <v>418</v>
      </c>
      <c r="S85" s="13" t="s">
        <v>408</v>
      </c>
      <c r="T85" s="13">
        <v>1</v>
      </c>
      <c r="U85" s="13">
        <v>4</v>
      </c>
      <c r="V85" s="18"/>
      <c r="W85" s="18"/>
      <c r="X85" s="18"/>
      <c r="Y85" s="13" t="s">
        <v>15</v>
      </c>
      <c r="Z85" s="13" t="s">
        <v>15</v>
      </c>
      <c r="AA85" s="13"/>
      <c r="AB85" s="13" t="str">
        <f t="shared" si="3"/>
        <v>QUISPE MENESES ROXXETT</v>
      </c>
    </row>
    <row r="86" spans="1:28" hidden="1" x14ac:dyDescent="0.25">
      <c r="B86" s="1">
        <v>1</v>
      </c>
      <c r="C86" s="11" t="s">
        <v>333</v>
      </c>
      <c r="D86" s="11" t="s">
        <v>334</v>
      </c>
      <c r="E86" s="24">
        <v>36377</v>
      </c>
      <c r="F86" s="25" t="s">
        <v>692</v>
      </c>
      <c r="G86" s="13">
        <v>1</v>
      </c>
      <c r="H86" s="11" t="s">
        <v>416</v>
      </c>
      <c r="I86" s="24">
        <v>44659</v>
      </c>
      <c r="J86" s="11"/>
      <c r="K86" s="11"/>
      <c r="L86" s="11"/>
      <c r="M86" s="13">
        <v>991072040</v>
      </c>
      <c r="N86" s="13">
        <v>1</v>
      </c>
      <c r="O86" s="13" t="s">
        <v>412</v>
      </c>
      <c r="P86" s="18" t="s">
        <v>566</v>
      </c>
      <c r="Q86" s="26" t="s">
        <v>693</v>
      </c>
      <c r="R86" s="13" t="s">
        <v>418</v>
      </c>
      <c r="S86" s="13"/>
      <c r="T86" s="13"/>
      <c r="U86" s="13"/>
      <c r="V86" s="18"/>
      <c r="W86" s="13"/>
      <c r="X86" s="18"/>
      <c r="Y86" s="13" t="s">
        <v>15</v>
      </c>
      <c r="Z86" s="13" t="s">
        <v>15</v>
      </c>
      <c r="AA86" s="13"/>
      <c r="AB86" s="13" t="str">
        <f t="shared" si="3"/>
        <v>RAMIREZ HUAMANI FIORELLA STHEFANI</v>
      </c>
    </row>
    <row r="87" spans="1:28" hidden="1" x14ac:dyDescent="0.25">
      <c r="C87" s="30" t="s">
        <v>162</v>
      </c>
      <c r="D87" s="30" t="s">
        <v>163</v>
      </c>
      <c r="E87" s="24">
        <v>32591</v>
      </c>
      <c r="F87" s="25" t="s">
        <v>694</v>
      </c>
      <c r="G87" s="13">
        <v>1</v>
      </c>
      <c r="H87" s="11" t="s">
        <v>416</v>
      </c>
      <c r="I87" s="24">
        <v>44677</v>
      </c>
      <c r="J87" s="11"/>
      <c r="K87" s="24">
        <v>44708</v>
      </c>
      <c r="L87" s="24">
        <v>44711</v>
      </c>
      <c r="M87" s="13">
        <v>914661421</v>
      </c>
      <c r="N87" s="13">
        <v>1</v>
      </c>
      <c r="O87" s="13" t="s">
        <v>412</v>
      </c>
      <c r="P87" s="18" t="s">
        <v>695</v>
      </c>
      <c r="Q87" s="26" t="s">
        <v>696</v>
      </c>
      <c r="R87" s="13" t="s">
        <v>418</v>
      </c>
      <c r="S87" s="13" t="s">
        <v>408</v>
      </c>
      <c r="T87" s="13">
        <v>3</v>
      </c>
      <c r="U87" s="13" t="s">
        <v>697</v>
      </c>
      <c r="V87" s="13" t="s">
        <v>426</v>
      </c>
      <c r="W87" s="28" t="s">
        <v>698</v>
      </c>
      <c r="X87" s="13"/>
      <c r="Y87" s="13"/>
      <c r="Z87" s="13"/>
      <c r="AA87" s="13"/>
      <c r="AB87" s="13" t="str">
        <f t="shared" si="3"/>
        <v>RAMOS CAMPOS JULIA CARMEN</v>
      </c>
    </row>
    <row r="88" spans="1:28" hidden="1" x14ac:dyDescent="0.25">
      <c r="C88" s="27" t="s">
        <v>336</v>
      </c>
      <c r="D88" s="11" t="s">
        <v>337</v>
      </c>
      <c r="E88" s="24">
        <v>37848</v>
      </c>
      <c r="F88" s="25" t="s">
        <v>338</v>
      </c>
      <c r="G88" s="13">
        <v>1</v>
      </c>
      <c r="H88" s="11" t="s">
        <v>416</v>
      </c>
      <c r="I88" s="24">
        <v>44706</v>
      </c>
      <c r="J88" s="11"/>
      <c r="K88" s="11"/>
      <c r="L88" s="11"/>
      <c r="M88" s="13">
        <v>994944393</v>
      </c>
      <c r="N88" s="13">
        <v>1</v>
      </c>
      <c r="O88" s="13" t="s">
        <v>412</v>
      </c>
      <c r="P88" s="18" t="s">
        <v>699</v>
      </c>
      <c r="Q88" s="26" t="s">
        <v>700</v>
      </c>
      <c r="R88" s="13" t="s">
        <v>418</v>
      </c>
      <c r="S88" s="13"/>
      <c r="T88" s="13"/>
      <c r="U88" s="13"/>
      <c r="V88" s="13"/>
      <c r="W88" s="13"/>
      <c r="X88" s="13"/>
      <c r="Y88" s="13"/>
      <c r="Z88" s="13"/>
      <c r="AA88" s="13"/>
      <c r="AB88" s="13" t="str">
        <f t="shared" si="3"/>
        <v>RAMOS HUAMANI ADRIANA PAOLA</v>
      </c>
    </row>
    <row r="89" spans="1:28" hidden="1" x14ac:dyDescent="0.25">
      <c r="A89" s="46" t="s">
        <v>701</v>
      </c>
      <c r="B89" s="1">
        <v>1</v>
      </c>
      <c r="C89" s="11" t="s">
        <v>702</v>
      </c>
      <c r="D89" s="11" t="s">
        <v>252</v>
      </c>
      <c r="E89" s="24">
        <v>31182</v>
      </c>
      <c r="F89" s="25">
        <v>43030843</v>
      </c>
      <c r="G89" s="13">
        <v>1</v>
      </c>
      <c r="H89" s="11" t="str">
        <f>VLOOKUP(G89,AREAS,2)</f>
        <v>Operaciones</v>
      </c>
      <c r="I89" s="24">
        <v>44456</v>
      </c>
      <c r="J89" s="24"/>
      <c r="K89" s="24"/>
      <c r="L89" s="24"/>
      <c r="M89" s="7">
        <v>977646993</v>
      </c>
      <c r="N89" s="13">
        <v>1</v>
      </c>
      <c r="O89" s="13" t="str">
        <f>VLOOKUP([2]Empleados!M62,TURNOS,2)</f>
        <v>MAÑANA</v>
      </c>
      <c r="P89" s="18"/>
      <c r="Q89" s="18"/>
      <c r="R89" s="13" t="s">
        <v>418</v>
      </c>
      <c r="S89" s="13" t="s">
        <v>408</v>
      </c>
      <c r="T89" s="13">
        <v>2</v>
      </c>
      <c r="U89" s="13" t="s">
        <v>703</v>
      </c>
      <c r="V89" s="18"/>
      <c r="W89" s="18"/>
      <c r="X89" s="18"/>
      <c r="Y89" s="13" t="s">
        <v>15</v>
      </c>
      <c r="Z89" s="13" t="s">
        <v>15</v>
      </c>
      <c r="AA89" s="13"/>
      <c r="AB89" s="13" t="str">
        <f t="shared" si="3"/>
        <v>RUIZ MACEDO SUSANY MARIA</v>
      </c>
    </row>
    <row r="90" spans="1:28" hidden="1" x14ac:dyDescent="0.25">
      <c r="A90" s="46" t="s">
        <v>704</v>
      </c>
      <c r="B90" s="1">
        <v>1</v>
      </c>
      <c r="C90" s="11" t="s">
        <v>705</v>
      </c>
      <c r="D90" s="11" t="s">
        <v>254</v>
      </c>
      <c r="E90" s="24">
        <v>30573</v>
      </c>
      <c r="F90" s="25">
        <v>41996696</v>
      </c>
      <c r="G90" s="13">
        <v>1</v>
      </c>
      <c r="H90" s="11" t="str">
        <f>VLOOKUP(G90,AREAS,2)</f>
        <v>Operaciones</v>
      </c>
      <c r="I90" s="24">
        <v>44348</v>
      </c>
      <c r="J90" s="24"/>
      <c r="K90" s="24"/>
      <c r="L90" s="24"/>
      <c r="M90" s="7">
        <v>997095623</v>
      </c>
      <c r="N90" s="13">
        <v>1</v>
      </c>
      <c r="O90" s="13" t="str">
        <f>VLOOKUP([2]Empleados!M64,TURNOS,2)</f>
        <v>MAÑANA</v>
      </c>
      <c r="P90" s="18"/>
      <c r="Q90" s="18"/>
      <c r="R90" s="13" t="s">
        <v>418</v>
      </c>
      <c r="S90" s="13" t="s">
        <v>408</v>
      </c>
      <c r="T90" s="13">
        <v>2</v>
      </c>
      <c r="U90" s="13" t="s">
        <v>706</v>
      </c>
      <c r="V90" s="18"/>
      <c r="W90" s="18"/>
      <c r="X90" s="18"/>
      <c r="Y90" s="13" t="s">
        <v>15</v>
      </c>
      <c r="Z90" s="13" t="s">
        <v>15</v>
      </c>
      <c r="AA90" s="13"/>
      <c r="AB90" s="13" t="str">
        <f t="shared" si="3"/>
        <v>SANCHEZ CABRERA MERCEDES</v>
      </c>
    </row>
    <row r="91" spans="1:28" x14ac:dyDescent="0.25">
      <c r="A91" s="46" t="s">
        <v>707</v>
      </c>
      <c r="B91" s="1">
        <v>1</v>
      </c>
      <c r="C91" s="75" t="s">
        <v>708</v>
      </c>
      <c r="D91" s="75" t="s">
        <v>257</v>
      </c>
      <c r="E91" s="24">
        <v>34996</v>
      </c>
      <c r="F91" s="25">
        <v>48941880</v>
      </c>
      <c r="G91" s="13">
        <v>1</v>
      </c>
      <c r="H91" s="11" t="str">
        <f>VLOOKUP(G91,AREAS,2)</f>
        <v>Operaciones</v>
      </c>
      <c r="I91" s="24">
        <v>44523</v>
      </c>
      <c r="J91" s="24"/>
      <c r="K91" s="24"/>
      <c r="L91" s="24"/>
      <c r="M91" s="7">
        <v>972151843</v>
      </c>
      <c r="N91" s="13">
        <v>1</v>
      </c>
      <c r="O91" s="13" t="str">
        <f>VLOOKUP([2]Empleados!M65,TURNOS,2)</f>
        <v>MAÑANA</v>
      </c>
      <c r="P91" s="18"/>
      <c r="Q91" s="26" t="s">
        <v>709</v>
      </c>
      <c r="R91" s="13" t="s">
        <v>418</v>
      </c>
      <c r="S91" s="13" t="s">
        <v>408</v>
      </c>
      <c r="T91" s="13">
        <v>2</v>
      </c>
      <c r="U91" s="13" t="s">
        <v>710</v>
      </c>
      <c r="V91" s="18"/>
      <c r="W91" s="18"/>
      <c r="X91" s="18"/>
      <c r="Y91" s="13" t="s">
        <v>15</v>
      </c>
      <c r="Z91" s="13" t="s">
        <v>15</v>
      </c>
      <c r="AA91" s="13"/>
      <c r="AB91" s="13" t="str">
        <f t="shared" si="3"/>
        <v>SANCHEZ RAMOS LUCY MAGDALENA</v>
      </c>
    </row>
    <row r="92" spans="1:28" hidden="1" x14ac:dyDescent="0.25">
      <c r="C92" s="11" t="s">
        <v>168</v>
      </c>
      <c r="D92" s="11" t="s">
        <v>169</v>
      </c>
      <c r="E92" s="24">
        <v>35940</v>
      </c>
      <c r="F92" s="25" t="s">
        <v>711</v>
      </c>
      <c r="G92" s="13">
        <v>1</v>
      </c>
      <c r="H92" s="11" t="s">
        <v>416</v>
      </c>
      <c r="I92" s="24">
        <v>44677</v>
      </c>
      <c r="J92" s="11"/>
      <c r="K92" s="11"/>
      <c r="L92" s="11"/>
      <c r="M92" s="13">
        <v>955880534</v>
      </c>
      <c r="N92" s="13">
        <v>1</v>
      </c>
      <c r="O92" s="13" t="s">
        <v>412</v>
      </c>
      <c r="P92" s="18" t="s">
        <v>712</v>
      </c>
      <c r="Q92" s="26" t="s">
        <v>713</v>
      </c>
      <c r="R92" s="13" t="s">
        <v>418</v>
      </c>
      <c r="S92" s="13"/>
      <c r="T92" s="13"/>
      <c r="U92" s="13"/>
      <c r="V92" s="13" t="s">
        <v>426</v>
      </c>
      <c r="W92" s="28" t="s">
        <v>714</v>
      </c>
      <c r="X92" s="13"/>
      <c r="Y92" s="13"/>
      <c r="Z92" s="13"/>
      <c r="AA92" s="12" t="s">
        <v>715</v>
      </c>
      <c r="AB92" s="13" t="str">
        <f t="shared" si="3"/>
        <v>SEMINARIO JIMENEZ ANDREA</v>
      </c>
    </row>
    <row r="93" spans="1:28" hidden="1" x14ac:dyDescent="0.25">
      <c r="C93" s="27" t="s">
        <v>339</v>
      </c>
      <c r="D93" s="11" t="s">
        <v>716</v>
      </c>
      <c r="E93" s="24">
        <v>32661</v>
      </c>
      <c r="F93" s="49" t="s">
        <v>341</v>
      </c>
      <c r="G93" s="13">
        <v>1</v>
      </c>
      <c r="H93" s="11" t="s">
        <v>416</v>
      </c>
      <c r="I93" s="24">
        <v>44707</v>
      </c>
      <c r="J93" s="11"/>
      <c r="K93" s="11"/>
      <c r="L93" s="11"/>
      <c r="M93" s="13">
        <v>983112056</v>
      </c>
      <c r="N93" s="13">
        <v>1</v>
      </c>
      <c r="O93" s="13" t="s">
        <v>412</v>
      </c>
      <c r="P93" s="18" t="s">
        <v>717</v>
      </c>
      <c r="Q93" s="26" t="s">
        <v>718</v>
      </c>
      <c r="R93" s="13" t="s">
        <v>418</v>
      </c>
      <c r="S93" s="13" t="s">
        <v>408</v>
      </c>
      <c r="T93" s="13">
        <v>2</v>
      </c>
      <c r="U93" s="13" t="s">
        <v>719</v>
      </c>
      <c r="V93" s="13"/>
      <c r="W93" s="13"/>
      <c r="X93" s="13"/>
      <c r="Y93" s="13"/>
      <c r="Z93" s="13"/>
      <c r="AA93" s="13"/>
      <c r="AB93" s="13" t="str">
        <f t="shared" si="3"/>
        <v>SILVA GARCIA DAYALIS YURUVI</v>
      </c>
    </row>
    <row r="94" spans="1:28" hidden="1" x14ac:dyDescent="0.25">
      <c r="C94" s="11" t="s">
        <v>342</v>
      </c>
      <c r="D94" s="11" t="s">
        <v>346</v>
      </c>
      <c r="E94" s="24">
        <v>37850</v>
      </c>
      <c r="F94" s="25" t="s">
        <v>720</v>
      </c>
      <c r="G94" s="13">
        <v>1</v>
      </c>
      <c r="H94" s="11" t="s">
        <v>416</v>
      </c>
      <c r="I94" s="24">
        <v>44695</v>
      </c>
      <c r="J94" s="11"/>
      <c r="K94" s="11"/>
      <c r="L94" s="11"/>
      <c r="M94" s="13">
        <v>931693876</v>
      </c>
      <c r="N94" s="13">
        <v>1</v>
      </c>
      <c r="O94" s="13" t="s">
        <v>412</v>
      </c>
      <c r="P94" s="18" t="s">
        <v>721</v>
      </c>
      <c r="Q94" s="50" t="s">
        <v>722</v>
      </c>
      <c r="R94" s="13" t="s">
        <v>407</v>
      </c>
      <c r="S94" s="13"/>
      <c r="T94" s="13"/>
      <c r="U94" s="13"/>
      <c r="V94" s="13" t="s">
        <v>426</v>
      </c>
      <c r="W94" s="28" t="s">
        <v>723</v>
      </c>
      <c r="X94" s="13"/>
      <c r="Y94" s="13"/>
      <c r="Z94" s="13"/>
      <c r="AA94" s="12" t="s">
        <v>724</v>
      </c>
      <c r="AB94" s="13" t="str">
        <f t="shared" si="3"/>
        <v>SILVA VASQUEZ JEAN EFRAIN</v>
      </c>
    </row>
    <row r="95" spans="1:28" hidden="1" x14ac:dyDescent="0.25">
      <c r="C95" s="27" t="s">
        <v>342</v>
      </c>
      <c r="D95" s="11" t="s">
        <v>343</v>
      </c>
      <c r="E95" s="24">
        <v>36554</v>
      </c>
      <c r="F95" s="25" t="s">
        <v>344</v>
      </c>
      <c r="G95" s="13">
        <v>1</v>
      </c>
      <c r="H95" s="11" t="s">
        <v>416</v>
      </c>
      <c r="I95" s="24">
        <v>44706</v>
      </c>
      <c r="J95" s="11"/>
      <c r="K95" s="11"/>
      <c r="L95" s="11"/>
      <c r="M95" s="13">
        <v>925362534</v>
      </c>
      <c r="N95" s="13">
        <v>1</v>
      </c>
      <c r="O95" s="13" t="s">
        <v>412</v>
      </c>
      <c r="P95" s="18" t="s">
        <v>725</v>
      </c>
      <c r="Q95" s="26" t="s">
        <v>726</v>
      </c>
      <c r="R95" s="13" t="s">
        <v>407</v>
      </c>
      <c r="S95" s="13"/>
      <c r="T95" s="13"/>
      <c r="U95" s="13"/>
      <c r="V95" s="13"/>
      <c r="W95" s="13"/>
      <c r="X95" s="13"/>
      <c r="Y95" s="13"/>
      <c r="Z95" s="13"/>
      <c r="AA95" s="13"/>
      <c r="AB95" s="13" t="str">
        <f t="shared" si="3"/>
        <v>SILVA VASQUEZ PEDRO SABINA</v>
      </c>
    </row>
    <row r="96" spans="1:28" hidden="1" x14ac:dyDescent="0.25">
      <c r="C96" s="27" t="s">
        <v>347</v>
      </c>
      <c r="D96" s="11" t="s">
        <v>348</v>
      </c>
      <c r="E96" s="24">
        <v>37102</v>
      </c>
      <c r="F96" s="25" t="s">
        <v>349</v>
      </c>
      <c r="G96" s="13">
        <v>1</v>
      </c>
      <c r="H96" s="11" t="s">
        <v>416</v>
      </c>
      <c r="I96" s="24">
        <v>44706</v>
      </c>
      <c r="J96" s="11"/>
      <c r="K96" s="11"/>
      <c r="L96" s="11"/>
      <c r="M96" s="13">
        <v>929290822</v>
      </c>
      <c r="N96" s="13">
        <v>1</v>
      </c>
      <c r="O96" s="13" t="s">
        <v>412</v>
      </c>
      <c r="P96" s="18" t="s">
        <v>727</v>
      </c>
      <c r="Q96" s="26" t="s">
        <v>728</v>
      </c>
      <c r="R96" s="13" t="s">
        <v>418</v>
      </c>
      <c r="S96" s="13"/>
      <c r="T96" s="13"/>
      <c r="U96" s="13"/>
      <c r="V96" s="13" t="s">
        <v>426</v>
      </c>
      <c r="W96" s="28" t="s">
        <v>729</v>
      </c>
      <c r="X96" s="13"/>
      <c r="Y96" s="13"/>
      <c r="Z96" s="13"/>
      <c r="AA96" s="13"/>
      <c r="AB96" s="13" t="str">
        <f t="shared" si="3"/>
        <v>SOLIS DURAND JESSICA MARISOL</v>
      </c>
    </row>
    <row r="97" spans="1:28" hidden="1" x14ac:dyDescent="0.25">
      <c r="C97" s="11" t="s">
        <v>730</v>
      </c>
      <c r="D97" s="11" t="s">
        <v>351</v>
      </c>
      <c r="E97" s="24">
        <v>29540</v>
      </c>
      <c r="F97" s="25" t="s">
        <v>731</v>
      </c>
      <c r="G97" s="13">
        <v>1</v>
      </c>
      <c r="H97" s="11" t="s">
        <v>416</v>
      </c>
      <c r="I97" s="24">
        <v>44695</v>
      </c>
      <c r="J97" s="11"/>
      <c r="K97" s="11"/>
      <c r="L97" s="11"/>
      <c r="M97" s="13">
        <v>939304035</v>
      </c>
      <c r="N97" s="13">
        <v>1</v>
      </c>
      <c r="O97" s="13" t="s">
        <v>412</v>
      </c>
      <c r="P97" s="18" t="s">
        <v>732</v>
      </c>
      <c r="Q97" s="26" t="s">
        <v>733</v>
      </c>
      <c r="R97" s="13" t="s">
        <v>418</v>
      </c>
      <c r="S97" s="13"/>
      <c r="T97" s="13"/>
      <c r="U97" s="13"/>
      <c r="V97" s="13" t="s">
        <v>426</v>
      </c>
      <c r="W97" s="28" t="s">
        <v>734</v>
      </c>
      <c r="X97" s="13"/>
      <c r="Y97" s="13"/>
      <c r="Z97" s="13"/>
      <c r="AA97" s="12" t="s">
        <v>735</v>
      </c>
      <c r="AB97" s="13" t="str">
        <f t="shared" si="3"/>
        <v>SOLIS SIMON ESTHER MARLENE</v>
      </c>
    </row>
    <row r="98" spans="1:28" hidden="1" x14ac:dyDescent="0.25">
      <c r="A98" s="46" t="s">
        <v>736</v>
      </c>
      <c r="B98" s="1">
        <v>1</v>
      </c>
      <c r="C98" s="11" t="s">
        <v>737</v>
      </c>
      <c r="D98" s="11" t="s">
        <v>261</v>
      </c>
      <c r="E98" s="24">
        <v>35602</v>
      </c>
      <c r="F98" s="25">
        <v>77462803</v>
      </c>
      <c r="G98" s="13">
        <v>1</v>
      </c>
      <c r="H98" s="11" t="str">
        <f>VLOOKUP(G98,AREAS,2)</f>
        <v>Operaciones</v>
      </c>
      <c r="I98" s="24">
        <v>44523</v>
      </c>
      <c r="J98" s="24"/>
      <c r="K98" s="24"/>
      <c r="L98" s="24"/>
      <c r="M98" s="7">
        <v>920801489</v>
      </c>
      <c r="N98" s="13">
        <v>1</v>
      </c>
      <c r="O98" s="13" t="str">
        <f>VLOOKUP([2]Empleados!M71,TURNOS,2)</f>
        <v>MAÑANA</v>
      </c>
      <c r="P98" s="18"/>
      <c r="Q98" s="18"/>
      <c r="R98" s="13" t="s">
        <v>418</v>
      </c>
      <c r="S98" s="13"/>
      <c r="T98" s="13"/>
      <c r="U98" s="13"/>
      <c r="V98" s="18"/>
      <c r="W98" s="18"/>
      <c r="X98" s="18"/>
      <c r="Y98" s="13" t="s">
        <v>15</v>
      </c>
      <c r="Z98" s="13"/>
      <c r="AA98" s="13"/>
      <c r="AB98" s="13" t="str">
        <f t="shared" si="3"/>
        <v>SUEL CAYLLAHUA LISET</v>
      </c>
    </row>
    <row r="99" spans="1:28" hidden="1" x14ac:dyDescent="0.25">
      <c r="A99" s="46" t="s">
        <v>738</v>
      </c>
      <c r="B99" s="1">
        <v>1</v>
      </c>
      <c r="C99" s="11" t="s">
        <v>739</v>
      </c>
      <c r="D99" s="11" t="s">
        <v>264</v>
      </c>
      <c r="E99" s="24">
        <v>33817</v>
      </c>
      <c r="F99" s="25">
        <v>71329572</v>
      </c>
      <c r="G99" s="13">
        <v>1</v>
      </c>
      <c r="H99" s="11" t="str">
        <f>VLOOKUP(G99,AREAS,2)</f>
        <v>Operaciones</v>
      </c>
      <c r="I99" s="24">
        <v>44482</v>
      </c>
      <c r="J99" s="24"/>
      <c r="K99" s="24"/>
      <c r="L99" s="24"/>
      <c r="M99" s="7">
        <v>965966240</v>
      </c>
      <c r="N99" s="13">
        <v>1</v>
      </c>
      <c r="O99" s="13" t="str">
        <f>VLOOKUP([2]Empleados!M72,TURNOS,2)</f>
        <v>MAÑANA</v>
      </c>
      <c r="P99" s="18"/>
      <c r="Q99" s="18"/>
      <c r="R99" s="13" t="s">
        <v>418</v>
      </c>
      <c r="S99" s="13" t="s">
        <v>408</v>
      </c>
      <c r="T99" s="13">
        <v>2</v>
      </c>
      <c r="U99" s="13" t="s">
        <v>740</v>
      </c>
      <c r="V99" s="18"/>
      <c r="W99" s="18"/>
      <c r="X99" s="18"/>
      <c r="Y99" s="13" t="s">
        <v>15</v>
      </c>
      <c r="Z99" s="13" t="s">
        <v>15</v>
      </c>
      <c r="AA99" s="13"/>
      <c r="AB99" s="13" t="str">
        <f t="shared" si="3"/>
        <v>SULLON GARCIA KATHERINE ELIZABETH</v>
      </c>
    </row>
    <row r="100" spans="1:28" hidden="1" x14ac:dyDescent="0.25">
      <c r="B100" s="1">
        <v>1</v>
      </c>
      <c r="C100" s="11" t="s">
        <v>741</v>
      </c>
      <c r="D100" s="11" t="s">
        <v>742</v>
      </c>
      <c r="E100" s="24">
        <v>37897</v>
      </c>
      <c r="F100" s="25" t="s">
        <v>743</v>
      </c>
      <c r="G100" s="13">
        <v>1</v>
      </c>
      <c r="H100" s="11" t="str">
        <f>VLOOKUP(G100,AREAS,2)</f>
        <v>Operaciones</v>
      </c>
      <c r="I100" s="24">
        <v>44649</v>
      </c>
      <c r="J100" s="11"/>
      <c r="K100" s="11"/>
      <c r="L100" s="11"/>
      <c r="M100" s="13">
        <v>961344344</v>
      </c>
      <c r="N100" s="13">
        <v>1</v>
      </c>
      <c r="O100" s="13" t="s">
        <v>412</v>
      </c>
      <c r="P100" s="18"/>
      <c r="Q100" s="26" t="s">
        <v>744</v>
      </c>
      <c r="R100" s="13" t="s">
        <v>418</v>
      </c>
      <c r="S100" s="13"/>
      <c r="T100" s="13"/>
      <c r="U100" s="13"/>
      <c r="V100" s="18"/>
      <c r="W100" s="18"/>
      <c r="X100" s="18"/>
      <c r="Y100" s="13" t="s">
        <v>15</v>
      </c>
      <c r="Z100" s="13"/>
      <c r="AA100" s="13"/>
      <c r="AB100" s="13" t="str">
        <f t="shared" si="3"/>
        <v>TAIPE CONTRERAS NOELIA MELISSA</v>
      </c>
    </row>
    <row r="101" spans="1:28" hidden="1" x14ac:dyDescent="0.25">
      <c r="C101" s="11" t="s">
        <v>170</v>
      </c>
      <c r="D101" s="11" t="s">
        <v>171</v>
      </c>
      <c r="E101" s="24">
        <v>37040</v>
      </c>
      <c r="F101" s="25" t="s">
        <v>745</v>
      </c>
      <c r="G101" s="13">
        <v>1</v>
      </c>
      <c r="H101" s="11" t="s">
        <v>416</v>
      </c>
      <c r="I101" s="24">
        <v>44680</v>
      </c>
      <c r="J101" s="11"/>
      <c r="K101" s="11"/>
      <c r="L101" s="11"/>
      <c r="M101" s="13">
        <v>982366868</v>
      </c>
      <c r="N101" s="13">
        <v>1</v>
      </c>
      <c r="O101" s="13" t="s">
        <v>412</v>
      </c>
      <c r="P101" s="18" t="s">
        <v>746</v>
      </c>
      <c r="Q101" s="26" t="s">
        <v>747</v>
      </c>
      <c r="R101" s="13" t="s">
        <v>418</v>
      </c>
      <c r="S101" s="13"/>
      <c r="T101" s="13"/>
      <c r="U101" s="13"/>
      <c r="V101" s="18"/>
      <c r="W101" s="13"/>
      <c r="X101" s="13"/>
      <c r="Y101" s="13"/>
      <c r="Z101" s="13"/>
      <c r="AA101" s="12" t="s">
        <v>748</v>
      </c>
      <c r="AB101" s="13" t="str">
        <f t="shared" si="3"/>
        <v>TANTA CULQUI KATHERINE MARGOT</v>
      </c>
    </row>
    <row r="102" spans="1:28" hidden="1" x14ac:dyDescent="0.25">
      <c r="C102" s="11" t="s">
        <v>749</v>
      </c>
      <c r="D102" s="11" t="s">
        <v>355</v>
      </c>
      <c r="E102" s="24">
        <v>36457</v>
      </c>
      <c r="F102" s="25" t="s">
        <v>750</v>
      </c>
      <c r="G102" s="13">
        <v>1</v>
      </c>
      <c r="H102" s="11" t="s">
        <v>416</v>
      </c>
      <c r="I102" s="24">
        <v>44695</v>
      </c>
      <c r="J102" s="11"/>
      <c r="K102" s="11"/>
      <c r="L102" s="11"/>
      <c r="M102" s="13">
        <v>917998191</v>
      </c>
      <c r="N102" s="13">
        <v>1</v>
      </c>
      <c r="O102" s="13" t="s">
        <v>412</v>
      </c>
      <c r="P102" s="18" t="s">
        <v>732</v>
      </c>
      <c r="Q102" s="26" t="s">
        <v>751</v>
      </c>
      <c r="R102" s="13" t="s">
        <v>418</v>
      </c>
      <c r="S102" s="13" t="s">
        <v>408</v>
      </c>
      <c r="T102" s="13">
        <v>1</v>
      </c>
      <c r="U102" s="13">
        <v>2</v>
      </c>
      <c r="V102" s="13"/>
      <c r="W102" s="13"/>
      <c r="X102" s="13"/>
      <c r="Y102" s="13"/>
      <c r="Z102" s="13"/>
      <c r="AA102" s="12" t="s">
        <v>752</v>
      </c>
      <c r="AB102" s="13" t="str">
        <f t="shared" si="3"/>
        <v>TAQUIRI SOLIS ASHLY DAYAN</v>
      </c>
    </row>
    <row r="103" spans="1:28" x14ac:dyDescent="0.25">
      <c r="A103" s="46" t="s">
        <v>753</v>
      </c>
      <c r="B103" s="1">
        <v>1</v>
      </c>
      <c r="C103" s="75" t="s">
        <v>754</v>
      </c>
      <c r="D103" s="75" t="s">
        <v>267</v>
      </c>
      <c r="E103" s="24">
        <v>33300</v>
      </c>
      <c r="F103" s="25">
        <v>46949457</v>
      </c>
      <c r="G103" s="13">
        <v>1</v>
      </c>
      <c r="H103" s="11" t="str">
        <f>VLOOKUP(G103,AREAS,2)</f>
        <v>Operaciones</v>
      </c>
      <c r="I103" s="24">
        <v>44523</v>
      </c>
      <c r="J103" s="24"/>
      <c r="K103" s="24"/>
      <c r="L103" s="24"/>
      <c r="M103" s="7">
        <v>942812586</v>
      </c>
      <c r="N103" s="13">
        <v>1</v>
      </c>
      <c r="O103" s="13" t="str">
        <f>VLOOKUP([2]Empleados!M74,TURNOS,2)</f>
        <v>MAÑANA</v>
      </c>
      <c r="P103" s="18"/>
      <c r="Q103" s="18"/>
      <c r="R103" s="13" t="s">
        <v>418</v>
      </c>
      <c r="S103" s="13" t="s">
        <v>408</v>
      </c>
      <c r="T103" s="13">
        <v>2</v>
      </c>
      <c r="U103" s="13" t="s">
        <v>755</v>
      </c>
      <c r="V103" s="18"/>
      <c r="W103" s="18"/>
      <c r="X103" s="18"/>
      <c r="Y103" s="13" t="s">
        <v>15</v>
      </c>
      <c r="Z103" s="13" t="s">
        <v>15</v>
      </c>
      <c r="AA103" s="13"/>
      <c r="AB103" s="13" t="str">
        <f t="shared" si="3"/>
        <v>TITO AGUILAR MIRIAN VANESA</v>
      </c>
    </row>
    <row r="104" spans="1:28" hidden="1" x14ac:dyDescent="0.25">
      <c r="A104" s="46" t="s">
        <v>756</v>
      </c>
      <c r="B104" s="1">
        <v>1</v>
      </c>
      <c r="C104" s="11" t="s">
        <v>757</v>
      </c>
      <c r="D104" s="11" t="s">
        <v>758</v>
      </c>
      <c r="E104" s="24">
        <v>35425</v>
      </c>
      <c r="F104" s="25">
        <v>73501156</v>
      </c>
      <c r="G104" s="13">
        <v>1</v>
      </c>
      <c r="H104" s="11" t="str">
        <f>VLOOKUP(G104,AREAS,2)</f>
        <v>Operaciones</v>
      </c>
      <c r="I104" s="24">
        <v>44498</v>
      </c>
      <c r="J104" s="24"/>
      <c r="K104" s="24"/>
      <c r="L104" s="24"/>
      <c r="M104" s="7">
        <v>933761672</v>
      </c>
      <c r="N104" s="13">
        <v>1</v>
      </c>
      <c r="O104" s="13" t="str">
        <f>VLOOKUP([2]Empleados!M75,TURNOS,2)</f>
        <v>MAÑANA</v>
      </c>
      <c r="P104" s="18"/>
      <c r="Q104" s="18"/>
      <c r="R104" s="13" t="s">
        <v>418</v>
      </c>
      <c r="S104" s="13"/>
      <c r="T104" s="13"/>
      <c r="U104" s="13"/>
      <c r="V104" s="18"/>
      <c r="W104" s="18"/>
      <c r="X104" s="18"/>
      <c r="Y104" s="13" t="s">
        <v>15</v>
      </c>
      <c r="Z104" s="13"/>
      <c r="AA104" s="13"/>
      <c r="AB104" s="13" t="str">
        <f t="shared" si="3"/>
        <v>TORRES MORALES MERY LANDIS</v>
      </c>
    </row>
    <row r="105" spans="1:28" hidden="1" x14ac:dyDescent="0.25">
      <c r="B105" s="1">
        <v>1</v>
      </c>
      <c r="C105" s="11" t="s">
        <v>759</v>
      </c>
      <c r="D105" s="11" t="s">
        <v>760</v>
      </c>
      <c r="E105" s="24">
        <v>37021</v>
      </c>
      <c r="F105" s="25" t="s">
        <v>761</v>
      </c>
      <c r="G105" s="13">
        <v>1</v>
      </c>
      <c r="H105" s="11" t="str">
        <f>VLOOKUP(G105,AREAS,2)</f>
        <v>Operaciones</v>
      </c>
      <c r="I105" s="24">
        <v>44649</v>
      </c>
      <c r="J105" s="11"/>
      <c r="K105" s="11"/>
      <c r="L105" s="11"/>
      <c r="M105" s="13">
        <v>946044429</v>
      </c>
      <c r="N105" s="13">
        <v>1</v>
      </c>
      <c r="O105" s="13" t="s">
        <v>412</v>
      </c>
      <c r="P105" s="18" t="s">
        <v>762</v>
      </c>
      <c r="Q105" s="26" t="s">
        <v>763</v>
      </c>
      <c r="R105" s="13" t="s">
        <v>418</v>
      </c>
      <c r="S105" s="13" t="s">
        <v>408</v>
      </c>
      <c r="T105" s="13">
        <v>1</v>
      </c>
      <c r="U105" s="13">
        <v>1</v>
      </c>
      <c r="V105" s="18"/>
      <c r="W105" s="18"/>
      <c r="X105" s="18"/>
      <c r="Y105" s="13" t="s">
        <v>15</v>
      </c>
      <c r="Z105" s="13"/>
      <c r="AA105" s="13"/>
      <c r="AB105" s="13" t="str">
        <f t="shared" si="3"/>
        <v>TRUJILLO MAITA VALESKA ALEJANDRA</v>
      </c>
    </row>
    <row r="106" spans="1:28" hidden="1" x14ac:dyDescent="0.25">
      <c r="A106" s="46" t="s">
        <v>764</v>
      </c>
      <c r="B106" s="1">
        <v>1</v>
      </c>
      <c r="C106" s="31" t="s">
        <v>765</v>
      </c>
      <c r="D106" s="31" t="s">
        <v>273</v>
      </c>
      <c r="E106" s="32">
        <v>37547</v>
      </c>
      <c r="F106" s="33">
        <v>75678518</v>
      </c>
      <c r="G106" s="34">
        <v>1</v>
      </c>
      <c r="H106" s="31" t="str">
        <f>VLOOKUP(G106,AREAS,2)</f>
        <v>Operaciones</v>
      </c>
      <c r="I106" s="32">
        <v>44523</v>
      </c>
      <c r="J106" s="32"/>
      <c r="K106" s="32"/>
      <c r="L106" s="32"/>
      <c r="M106" s="51">
        <v>961786089</v>
      </c>
      <c r="N106" s="34">
        <v>1</v>
      </c>
      <c r="O106" s="34" t="str">
        <f>VLOOKUP([2]Empleados!M78,TURNOS,2)</f>
        <v>MAÑANA</v>
      </c>
      <c r="P106" s="35"/>
      <c r="Q106" s="35"/>
      <c r="R106" s="34" t="s">
        <v>407</v>
      </c>
      <c r="S106" s="34"/>
      <c r="T106" s="34"/>
      <c r="U106" s="34"/>
      <c r="V106" s="35"/>
      <c r="W106" s="35"/>
      <c r="X106" s="35"/>
      <c r="Y106" s="34" t="s">
        <v>15</v>
      </c>
      <c r="Z106" s="34" t="s">
        <v>15</v>
      </c>
      <c r="AA106" s="34"/>
      <c r="AB106" s="13" t="str">
        <f t="shared" si="3"/>
        <v>UCHASARA CHOLAN ANGEL ISRAEL</v>
      </c>
    </row>
    <row r="107" spans="1:28" hidden="1" x14ac:dyDescent="0.25">
      <c r="A107" s="11"/>
      <c r="B107" s="13">
        <v>1</v>
      </c>
      <c r="C107" s="30" t="s">
        <v>765</v>
      </c>
      <c r="D107" s="30" t="s">
        <v>766</v>
      </c>
      <c r="E107" s="24">
        <v>36147</v>
      </c>
      <c r="F107" s="25" t="s">
        <v>767</v>
      </c>
      <c r="G107" s="13">
        <v>1</v>
      </c>
      <c r="H107" s="11" t="s">
        <v>416</v>
      </c>
      <c r="I107" s="24">
        <v>44645</v>
      </c>
      <c r="J107" s="11"/>
      <c r="K107" s="24">
        <v>44708</v>
      </c>
      <c r="L107" s="24">
        <v>44711</v>
      </c>
      <c r="M107" s="13">
        <v>977340779</v>
      </c>
      <c r="N107" s="13">
        <v>1</v>
      </c>
      <c r="O107" s="13" t="s">
        <v>412</v>
      </c>
      <c r="P107" s="18" t="s">
        <v>768</v>
      </c>
      <c r="Q107" s="26" t="s">
        <v>769</v>
      </c>
      <c r="R107" s="13" t="s">
        <v>418</v>
      </c>
      <c r="S107" s="13"/>
      <c r="T107" s="13"/>
      <c r="U107" s="13"/>
      <c r="V107" s="18"/>
      <c r="W107" s="18"/>
      <c r="X107" s="18"/>
      <c r="Y107" s="13"/>
      <c r="Z107" s="13"/>
      <c r="AA107" s="13"/>
      <c r="AB107" s="13" t="str">
        <f t="shared" si="3"/>
        <v>UCHASARA CHOLAN ANGGIE MAYUMI</v>
      </c>
    </row>
    <row r="108" spans="1:28" hidden="1" x14ac:dyDescent="0.25">
      <c r="A108" s="11" t="s">
        <v>770</v>
      </c>
      <c r="B108" s="13">
        <v>1</v>
      </c>
      <c r="C108" s="11" t="s">
        <v>771</v>
      </c>
      <c r="D108" s="11" t="s">
        <v>276</v>
      </c>
      <c r="E108" s="24">
        <v>37434</v>
      </c>
      <c r="F108" s="25" t="s">
        <v>277</v>
      </c>
      <c r="G108" s="13">
        <v>1</v>
      </c>
      <c r="H108" s="11" t="str">
        <f>VLOOKUP(G108,AREAS,2)</f>
        <v>Operaciones</v>
      </c>
      <c r="I108" s="24">
        <v>44482</v>
      </c>
      <c r="J108" s="24"/>
      <c r="K108" s="24"/>
      <c r="L108" s="24"/>
      <c r="M108" s="7">
        <v>902088618</v>
      </c>
      <c r="N108" s="13">
        <v>1</v>
      </c>
      <c r="O108" s="13" t="str">
        <f>VLOOKUP([2]Empleados!M77,TURNOS,2)</f>
        <v>MAÑANA</v>
      </c>
      <c r="P108" s="18"/>
      <c r="Q108" s="26" t="s">
        <v>772</v>
      </c>
      <c r="R108" s="13" t="s">
        <v>418</v>
      </c>
      <c r="S108" s="13" t="s">
        <v>408</v>
      </c>
      <c r="T108" s="13">
        <v>1</v>
      </c>
      <c r="U108" s="13">
        <v>3</v>
      </c>
      <c r="V108" s="18"/>
      <c r="W108" s="18"/>
      <c r="X108" s="18"/>
      <c r="Y108" s="13" t="s">
        <v>15</v>
      </c>
      <c r="Z108" s="13"/>
      <c r="AA108" s="13"/>
      <c r="AB108" s="13" t="str">
        <f t="shared" si="3"/>
        <v>URBINA GARCIA KAROL GABRIELA</v>
      </c>
    </row>
    <row r="109" spans="1:28" hidden="1" x14ac:dyDescent="0.25">
      <c r="A109" s="11"/>
      <c r="B109" s="13">
        <v>1</v>
      </c>
      <c r="C109" s="11" t="s">
        <v>360</v>
      </c>
      <c r="D109" s="11" t="s">
        <v>361</v>
      </c>
      <c r="E109" s="24">
        <v>31951</v>
      </c>
      <c r="F109" s="25" t="s">
        <v>773</v>
      </c>
      <c r="G109" s="13">
        <v>1</v>
      </c>
      <c r="H109" s="11" t="s">
        <v>416</v>
      </c>
      <c r="I109" s="24">
        <v>44669</v>
      </c>
      <c r="J109" s="11"/>
      <c r="K109" s="11"/>
      <c r="L109" s="11"/>
      <c r="M109" s="13">
        <v>933036664</v>
      </c>
      <c r="N109" s="13">
        <v>1</v>
      </c>
      <c r="O109" s="13" t="s">
        <v>412</v>
      </c>
      <c r="P109" s="18" t="s">
        <v>774</v>
      </c>
      <c r="Q109" s="47" t="s">
        <v>775</v>
      </c>
      <c r="R109" s="13" t="s">
        <v>407</v>
      </c>
      <c r="S109" s="13" t="s">
        <v>408</v>
      </c>
      <c r="T109" s="13">
        <v>1</v>
      </c>
      <c r="U109" s="13">
        <v>12</v>
      </c>
      <c r="V109" s="18"/>
      <c r="W109" s="13"/>
      <c r="X109" s="18"/>
      <c r="Y109" s="13" t="s">
        <v>15</v>
      </c>
      <c r="Z109" s="13"/>
      <c r="AA109" s="13"/>
      <c r="AB109" s="13" t="str">
        <f t="shared" ref="AB109:AB117" si="4">CONCATENATE(C109," ", D109)</f>
        <v>VALERIO CASTRO JAIRO ANDERSON</v>
      </c>
    </row>
    <row r="110" spans="1:28" hidden="1" x14ac:dyDescent="0.25">
      <c r="A110" s="11"/>
      <c r="B110" s="13">
        <v>1</v>
      </c>
      <c r="C110" s="11" t="s">
        <v>365</v>
      </c>
      <c r="D110" s="11" t="s">
        <v>366</v>
      </c>
      <c r="E110" s="24">
        <v>36840</v>
      </c>
      <c r="F110" s="25">
        <v>77154249</v>
      </c>
      <c r="G110" s="13">
        <v>1</v>
      </c>
      <c r="H110" s="11" t="str">
        <f>VLOOKUP(G110,AREAS,2)</f>
        <v>Operaciones</v>
      </c>
      <c r="I110" s="24">
        <v>44580</v>
      </c>
      <c r="J110" s="11"/>
      <c r="K110" s="11"/>
      <c r="L110" s="11"/>
      <c r="M110" s="13">
        <v>914026850</v>
      </c>
      <c r="N110" s="13">
        <v>1</v>
      </c>
      <c r="O110" s="13" t="str">
        <f>VLOOKUP([2]Empleados!M94,TURNOS,2)</f>
        <v>MAÑANA</v>
      </c>
      <c r="P110" s="18" t="s">
        <v>776</v>
      </c>
      <c r="Q110" s="26" t="s">
        <v>777</v>
      </c>
      <c r="R110" s="13" t="s">
        <v>407</v>
      </c>
      <c r="S110" s="13"/>
      <c r="T110" s="13"/>
      <c r="U110" s="13"/>
      <c r="V110" s="18"/>
      <c r="W110" s="18"/>
      <c r="X110" s="18"/>
      <c r="Y110" s="13" t="s">
        <v>15</v>
      </c>
      <c r="Z110" s="13"/>
      <c r="AA110" s="13"/>
      <c r="AB110" s="13" t="str">
        <f t="shared" si="4"/>
        <v>VEGA GONZALES CHRISTIAN MOISES</v>
      </c>
    </row>
    <row r="111" spans="1:28" hidden="1" x14ac:dyDescent="0.25">
      <c r="A111" s="11"/>
      <c r="B111" s="13"/>
      <c r="C111" s="11" t="s">
        <v>174</v>
      </c>
      <c r="D111" s="11" t="s">
        <v>175</v>
      </c>
      <c r="E111" s="24">
        <v>35465</v>
      </c>
      <c r="F111" s="25" t="s">
        <v>778</v>
      </c>
      <c r="G111" s="13">
        <v>1</v>
      </c>
      <c r="H111" s="11" t="s">
        <v>416</v>
      </c>
      <c r="I111" s="24">
        <v>44677</v>
      </c>
      <c r="J111" s="11"/>
      <c r="K111" s="11"/>
      <c r="L111" s="11"/>
      <c r="M111" s="13">
        <v>974948812</v>
      </c>
      <c r="N111" s="13">
        <v>1</v>
      </c>
      <c r="O111" s="13" t="s">
        <v>412</v>
      </c>
      <c r="P111" s="18" t="s">
        <v>712</v>
      </c>
      <c r="Q111" s="26" t="s">
        <v>713</v>
      </c>
      <c r="R111" s="13" t="s">
        <v>407</v>
      </c>
      <c r="S111" s="13"/>
      <c r="T111" s="13"/>
      <c r="U111" s="13"/>
      <c r="V111" s="18"/>
      <c r="W111" s="13"/>
      <c r="X111" s="13"/>
      <c r="Y111" s="13"/>
      <c r="Z111" s="13"/>
      <c r="AA111" s="12" t="s">
        <v>779</v>
      </c>
      <c r="AB111" s="13" t="str">
        <f t="shared" si="4"/>
        <v>VILCA MORENO ANTONY WILFREDO</v>
      </c>
    </row>
    <row r="112" spans="1:28" x14ac:dyDescent="0.25">
      <c r="A112" s="11" t="s">
        <v>780</v>
      </c>
      <c r="B112" s="13">
        <v>1</v>
      </c>
      <c r="C112" s="75" t="s">
        <v>367</v>
      </c>
      <c r="D112" s="75" t="s">
        <v>368</v>
      </c>
      <c r="E112" s="24">
        <v>37078</v>
      </c>
      <c r="F112" s="25">
        <v>73827945</v>
      </c>
      <c r="G112" s="13">
        <v>1</v>
      </c>
      <c r="H112" s="11" t="str">
        <f>VLOOKUP(G112,AREAS,2)</f>
        <v>Operaciones</v>
      </c>
      <c r="I112" s="24">
        <v>44523</v>
      </c>
      <c r="J112" s="24"/>
      <c r="K112" s="24"/>
      <c r="L112" s="24"/>
      <c r="M112" s="7">
        <v>987963643</v>
      </c>
      <c r="N112" s="13">
        <v>1</v>
      </c>
      <c r="O112" s="13" t="str">
        <f>VLOOKUP([2]Empleados!M81,TURNOS,2)</f>
        <v>MAÑANA</v>
      </c>
      <c r="P112" s="18"/>
      <c r="Q112" s="18"/>
      <c r="R112" s="13" t="s">
        <v>407</v>
      </c>
      <c r="S112" s="13"/>
      <c r="T112" s="13"/>
      <c r="U112" s="13"/>
      <c r="V112" s="18"/>
      <c r="W112" s="18"/>
      <c r="X112" s="18"/>
      <c r="Y112" s="13" t="s">
        <v>15</v>
      </c>
      <c r="Z112" s="13" t="s">
        <v>15</v>
      </c>
      <c r="AA112" s="13"/>
      <c r="AB112" s="13" t="str">
        <f t="shared" si="4"/>
        <v>VILLAZANA CASTILLON LUIZ ALBERTO</v>
      </c>
    </row>
    <row r="113" spans="1:28" hidden="1" x14ac:dyDescent="0.25">
      <c r="A113" s="11" t="s">
        <v>781</v>
      </c>
      <c r="B113" s="13">
        <v>1</v>
      </c>
      <c r="C113" s="11" t="s">
        <v>782</v>
      </c>
      <c r="D113" s="11" t="s">
        <v>783</v>
      </c>
      <c r="E113" s="24">
        <v>30214</v>
      </c>
      <c r="F113" s="25">
        <v>41457965</v>
      </c>
      <c r="G113" s="13">
        <v>1</v>
      </c>
      <c r="H113" s="11" t="str">
        <f>VLOOKUP(G113,AREAS,2)</f>
        <v>Operaciones</v>
      </c>
      <c r="I113" s="24">
        <v>44348</v>
      </c>
      <c r="J113" s="24"/>
      <c r="K113" s="24"/>
      <c r="L113" s="24"/>
      <c r="M113" s="7">
        <v>924762798</v>
      </c>
      <c r="N113" s="13">
        <v>1</v>
      </c>
      <c r="O113" s="13" t="str">
        <f>VLOOKUP([2]Empleados!M82,TURNOS,2)</f>
        <v>MAÑANA</v>
      </c>
      <c r="P113" s="18"/>
      <c r="Q113" s="26" t="s">
        <v>784</v>
      </c>
      <c r="R113" s="13" t="s">
        <v>418</v>
      </c>
      <c r="S113" s="13" t="s">
        <v>408</v>
      </c>
      <c r="T113" s="13">
        <v>2</v>
      </c>
      <c r="U113" s="13" t="s">
        <v>785</v>
      </c>
      <c r="V113" s="18"/>
      <c r="W113" s="18"/>
      <c r="X113" s="18"/>
      <c r="Y113" s="13" t="s">
        <v>15</v>
      </c>
      <c r="Z113" s="13"/>
      <c r="AA113" s="13"/>
      <c r="AB113" s="13" t="str">
        <f t="shared" si="4"/>
        <v>VITOR BARRIENTOS MAYDA GLORIA</v>
      </c>
    </row>
    <row r="114" spans="1:28" hidden="1" x14ac:dyDescent="0.25">
      <c r="B114" s="1">
        <v>1</v>
      </c>
      <c r="C114" s="11" t="s">
        <v>786</v>
      </c>
      <c r="D114" s="11" t="s">
        <v>787</v>
      </c>
      <c r="E114" s="24">
        <v>36737</v>
      </c>
      <c r="F114" s="25" t="s">
        <v>788</v>
      </c>
      <c r="G114" s="13">
        <v>1</v>
      </c>
      <c r="H114" s="11" t="str">
        <f>VLOOKUP(G114,AREAS,2)</f>
        <v>Operaciones</v>
      </c>
      <c r="I114" s="24">
        <v>44649</v>
      </c>
      <c r="J114" s="11"/>
      <c r="K114" s="11"/>
      <c r="L114" s="11"/>
      <c r="M114" s="13">
        <v>978748085</v>
      </c>
      <c r="N114" s="13">
        <v>1</v>
      </c>
      <c r="O114" s="13" t="s">
        <v>412</v>
      </c>
      <c r="P114" s="18" t="s">
        <v>789</v>
      </c>
      <c r="Q114" s="26" t="s">
        <v>790</v>
      </c>
      <c r="R114" s="13" t="s">
        <v>418</v>
      </c>
      <c r="S114" s="13"/>
      <c r="T114" s="13"/>
      <c r="U114" s="13"/>
      <c r="V114" s="18"/>
      <c r="W114" s="18"/>
      <c r="X114" s="18"/>
      <c r="Y114" s="13" t="s">
        <v>15</v>
      </c>
      <c r="Z114" s="13"/>
      <c r="AA114" s="13"/>
      <c r="AB114" s="13" t="str">
        <f t="shared" si="4"/>
        <v>ZAPATA FLORES DIANA CAROLINA</v>
      </c>
    </row>
    <row r="115" spans="1:28" x14ac:dyDescent="0.25">
      <c r="B115" s="1">
        <v>1</v>
      </c>
      <c r="C115" s="75" t="s">
        <v>95</v>
      </c>
      <c r="D115" s="75" t="s">
        <v>791</v>
      </c>
      <c r="E115" s="24">
        <v>37779</v>
      </c>
      <c r="F115" s="25" t="s">
        <v>792</v>
      </c>
      <c r="G115" s="13">
        <v>1</v>
      </c>
      <c r="H115" s="11" t="s">
        <v>416</v>
      </c>
      <c r="I115" s="24">
        <v>44659</v>
      </c>
      <c r="J115" s="11"/>
      <c r="K115" s="11"/>
      <c r="L115" s="11"/>
      <c r="M115" s="13">
        <v>929589223</v>
      </c>
      <c r="N115" s="13">
        <v>1</v>
      </c>
      <c r="O115" s="13" t="s">
        <v>412</v>
      </c>
      <c r="P115" s="18" t="s">
        <v>793</v>
      </c>
      <c r="Q115" s="26" t="s">
        <v>794</v>
      </c>
      <c r="R115" s="13" t="s">
        <v>418</v>
      </c>
      <c r="S115" s="13"/>
      <c r="T115" s="13"/>
      <c r="U115" s="13"/>
      <c r="V115" s="18"/>
      <c r="W115" s="13"/>
      <c r="X115" s="18"/>
      <c r="Y115" s="13" t="s">
        <v>15</v>
      </c>
      <c r="Z115" s="13" t="s">
        <v>15</v>
      </c>
      <c r="AA115" s="13"/>
      <c r="AB115" s="13" t="str">
        <f t="shared" si="4"/>
        <v>ZARPAN SILVA CLAUDIA LIZETH</v>
      </c>
    </row>
    <row r="116" spans="1:28" hidden="1" x14ac:dyDescent="0.25">
      <c r="B116" s="1">
        <v>1</v>
      </c>
      <c r="C116" s="11" t="s">
        <v>95</v>
      </c>
      <c r="D116" s="11" t="s">
        <v>97</v>
      </c>
      <c r="E116" s="24">
        <v>36995</v>
      </c>
      <c r="F116" s="25" t="s">
        <v>795</v>
      </c>
      <c r="G116" s="13">
        <v>1</v>
      </c>
      <c r="H116" s="11" t="s">
        <v>416</v>
      </c>
      <c r="I116" s="24">
        <v>44659</v>
      </c>
      <c r="J116" s="11"/>
      <c r="K116" s="11"/>
      <c r="L116" s="11"/>
      <c r="M116" s="13">
        <v>969901448</v>
      </c>
      <c r="N116" s="13">
        <v>1</v>
      </c>
      <c r="O116" s="13" t="s">
        <v>412</v>
      </c>
      <c r="P116" s="18" t="s">
        <v>793</v>
      </c>
      <c r="Q116" s="26" t="s">
        <v>796</v>
      </c>
      <c r="R116" s="13" t="s">
        <v>418</v>
      </c>
      <c r="S116" s="13"/>
      <c r="T116" s="13"/>
      <c r="U116" s="13"/>
      <c r="V116" s="18"/>
      <c r="W116" s="13"/>
      <c r="X116" s="18"/>
      <c r="Y116" s="13" t="s">
        <v>15</v>
      </c>
      <c r="Z116" s="13"/>
      <c r="AA116" s="13"/>
      <c r="AB116" s="13" t="str">
        <f t="shared" si="4"/>
        <v>ZARPAN SILVA ROSARIO DEL PILAR</v>
      </c>
    </row>
    <row r="117" spans="1:28" x14ac:dyDescent="0.25">
      <c r="B117" s="1">
        <v>1</v>
      </c>
      <c r="C117" s="75" t="s">
        <v>797</v>
      </c>
      <c r="D117" s="75" t="s">
        <v>371</v>
      </c>
      <c r="E117" s="24">
        <v>36065</v>
      </c>
      <c r="F117" s="25" t="s">
        <v>798</v>
      </c>
      <c r="G117" s="13">
        <v>1</v>
      </c>
      <c r="H117" s="11" t="s">
        <v>416</v>
      </c>
      <c r="I117" s="24">
        <v>44667</v>
      </c>
      <c r="J117" s="11"/>
      <c r="K117" s="11"/>
      <c r="L117" s="11"/>
      <c r="M117" s="13">
        <v>917406035</v>
      </c>
      <c r="N117" s="13">
        <v>1</v>
      </c>
      <c r="O117" s="13" t="s">
        <v>412</v>
      </c>
      <c r="P117" s="18" t="s">
        <v>799</v>
      </c>
      <c r="Q117" s="26" t="s">
        <v>800</v>
      </c>
      <c r="R117" s="13" t="s">
        <v>418</v>
      </c>
      <c r="S117" s="13"/>
      <c r="T117" s="13"/>
      <c r="U117" s="13"/>
      <c r="V117" s="18"/>
      <c r="W117" s="13"/>
      <c r="X117" s="18"/>
      <c r="Y117" s="13" t="s">
        <v>15</v>
      </c>
      <c r="Z117" s="13" t="s">
        <v>15</v>
      </c>
      <c r="AA117" s="13"/>
      <c r="AB117" s="13" t="str">
        <f t="shared" si="4"/>
        <v>ZUNIGA MARTINEZ HARUMI KATIUSKA</v>
      </c>
    </row>
  </sheetData>
  <autoFilter ref="A1:AB117" xr:uid="{00000000-0001-0000-0000-000000000000}">
    <filterColumn colId="2">
      <colorFilter dxfId="2"/>
    </filterColumn>
    <filterColumn colId="11">
      <filters blank="1"/>
    </filterColumn>
    <sortState xmlns:xlrd2="http://schemas.microsoft.com/office/spreadsheetml/2017/richdata2" ref="A13:AB117">
      <sortCondition sortBy="cellColor" ref="C1:C117" dxfId="3"/>
    </sortState>
  </autoFilter>
  <dataConsolidate/>
  <hyperlinks>
    <hyperlink ref="Q30" r:id="rId1" xr:uid="{EBCC9FC3-98E4-40A2-BE9A-15D1C982AAA6}"/>
    <hyperlink ref="Q110" r:id="rId2" xr:uid="{2B2E8891-ED7C-4075-9D12-877A066D6A19}"/>
    <hyperlink ref="Q28" r:id="rId3" xr:uid="{3BCE5C66-0A39-47A4-B1F4-B62897821AD5}"/>
    <hyperlink ref="Q45" r:id="rId4" xr:uid="{563EB349-CDE2-4924-B5D6-BADE1320DDF1}"/>
    <hyperlink ref="Q64" r:id="rId5" xr:uid="{ED1F3169-B757-4B2C-9462-D2D412375BBD}"/>
    <hyperlink ref="Q91" r:id="rId6" xr:uid="{2A6EF5ED-6842-4AC5-83AA-DB289DE3746A}"/>
    <hyperlink ref="Q69" r:id="rId7" xr:uid="{80CBE1FB-564A-4174-B8DC-FEB425842C72}"/>
    <hyperlink ref="Q76" r:id="rId8" xr:uid="{C32D4C5D-FC10-4BD2-AE09-F2542E7C62CA}"/>
    <hyperlink ref="Q16" r:id="rId9" xr:uid="{6515D584-B873-4F50-8FEA-1CBD79DE72B1}"/>
    <hyperlink ref="Q74" r:id="rId10" xr:uid="{EE8B47CB-AFD7-475C-9037-AB224C03D5D2}"/>
    <hyperlink ref="Q48" r:id="rId11" xr:uid="{0D2AFAA4-7779-4BD9-AD11-BCEAA9370AB7}"/>
    <hyperlink ref="Q10" r:id="rId12" xr:uid="{10769C42-7172-4C08-BE29-841F6C16C6A3}"/>
    <hyperlink ref="Q107" r:id="rId13" xr:uid="{B424F8B9-2B1A-41C3-B94E-4039B94D2276}"/>
    <hyperlink ref="Q23" r:id="rId14" xr:uid="{BF887377-F8D4-4F49-89A4-CB5E0CA757EE}"/>
    <hyperlink ref="Q58" r:id="rId15" xr:uid="{A30CFF98-AEEB-4E89-B2D9-41FF4B94A298}"/>
    <hyperlink ref="Q114" r:id="rId16" xr:uid="{AEAF3669-34B1-48A4-BBF6-A610E576BC5C}"/>
    <hyperlink ref="Q105" r:id="rId17" xr:uid="{9E0A50A9-6012-47FC-BBA0-EF16B2FF7C8A}"/>
    <hyperlink ref="Q35" r:id="rId18" xr:uid="{643BF62F-CEA0-4B67-89DC-CE79FE3A07E1}"/>
    <hyperlink ref="Q14" r:id="rId19" xr:uid="{7D3B1E97-67ED-4E85-80D6-32E064D5C4E8}"/>
    <hyperlink ref="Q100" r:id="rId20" xr:uid="{2439ADE1-9E6B-4C40-8AFD-93925C2ED814}"/>
    <hyperlink ref="Q8" r:id="rId21" xr:uid="{94BA4A86-ADD8-4B34-AAB2-C7F43153D787}"/>
    <hyperlink ref="Q3" r:id="rId22" xr:uid="{4ED27E4D-F5D9-4938-AB16-6628619616AF}"/>
    <hyperlink ref="Q108" r:id="rId23" xr:uid="{2148B07A-7505-4B6C-9D74-0E138F24ADBE}"/>
    <hyperlink ref="Q84" r:id="rId24" xr:uid="{5BCA7DF8-5263-4F09-B40E-31CBF46E88ED}"/>
    <hyperlink ref="Q22" r:id="rId25" xr:uid="{138114FC-5F06-4582-9D11-088EEF6AF22A}"/>
    <hyperlink ref="Q113" r:id="rId26" xr:uid="{CADA0C9F-3CAE-4545-89B7-0EA6AB4E78DC}"/>
    <hyperlink ref="Q32" r:id="rId27" xr:uid="{9BE125DA-9A2F-422A-9D67-E2FDB4C44B7E}"/>
    <hyperlink ref="Q116" r:id="rId28" xr:uid="{CFD3A635-1F07-463E-B125-9039C311F986}"/>
    <hyperlink ref="Q115" r:id="rId29" xr:uid="{D31C9DD4-73DF-4CAC-8D50-B5786FB77376}"/>
    <hyperlink ref="Q86" r:id="rId30" xr:uid="{57D29A70-70E6-49C6-BFB0-2803BD290FD1}"/>
    <hyperlink ref="Q75" r:id="rId31" xr:uid="{F4ADDB7C-565C-4910-B125-A5A534C095A2}"/>
    <hyperlink ref="Q15" r:id="rId32" xr:uid="{94EA2528-6CF9-4DBC-93A5-0DD2F551CEED}"/>
    <hyperlink ref="Q117" r:id="rId33" xr:uid="{0A913669-DAF2-4355-BEA6-97EB9137ECC4}"/>
    <hyperlink ref="Q41" r:id="rId34" xr:uid="{5BD02D30-04AF-4299-958C-94D695D666D1}"/>
    <hyperlink ref="Q109" r:id="rId35" xr:uid="{7A984728-DD55-47E8-8254-7B0052F061A3}"/>
    <hyperlink ref="Q51" r:id="rId36" xr:uid="{6C368859-1E8F-40C0-9A4D-0833F593952A}"/>
    <hyperlink ref="Q47" r:id="rId37" xr:uid="{A0072B99-CD9B-4385-94EE-B5B9E4EEECBE}"/>
    <hyperlink ref="Q63" r:id="rId38" xr:uid="{608B285C-FFB2-4500-B342-09A69F15B117}"/>
    <hyperlink ref="Q92" r:id="rId39" xr:uid="{DE33C45D-970B-4820-9325-474B16AF96A8}"/>
    <hyperlink ref="Q87" r:id="rId40" xr:uid="{13E9EE7F-1CC4-4F34-A6DF-44594EF2DD27}"/>
    <hyperlink ref="Q49" r:id="rId41" xr:uid="{C1AE4107-45FA-42F2-BCCD-44E82D590CB5}"/>
    <hyperlink ref="Q111" r:id="rId42" xr:uid="{003CAD83-78A5-4A2B-B8AC-2D8914DA9DB7}"/>
    <hyperlink ref="Q82" r:id="rId43" xr:uid="{E6D7F729-ADDC-4B59-850F-B194202C5B81}"/>
    <hyperlink ref="Q53" r:id="rId44" xr:uid="{E7D36891-5152-4072-928A-0B570C7F0FC0}"/>
    <hyperlink ref="Q39" r:id="rId45" xr:uid="{A656FED3-88A3-462E-B55E-F164EE245399}"/>
    <hyperlink ref="Q9" r:id="rId46" xr:uid="{D2397AF7-9745-4907-8F49-F5911356399B}"/>
    <hyperlink ref="Q66" r:id="rId47" xr:uid="{D0AF3F40-6A10-4E60-A328-5E59CE5513EB}"/>
    <hyperlink ref="Q56" r:id="rId48" xr:uid="{92BDAC33-6273-4395-9788-2F31D5A7357D}"/>
    <hyperlink ref="Q67" r:id="rId49" xr:uid="{0EF86755-B662-4491-8757-3C9A5D7AB9DF}"/>
    <hyperlink ref="Q17" r:id="rId50" xr:uid="{F33A9C0D-232B-44F2-8906-42ACA691AFF9}"/>
    <hyperlink ref="Q101" r:id="rId51" xr:uid="{027C763B-CB5E-4260-9B56-90109144D074}"/>
    <hyperlink ref="Q20" r:id="rId52" xr:uid="{1E8D4D0A-CC03-407D-B49E-EF6871C83F7E}"/>
    <hyperlink ref="Q12" r:id="rId53" xr:uid="{FF905308-9D66-4758-B002-D62D2DF6FCBF}"/>
    <hyperlink ref="Q40" r:id="rId54" xr:uid="{C39E2E01-AA14-40AE-9F29-6064D33D1069}"/>
    <hyperlink ref="Q50" r:id="rId55" xr:uid="{74DB165B-6D31-4469-9166-0807FE1FAB69}"/>
    <hyperlink ref="Q78" r:id="rId56" xr:uid="{349FC819-D153-49D3-BA87-8ADB9F87E2DA}"/>
    <hyperlink ref="Q97" r:id="rId57" xr:uid="{1F7F93F1-3104-40BC-806B-E52674325ABC}"/>
    <hyperlink ref="Q61" r:id="rId58" xr:uid="{C52C6505-CD9E-4522-A194-060E1700F9F1}"/>
    <hyperlink ref="Q59" r:id="rId59" xr:uid="{1985473C-4850-42B1-8B71-D2FE252B9466}"/>
    <hyperlink ref="Q102" r:id="rId60" xr:uid="{D66AD414-F1B9-4E3E-872D-0413BD23E9B0}"/>
    <hyperlink ref="Q26" r:id="rId61" xr:uid="{809A349F-F6D5-4F55-89B7-935386481FD3}"/>
    <hyperlink ref="Q94" r:id="rId62" xr:uid="{F9E0D853-64C8-4A9C-8166-1D49C19C5E1C}"/>
    <hyperlink ref="Q33" r:id="rId63" xr:uid="{8299DD75-61E4-4D02-9416-2B67D854F252}"/>
    <hyperlink ref="Q18" r:id="rId64" xr:uid="{A08B6566-853D-4254-97F9-CBD7E40CE117}"/>
    <hyperlink ref="Q96" r:id="rId65" xr:uid="{F5D48687-065A-4488-93FF-58791340687C}"/>
    <hyperlink ref="Q95" r:id="rId66" xr:uid="{6C9FEF4A-5B51-4D58-A1D1-D86A1C0CA370}"/>
    <hyperlink ref="Q77" r:id="rId67" xr:uid="{94E1E459-5362-4779-AC5D-9F116BDC7217}"/>
    <hyperlink ref="Q88" r:id="rId68" xr:uid="{296D63F2-7799-4BA8-8D8C-3DA7067D3C30}"/>
    <hyperlink ref="Q83" r:id="rId69" xr:uid="{53E8B914-1703-4E11-B68E-050E5D8DAB8B}"/>
    <hyperlink ref="Q6" r:id="rId70" xr:uid="{FC951E17-6CA8-49FB-86AC-44BE02553FAF}"/>
    <hyperlink ref="Q11" r:id="rId71" xr:uid="{786FCBBA-5770-46F5-8147-EA51F91182E8}"/>
    <hyperlink ref="Q93" r:id="rId72" xr:uid="{96332071-B3B0-4009-8215-26EC69BF8114}"/>
    <hyperlink ref="Q34" r:id="rId73" xr:uid="{11D930D1-0AF1-4F82-9E19-C4D657D1EE81}"/>
  </hyperlinks>
  <pageMargins left="0.7" right="0.7" top="0.75" bottom="0.75" header="0.3" footer="0.3"/>
  <pageSetup orientation="portrait" horizontalDpi="4294967293" verticalDpi="0" r:id="rId7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3506-7D18-4A98-9170-F919A02DE433}">
  <sheetPr codeName="Hoja2" filterMode="1"/>
  <dimension ref="A1:AB117"/>
  <sheetViews>
    <sheetView tabSelected="1" topLeftCell="C1" zoomScaleNormal="100" workbookViewId="0">
      <selection activeCell="F123" sqref="F123"/>
    </sheetView>
  </sheetViews>
  <sheetFormatPr baseColWidth="10" defaultRowHeight="15" x14ac:dyDescent="0.25"/>
  <cols>
    <col min="1" max="1" width="11.42578125" style="46" hidden="1" customWidth="1"/>
    <col min="2" max="2" width="9.7109375" style="1" hidden="1" customWidth="1"/>
    <col min="3" max="3" width="22.42578125" style="46" customWidth="1"/>
    <col min="4" max="4" width="19.140625" style="46" customWidth="1"/>
    <col min="5" max="5" width="15" style="46" hidden="1" customWidth="1"/>
    <col min="6" max="6" width="10" style="52" customWidth="1"/>
    <col min="7" max="7" width="12.85546875" style="1" hidden="1" customWidth="1"/>
    <col min="8" max="8" width="13.42578125" style="46" hidden="1" customWidth="1"/>
    <col min="9" max="9" width="13.5703125" style="46" hidden="1" customWidth="1"/>
    <col min="10" max="12" width="11.42578125" style="46" hidden="1" customWidth="1"/>
    <col min="13" max="15" width="11.42578125" style="1" hidden="1" customWidth="1"/>
    <col min="16" max="16" width="59" hidden="1" customWidth="1"/>
    <col min="17" max="17" width="42.5703125" hidden="1" customWidth="1"/>
    <col min="18" max="18" width="13" style="1" hidden="1" customWidth="1"/>
    <col min="19" max="19" width="14.42578125" style="1" hidden="1" customWidth="1"/>
    <col min="20" max="20" width="10.5703125" style="1" hidden="1" customWidth="1"/>
    <col min="21" max="22" width="12.42578125" style="1" hidden="1" customWidth="1"/>
    <col min="23" max="24" width="22.28515625" style="1" hidden="1" customWidth="1"/>
    <col min="25" max="26" width="7.85546875" style="1" bestFit="1" customWidth="1"/>
    <col min="27" max="27" width="10.42578125" style="1" bestFit="1" customWidth="1"/>
    <col min="28" max="28" width="40.42578125" style="1" bestFit="1" customWidth="1"/>
  </cols>
  <sheetData>
    <row r="1" spans="1:28" x14ac:dyDescent="0.25">
      <c r="A1" s="20" t="s">
        <v>379</v>
      </c>
      <c r="B1" s="21" t="s">
        <v>380</v>
      </c>
      <c r="C1" s="20" t="s">
        <v>381</v>
      </c>
      <c r="D1" s="20" t="s">
        <v>382</v>
      </c>
      <c r="E1" s="20" t="s">
        <v>383</v>
      </c>
      <c r="F1" s="22" t="s">
        <v>3</v>
      </c>
      <c r="G1" s="21" t="s">
        <v>384</v>
      </c>
      <c r="H1" s="20" t="s">
        <v>385</v>
      </c>
      <c r="I1" s="20" t="s">
        <v>386</v>
      </c>
      <c r="J1" s="20" t="s">
        <v>121</v>
      </c>
      <c r="K1" s="23" t="s">
        <v>387</v>
      </c>
      <c r="L1" s="23" t="s">
        <v>388</v>
      </c>
      <c r="M1" s="21" t="s">
        <v>389</v>
      </c>
      <c r="N1" s="21" t="s">
        <v>390</v>
      </c>
      <c r="O1" s="21" t="s">
        <v>391</v>
      </c>
      <c r="P1" s="21" t="s">
        <v>392</v>
      </c>
      <c r="Q1" s="21" t="s">
        <v>393</v>
      </c>
      <c r="R1" s="21" t="s">
        <v>394</v>
      </c>
      <c r="S1" s="21" t="s">
        <v>395</v>
      </c>
      <c r="T1" s="21" t="s">
        <v>396</v>
      </c>
      <c r="U1" s="21" t="s">
        <v>397</v>
      </c>
      <c r="V1" s="21" t="s">
        <v>398</v>
      </c>
      <c r="W1" s="21" t="s">
        <v>399</v>
      </c>
      <c r="X1" s="21" t="s">
        <v>400</v>
      </c>
      <c r="Y1" s="21" t="s">
        <v>401</v>
      </c>
      <c r="Z1" s="21" t="s">
        <v>402</v>
      </c>
      <c r="AA1" s="21" t="s">
        <v>403</v>
      </c>
      <c r="AB1" s="21" t="s">
        <v>404</v>
      </c>
    </row>
    <row r="2" spans="1:28" x14ac:dyDescent="0.25">
      <c r="A2" s="11"/>
      <c r="B2" s="13"/>
      <c r="C2" s="27" t="s">
        <v>39</v>
      </c>
      <c r="D2" s="11" t="s">
        <v>40</v>
      </c>
      <c r="E2" s="24">
        <v>34144</v>
      </c>
      <c r="F2" s="25" t="s">
        <v>41</v>
      </c>
      <c r="G2" s="13">
        <v>1</v>
      </c>
      <c r="H2" s="11" t="s">
        <v>416</v>
      </c>
      <c r="I2" s="24">
        <v>44707</v>
      </c>
      <c r="J2" s="11"/>
      <c r="K2" s="11"/>
      <c r="L2" s="11"/>
      <c r="M2" s="13">
        <v>927949335</v>
      </c>
      <c r="N2" s="13">
        <v>1</v>
      </c>
      <c r="O2" s="13" t="s">
        <v>412</v>
      </c>
      <c r="P2" s="18" t="s">
        <v>423</v>
      </c>
      <c r="Q2" s="26" t="s">
        <v>424</v>
      </c>
      <c r="R2" s="13" t="s">
        <v>418</v>
      </c>
      <c r="S2" s="13" t="s">
        <v>408</v>
      </c>
      <c r="T2" s="13">
        <v>2</v>
      </c>
      <c r="U2" s="13" t="s">
        <v>425</v>
      </c>
      <c r="V2" s="13" t="s">
        <v>426</v>
      </c>
      <c r="W2" s="28" t="s">
        <v>427</v>
      </c>
      <c r="X2" s="13"/>
      <c r="Y2" s="13"/>
      <c r="Z2" s="13"/>
      <c r="AA2" s="13"/>
      <c r="AB2" s="13" t="str">
        <f>CONCATENATE(C2," ", D2)</f>
        <v>AQUITUARI PEREZ KELLY</v>
      </c>
    </row>
    <row r="3" spans="1:28" x14ac:dyDescent="0.25">
      <c r="A3" s="11"/>
      <c r="B3" s="13"/>
      <c r="C3" s="27" t="s">
        <v>53</v>
      </c>
      <c r="D3" s="11" t="s">
        <v>54</v>
      </c>
      <c r="E3" s="24">
        <v>37823</v>
      </c>
      <c r="F3" s="25" t="s">
        <v>55</v>
      </c>
      <c r="G3" s="13">
        <v>1</v>
      </c>
      <c r="H3" s="11" t="s">
        <v>416</v>
      </c>
      <c r="I3" s="24">
        <v>44707</v>
      </c>
      <c r="J3" s="11"/>
      <c r="K3" s="11"/>
      <c r="L3" s="11"/>
      <c r="M3" s="13">
        <v>933645125</v>
      </c>
      <c r="N3" s="13">
        <v>1</v>
      </c>
      <c r="O3" s="13" t="s">
        <v>412</v>
      </c>
      <c r="P3" s="18" t="s">
        <v>442</v>
      </c>
      <c r="Q3" s="26" t="s">
        <v>443</v>
      </c>
      <c r="R3" s="13" t="s">
        <v>407</v>
      </c>
      <c r="S3" s="13"/>
      <c r="T3" s="13"/>
      <c r="U3" s="13"/>
      <c r="V3" s="13"/>
      <c r="W3" s="13"/>
      <c r="X3" s="13"/>
      <c r="Y3" s="13"/>
      <c r="Z3" s="13"/>
      <c r="AA3" s="13"/>
      <c r="AB3" s="13" t="str">
        <f>CONCATENATE(C3," ", D3)</f>
        <v>AVALOS VEGA YHEIK HENRY</v>
      </c>
    </row>
    <row r="4" spans="1:28" x14ac:dyDescent="0.25">
      <c r="A4" s="11"/>
      <c r="B4" s="13"/>
      <c r="C4" s="27" t="s">
        <v>145</v>
      </c>
      <c r="D4" s="11" t="s">
        <v>146</v>
      </c>
      <c r="E4" s="24">
        <v>34176</v>
      </c>
      <c r="F4" s="25" t="s">
        <v>147</v>
      </c>
      <c r="G4" s="13">
        <v>1</v>
      </c>
      <c r="H4" s="11" t="s">
        <v>416</v>
      </c>
      <c r="I4" s="24">
        <v>44708</v>
      </c>
      <c r="J4" s="11"/>
      <c r="K4" s="11"/>
      <c r="L4" s="11"/>
      <c r="M4" s="13">
        <v>995649370</v>
      </c>
      <c r="N4" s="13">
        <v>1</v>
      </c>
      <c r="O4" s="13" t="s">
        <v>412</v>
      </c>
      <c r="P4" s="18" t="s">
        <v>522</v>
      </c>
      <c r="Q4" s="26" t="s">
        <v>523</v>
      </c>
      <c r="R4" s="13" t="s">
        <v>418</v>
      </c>
      <c r="S4" s="13"/>
      <c r="T4" s="13"/>
      <c r="U4" s="13"/>
      <c r="V4" s="13" t="s">
        <v>426</v>
      </c>
      <c r="W4" s="28" t="s">
        <v>524</v>
      </c>
      <c r="X4" s="13"/>
      <c r="Y4" s="13"/>
      <c r="Z4" s="13"/>
      <c r="AA4" s="13"/>
      <c r="AB4" s="13" t="str">
        <f>CONCATENATE(C4," ", D4)</f>
        <v>DIAZ CASTILLO EVELYN ROSALI</v>
      </c>
    </row>
    <row r="5" spans="1:28" x14ac:dyDescent="0.25">
      <c r="A5" s="11"/>
      <c r="B5" s="13"/>
      <c r="C5" s="27" t="s">
        <v>311</v>
      </c>
      <c r="D5" s="11" t="s">
        <v>312</v>
      </c>
      <c r="E5" s="24">
        <v>37517</v>
      </c>
      <c r="F5" s="25" t="s">
        <v>313</v>
      </c>
      <c r="G5" s="13">
        <v>1</v>
      </c>
      <c r="H5" s="11" t="s">
        <v>416</v>
      </c>
      <c r="I5" s="24">
        <v>44706</v>
      </c>
      <c r="J5" s="11"/>
      <c r="K5" s="11"/>
      <c r="L5" s="11"/>
      <c r="M5" s="13">
        <v>950473606</v>
      </c>
      <c r="N5" s="13">
        <v>1</v>
      </c>
      <c r="O5" s="13" t="s">
        <v>412</v>
      </c>
      <c r="P5" s="18" t="s">
        <v>620</v>
      </c>
      <c r="Q5" s="38"/>
      <c r="R5" s="13" t="s">
        <v>418</v>
      </c>
      <c r="S5" s="13"/>
      <c r="T5" s="13"/>
      <c r="U5" s="13"/>
      <c r="V5" s="13"/>
      <c r="W5" s="13"/>
      <c r="X5" s="13"/>
      <c r="Y5" s="13"/>
      <c r="Z5" s="13"/>
      <c r="AA5" s="13"/>
      <c r="AB5" s="13" t="str">
        <f>CONCATENATE(C5," ", D5)</f>
        <v>MANCO FERNANDEZ ROSA MILAGROS</v>
      </c>
    </row>
    <row r="6" spans="1:28" x14ac:dyDescent="0.25">
      <c r="A6" s="11"/>
      <c r="B6" s="13"/>
      <c r="C6" s="27" t="s">
        <v>327</v>
      </c>
      <c r="D6" s="11" t="s">
        <v>328</v>
      </c>
      <c r="E6" s="24">
        <v>38119</v>
      </c>
      <c r="F6" s="25" t="s">
        <v>329</v>
      </c>
      <c r="G6" s="13">
        <v>1</v>
      </c>
      <c r="H6" s="11" t="s">
        <v>416</v>
      </c>
      <c r="I6" s="24">
        <v>44706</v>
      </c>
      <c r="J6" s="11"/>
      <c r="K6" s="11"/>
      <c r="L6" s="11"/>
      <c r="M6" s="13">
        <v>951068840</v>
      </c>
      <c r="N6" s="13">
        <v>1</v>
      </c>
      <c r="O6" s="13" t="s">
        <v>412</v>
      </c>
      <c r="P6" s="18" t="s">
        <v>666</v>
      </c>
      <c r="Q6" s="26" t="s">
        <v>667</v>
      </c>
      <c r="R6" s="13" t="s">
        <v>407</v>
      </c>
      <c r="S6" s="13"/>
      <c r="T6" s="13"/>
      <c r="U6" s="13"/>
      <c r="V6" s="13"/>
      <c r="W6" s="13"/>
      <c r="X6" s="13"/>
      <c r="Y6" s="13"/>
      <c r="Z6" s="13"/>
      <c r="AA6" s="13"/>
      <c r="AB6" s="13" t="str">
        <f>CONCATENATE(C6," ", D6)</f>
        <v>PEREZ CORDOVA BOOZ OBED</v>
      </c>
    </row>
    <row r="7" spans="1:28" x14ac:dyDescent="0.25">
      <c r="A7" s="11"/>
      <c r="B7" s="13"/>
      <c r="C7" s="27" t="s">
        <v>330</v>
      </c>
      <c r="D7" s="11" t="s">
        <v>331</v>
      </c>
      <c r="E7" s="24">
        <v>32499</v>
      </c>
      <c r="F7" s="25" t="s">
        <v>332</v>
      </c>
      <c r="G7" s="13">
        <v>1</v>
      </c>
      <c r="H7" s="11" t="s">
        <v>416</v>
      </c>
      <c r="I7" s="24">
        <v>44706</v>
      </c>
      <c r="J7" s="11"/>
      <c r="K7" s="11"/>
      <c r="L7" s="11"/>
      <c r="M7" s="13">
        <v>960465297</v>
      </c>
      <c r="N7" s="13">
        <v>1</v>
      </c>
      <c r="O7" s="13" t="s">
        <v>412</v>
      </c>
      <c r="P7" s="18" t="s">
        <v>683</v>
      </c>
      <c r="Q7" s="26" t="s">
        <v>684</v>
      </c>
      <c r="R7" s="13" t="s">
        <v>418</v>
      </c>
      <c r="S7" s="13" t="s">
        <v>408</v>
      </c>
      <c r="T7" s="13">
        <v>3</v>
      </c>
      <c r="U7" s="10" t="s">
        <v>685</v>
      </c>
      <c r="V7" s="13"/>
      <c r="W7" s="13"/>
      <c r="X7" s="13"/>
      <c r="Y7" s="13"/>
      <c r="Z7" s="13"/>
      <c r="AA7" s="13"/>
      <c r="AB7" s="13" t="str">
        <f>CONCATENATE(C7," ", D7)</f>
        <v>QUIROZ VARGAS KARINA ELIZABETH</v>
      </c>
    </row>
    <row r="8" spans="1:28" x14ac:dyDescent="0.25">
      <c r="A8" s="11"/>
      <c r="B8" s="13"/>
      <c r="C8" s="27" t="s">
        <v>336</v>
      </c>
      <c r="D8" s="11" t="s">
        <v>337</v>
      </c>
      <c r="E8" s="24">
        <v>37848</v>
      </c>
      <c r="F8" s="25" t="s">
        <v>338</v>
      </c>
      <c r="G8" s="13">
        <v>1</v>
      </c>
      <c r="H8" s="11" t="s">
        <v>416</v>
      </c>
      <c r="I8" s="24">
        <v>44706</v>
      </c>
      <c r="J8" s="11"/>
      <c r="K8" s="11"/>
      <c r="L8" s="11"/>
      <c r="M8" s="13">
        <v>994944393</v>
      </c>
      <c r="N8" s="13">
        <v>1</v>
      </c>
      <c r="O8" s="13" t="s">
        <v>412</v>
      </c>
      <c r="P8" s="18" t="s">
        <v>699</v>
      </c>
      <c r="Q8" s="26" t="s">
        <v>700</v>
      </c>
      <c r="R8" s="13" t="s">
        <v>418</v>
      </c>
      <c r="S8" s="13"/>
      <c r="T8" s="13"/>
      <c r="U8" s="13"/>
      <c r="V8" s="13"/>
      <c r="W8" s="13"/>
      <c r="X8" s="13"/>
      <c r="Y8" s="13"/>
      <c r="Z8" s="13"/>
      <c r="AA8" s="13"/>
      <c r="AB8" s="13" t="str">
        <f>CONCATENATE(C8," ", D8)</f>
        <v>RAMOS HUAMANI ADRIANA PAOLA</v>
      </c>
    </row>
    <row r="9" spans="1:28" x14ac:dyDescent="0.25">
      <c r="A9" s="11"/>
      <c r="B9" s="13"/>
      <c r="C9" s="27" t="s">
        <v>339</v>
      </c>
      <c r="D9" s="11" t="s">
        <v>716</v>
      </c>
      <c r="E9" s="24">
        <v>32661</v>
      </c>
      <c r="F9" s="49" t="s">
        <v>341</v>
      </c>
      <c r="G9" s="13">
        <v>1</v>
      </c>
      <c r="H9" s="11" t="s">
        <v>416</v>
      </c>
      <c r="I9" s="24">
        <v>44707</v>
      </c>
      <c r="J9" s="11"/>
      <c r="K9" s="11"/>
      <c r="L9" s="11"/>
      <c r="M9" s="13">
        <v>983112056</v>
      </c>
      <c r="N9" s="13">
        <v>1</v>
      </c>
      <c r="O9" s="13" t="s">
        <v>412</v>
      </c>
      <c r="P9" s="18" t="s">
        <v>717</v>
      </c>
      <c r="Q9" s="26" t="s">
        <v>718</v>
      </c>
      <c r="R9" s="13" t="s">
        <v>418</v>
      </c>
      <c r="S9" s="13" t="s">
        <v>408</v>
      </c>
      <c r="T9" s="13">
        <v>2</v>
      </c>
      <c r="U9" s="13" t="s">
        <v>719</v>
      </c>
      <c r="V9" s="13"/>
      <c r="W9" s="13"/>
      <c r="X9" s="13"/>
      <c r="Y9" s="13"/>
      <c r="Z9" s="13"/>
      <c r="AA9" s="13"/>
      <c r="AB9" s="13" t="str">
        <f>CONCATENATE(C9," ", D9)</f>
        <v>SILVA GARCIA DAYALIS YURUVI</v>
      </c>
    </row>
    <row r="10" spans="1:28" x14ac:dyDescent="0.25">
      <c r="A10" s="11"/>
      <c r="B10" s="13"/>
      <c r="C10" s="27" t="s">
        <v>342</v>
      </c>
      <c r="D10" s="11" t="s">
        <v>343</v>
      </c>
      <c r="E10" s="24">
        <v>36554</v>
      </c>
      <c r="F10" s="25" t="s">
        <v>344</v>
      </c>
      <c r="G10" s="13">
        <v>1</v>
      </c>
      <c r="H10" s="11" t="s">
        <v>416</v>
      </c>
      <c r="I10" s="24">
        <v>44706</v>
      </c>
      <c r="J10" s="11"/>
      <c r="K10" s="11"/>
      <c r="L10" s="11"/>
      <c r="M10" s="13">
        <v>925362534</v>
      </c>
      <c r="N10" s="13">
        <v>1</v>
      </c>
      <c r="O10" s="13" t="s">
        <v>412</v>
      </c>
      <c r="P10" s="18" t="s">
        <v>725</v>
      </c>
      <c r="Q10" s="26" t="s">
        <v>726</v>
      </c>
      <c r="R10" s="13" t="s">
        <v>407</v>
      </c>
      <c r="S10" s="13"/>
      <c r="T10" s="13"/>
      <c r="U10" s="13"/>
      <c r="V10" s="13"/>
      <c r="W10" s="13"/>
      <c r="X10" s="13"/>
      <c r="Y10" s="13"/>
      <c r="Z10" s="13"/>
      <c r="AA10" s="13"/>
      <c r="AB10" s="13" t="str">
        <f>CONCATENATE(C10," ", D10)</f>
        <v>SILVA VASQUEZ PEDRO SABINA</v>
      </c>
    </row>
    <row r="11" spans="1:28" x14ac:dyDescent="0.25">
      <c r="A11" s="11"/>
      <c r="B11" s="13"/>
      <c r="C11" s="27" t="s">
        <v>347</v>
      </c>
      <c r="D11" s="11" t="s">
        <v>348</v>
      </c>
      <c r="E11" s="24">
        <v>37102</v>
      </c>
      <c r="F11" s="25" t="s">
        <v>349</v>
      </c>
      <c r="G11" s="13">
        <v>1</v>
      </c>
      <c r="H11" s="11" t="s">
        <v>416</v>
      </c>
      <c r="I11" s="24">
        <v>44706</v>
      </c>
      <c r="J11" s="11"/>
      <c r="K11" s="11"/>
      <c r="L11" s="11"/>
      <c r="M11" s="13">
        <v>929290822</v>
      </c>
      <c r="N11" s="13">
        <v>1</v>
      </c>
      <c r="O11" s="13" t="s">
        <v>412</v>
      </c>
      <c r="P11" s="18" t="s">
        <v>727</v>
      </c>
      <c r="Q11" s="26" t="s">
        <v>728</v>
      </c>
      <c r="R11" s="13" t="s">
        <v>418</v>
      </c>
      <c r="S11" s="13"/>
      <c r="T11" s="13"/>
      <c r="U11" s="13"/>
      <c r="V11" s="13" t="s">
        <v>426</v>
      </c>
      <c r="W11" s="28" t="s">
        <v>729</v>
      </c>
      <c r="X11" s="13"/>
      <c r="Y11" s="13"/>
      <c r="Z11" s="13"/>
      <c r="AA11" s="13"/>
      <c r="AB11" s="13" t="str">
        <f>CONCATENATE(C11," ", D11)</f>
        <v>SOLIS DURAND JESSICA MARISOL</v>
      </c>
    </row>
    <row r="12" spans="1:28" hidden="1" x14ac:dyDescent="0.25">
      <c r="A12" s="11" t="s">
        <v>405</v>
      </c>
      <c r="B12" s="13">
        <v>1</v>
      </c>
      <c r="C12" s="11" t="s">
        <v>25</v>
      </c>
      <c r="D12" s="11" t="s">
        <v>26</v>
      </c>
      <c r="E12" s="24">
        <v>26093</v>
      </c>
      <c r="F12" s="25" t="s">
        <v>406</v>
      </c>
      <c r="G12" s="13">
        <v>1</v>
      </c>
      <c r="H12" s="11" t="str">
        <f>VLOOKUP(G12,AREAS,2)</f>
        <v>Operaciones</v>
      </c>
      <c r="I12" s="24">
        <v>44413</v>
      </c>
      <c r="J12" s="24"/>
      <c r="K12" s="24"/>
      <c r="L12" s="24"/>
      <c r="M12" s="7">
        <v>970707787</v>
      </c>
      <c r="N12" s="13">
        <v>1</v>
      </c>
      <c r="O12" s="13" t="str">
        <f>VLOOKUP([2]Empleados!M3,TURNOS,2)</f>
        <v>MAÑANA</v>
      </c>
      <c r="P12" s="18"/>
      <c r="Q12" s="18"/>
      <c r="R12" s="13" t="s">
        <v>407</v>
      </c>
      <c r="S12" s="13" t="s">
        <v>408</v>
      </c>
      <c r="T12" s="13">
        <v>3</v>
      </c>
      <c r="U12" s="13" t="s">
        <v>409</v>
      </c>
      <c r="V12" s="18"/>
      <c r="W12" s="18"/>
      <c r="X12" s="18"/>
      <c r="Y12" s="13" t="s">
        <v>15</v>
      </c>
      <c r="Z12" s="13" t="s">
        <v>15</v>
      </c>
      <c r="AA12" s="13" t="s">
        <v>410</v>
      </c>
      <c r="AB12" s="13" t="str">
        <f>CONCATENATE(C12," ", D12)</f>
        <v>ALIAGA MARIN JOSE RULY</v>
      </c>
    </row>
    <row r="13" spans="1:28" hidden="1" x14ac:dyDescent="0.25">
      <c r="A13" s="11"/>
      <c r="B13" s="13">
        <v>2</v>
      </c>
      <c r="C13" s="11" t="s">
        <v>27</v>
      </c>
      <c r="D13" s="11" t="s">
        <v>28</v>
      </c>
      <c r="E13" s="24">
        <v>37757</v>
      </c>
      <c r="F13" s="25" t="s">
        <v>411</v>
      </c>
      <c r="G13" s="13">
        <v>1</v>
      </c>
      <c r="H13" s="11" t="str">
        <f>VLOOKUP(G13,AREAS,2)</f>
        <v>Operaciones</v>
      </c>
      <c r="I13" s="24">
        <v>44657</v>
      </c>
      <c r="J13" s="11"/>
      <c r="K13" s="11"/>
      <c r="L13" s="11"/>
      <c r="M13" s="13">
        <v>936950163</v>
      </c>
      <c r="N13" s="13">
        <v>1</v>
      </c>
      <c r="O13" s="13" t="s">
        <v>412</v>
      </c>
      <c r="P13" s="18" t="s">
        <v>413</v>
      </c>
      <c r="Q13" s="26" t="s">
        <v>414</v>
      </c>
      <c r="R13" s="13" t="s">
        <v>407</v>
      </c>
      <c r="S13" s="13"/>
      <c r="T13" s="13"/>
      <c r="U13" s="13"/>
      <c r="V13" s="18"/>
      <c r="W13" s="13"/>
      <c r="X13" s="18"/>
      <c r="Y13" s="13" t="s">
        <v>15</v>
      </c>
      <c r="Z13" s="13" t="s">
        <v>15</v>
      </c>
      <c r="AA13" s="13"/>
      <c r="AB13" s="13" t="str">
        <f>CONCATENATE(C13," ", D13)</f>
        <v>ALVARADO CORNEJO ADRIAN LEANDRO</v>
      </c>
    </row>
    <row r="14" spans="1:28" hidden="1" x14ac:dyDescent="0.25">
      <c r="A14" s="11"/>
      <c r="B14" s="13"/>
      <c r="C14" s="11" t="s">
        <v>126</v>
      </c>
      <c r="D14" s="11" t="s">
        <v>127</v>
      </c>
      <c r="E14" s="24">
        <v>30679</v>
      </c>
      <c r="F14" s="25" t="s">
        <v>415</v>
      </c>
      <c r="G14" s="13">
        <v>1</v>
      </c>
      <c r="H14" s="11" t="s">
        <v>416</v>
      </c>
      <c r="I14" s="24">
        <v>44680</v>
      </c>
      <c r="J14" s="11"/>
      <c r="K14" s="11"/>
      <c r="L14" s="11"/>
      <c r="M14" s="13">
        <v>936193090</v>
      </c>
      <c r="N14" s="13">
        <v>1</v>
      </c>
      <c r="O14" s="13" t="s">
        <v>412</v>
      </c>
      <c r="P14" s="18" t="s">
        <v>417</v>
      </c>
      <c r="Q14" s="18"/>
      <c r="R14" s="13" t="s">
        <v>418</v>
      </c>
      <c r="S14" s="13" t="s">
        <v>408</v>
      </c>
      <c r="T14" s="13">
        <v>4</v>
      </c>
      <c r="U14" s="13"/>
      <c r="V14" s="18"/>
      <c r="W14" s="13"/>
      <c r="X14" s="13"/>
      <c r="Y14" s="13" t="s">
        <v>15</v>
      </c>
      <c r="Z14" s="13" t="s">
        <v>15</v>
      </c>
      <c r="AA14" s="12" t="s">
        <v>419</v>
      </c>
      <c r="AB14" s="13" t="str">
        <f>CONCATENATE(C14," ", D14)</f>
        <v>ANTONIETTE FRANCIA MARIA MILAGROS</v>
      </c>
    </row>
    <row r="15" spans="1:28" hidden="1" x14ac:dyDescent="0.25">
      <c r="A15" s="11" t="s">
        <v>420</v>
      </c>
      <c r="B15" s="13">
        <v>1</v>
      </c>
      <c r="C15" s="11" t="s">
        <v>421</v>
      </c>
      <c r="D15" s="11" t="s">
        <v>13</v>
      </c>
      <c r="E15" s="24">
        <v>28446</v>
      </c>
      <c r="F15" s="25">
        <v>80591175</v>
      </c>
      <c r="G15" s="13">
        <v>1</v>
      </c>
      <c r="H15" s="11" t="str">
        <f>VLOOKUP(G15,AREAS,2)</f>
        <v>Operaciones</v>
      </c>
      <c r="I15" s="24">
        <v>44348</v>
      </c>
      <c r="J15" s="24"/>
      <c r="K15" s="24"/>
      <c r="L15" s="24"/>
      <c r="M15" s="7">
        <v>960874318</v>
      </c>
      <c r="N15" s="13">
        <v>1</v>
      </c>
      <c r="O15" s="13" t="str">
        <f>VLOOKUP([2]Empleados!M5,TURNOS,2)</f>
        <v>MAÑANA</v>
      </c>
      <c r="P15" s="18"/>
      <c r="Q15" s="18"/>
      <c r="R15" s="13" t="s">
        <v>418</v>
      </c>
      <c r="S15" s="13" t="s">
        <v>408</v>
      </c>
      <c r="T15" s="13">
        <v>3</v>
      </c>
      <c r="U15" s="13" t="s">
        <v>422</v>
      </c>
      <c r="V15" s="18"/>
      <c r="W15" s="18"/>
      <c r="X15" s="18"/>
      <c r="Y15" s="13" t="s">
        <v>15</v>
      </c>
      <c r="Z15" s="13" t="s">
        <v>15</v>
      </c>
      <c r="AA15" s="13"/>
      <c r="AB15" s="13" t="str">
        <f>CONCATENATE(C15," ", D15)</f>
        <v>AQUITUARI CALDERON LUPE AMPARO</v>
      </c>
    </row>
    <row r="16" spans="1:28" hidden="1" x14ac:dyDescent="0.25">
      <c r="A16" s="11" t="s">
        <v>428</v>
      </c>
      <c r="B16" s="13">
        <v>1</v>
      </c>
      <c r="C16" s="11" t="s">
        <v>429</v>
      </c>
      <c r="D16" s="11" t="s">
        <v>23</v>
      </c>
      <c r="E16" s="24">
        <v>26738</v>
      </c>
      <c r="F16" s="25">
        <v>32286935</v>
      </c>
      <c r="G16" s="13">
        <v>1</v>
      </c>
      <c r="H16" s="11" t="str">
        <f>VLOOKUP(G16,AREAS,2)</f>
        <v>Operaciones</v>
      </c>
      <c r="I16" s="24">
        <v>44412</v>
      </c>
      <c r="J16" s="24"/>
      <c r="K16" s="24"/>
      <c r="L16" s="24"/>
      <c r="M16" s="7">
        <v>989424824</v>
      </c>
      <c r="N16" s="13">
        <v>1</v>
      </c>
      <c r="O16" s="13" t="str">
        <f>VLOOKUP([2]Empleados!M6,TURNOS,2)</f>
        <v>MAÑANA</v>
      </c>
      <c r="P16" s="18"/>
      <c r="Q16" s="18"/>
      <c r="R16" s="13" t="s">
        <v>418</v>
      </c>
      <c r="S16" s="13"/>
      <c r="T16" s="13"/>
      <c r="U16" s="13"/>
      <c r="V16" s="18"/>
      <c r="W16" s="18"/>
      <c r="X16" s="18"/>
      <c r="Y16" s="13" t="s">
        <v>15</v>
      </c>
      <c r="Z16" s="13" t="s">
        <v>15</v>
      </c>
      <c r="AA16" s="13"/>
      <c r="AB16" s="13" t="str">
        <f>CONCATENATE(C16," ", D16)</f>
        <v>ARANDA GONZALES MELY BERTITA</v>
      </c>
    </row>
    <row r="17" spans="1:28" hidden="1" x14ac:dyDescent="0.25">
      <c r="A17" s="11"/>
      <c r="B17" s="13"/>
      <c r="C17" s="30" t="s">
        <v>130</v>
      </c>
      <c r="D17" s="30" t="s">
        <v>131</v>
      </c>
      <c r="E17" s="24">
        <v>34931</v>
      </c>
      <c r="F17" s="25" t="s">
        <v>464</v>
      </c>
      <c r="G17" s="13">
        <v>1</v>
      </c>
      <c r="H17" s="11" t="s">
        <v>416</v>
      </c>
      <c r="I17" s="24">
        <v>44680</v>
      </c>
      <c r="J17" s="11"/>
      <c r="K17" s="24">
        <v>44717</v>
      </c>
      <c r="L17" s="24">
        <v>44719</v>
      </c>
      <c r="M17" s="13">
        <v>989338449</v>
      </c>
      <c r="N17" s="13">
        <v>1</v>
      </c>
      <c r="O17" s="13" t="s">
        <v>412</v>
      </c>
      <c r="P17" s="18" t="s">
        <v>465</v>
      </c>
      <c r="Q17" s="26" t="s">
        <v>466</v>
      </c>
      <c r="R17" s="13" t="s">
        <v>418</v>
      </c>
      <c r="S17" s="13" t="s">
        <v>408</v>
      </c>
      <c r="T17" s="13">
        <v>1</v>
      </c>
      <c r="U17" s="13"/>
      <c r="V17" s="18" t="s">
        <v>467</v>
      </c>
      <c r="W17" s="28" t="s">
        <v>468</v>
      </c>
      <c r="X17" s="28" t="s">
        <v>469</v>
      </c>
      <c r="Y17" s="28"/>
      <c r="Z17" s="28"/>
      <c r="AA17" s="28"/>
      <c r="AB17" s="13" t="str">
        <f>CONCATENATE(C17," ", D17)</f>
        <v>BOJORQUEZ BERROCAL LUZ CRISTINA</v>
      </c>
    </row>
    <row r="18" spans="1:28" hidden="1" x14ac:dyDescent="0.25">
      <c r="A18" s="11"/>
      <c r="B18" s="13">
        <v>1</v>
      </c>
      <c r="C18" s="11" t="s">
        <v>47</v>
      </c>
      <c r="D18" s="11" t="s">
        <v>48</v>
      </c>
      <c r="E18" s="24">
        <v>35421</v>
      </c>
      <c r="F18" s="25" t="s">
        <v>430</v>
      </c>
      <c r="G18" s="13">
        <v>1</v>
      </c>
      <c r="H18" s="11" t="str">
        <f>VLOOKUP(G18,AREAS,2)</f>
        <v>Operaciones</v>
      </c>
      <c r="I18" s="24">
        <v>44657</v>
      </c>
      <c r="J18" s="11"/>
      <c r="K18" s="11"/>
      <c r="L18" s="11"/>
      <c r="M18" s="13">
        <v>942630758</v>
      </c>
      <c r="N18" s="13">
        <v>1</v>
      </c>
      <c r="O18" s="13" t="s">
        <v>412</v>
      </c>
      <c r="P18" s="18" t="s">
        <v>431</v>
      </c>
      <c r="Q18" s="26" t="s">
        <v>432</v>
      </c>
      <c r="R18" s="13" t="s">
        <v>418</v>
      </c>
      <c r="S18" s="13"/>
      <c r="T18" s="13"/>
      <c r="U18" s="13"/>
      <c r="V18" s="18"/>
      <c r="W18" s="13"/>
      <c r="X18" s="18"/>
      <c r="Y18" s="13" t="s">
        <v>15</v>
      </c>
      <c r="Z18" s="13" t="s">
        <v>15</v>
      </c>
      <c r="AA18" s="13"/>
      <c r="AB18" s="13" t="str">
        <f>CONCATENATE(C18," ", D18)</f>
        <v>ARIAS ARIAS LOURDES DE FATIMA</v>
      </c>
    </row>
    <row r="19" spans="1:28" hidden="1" x14ac:dyDescent="0.25">
      <c r="A19" s="11"/>
      <c r="B19" s="13">
        <v>1</v>
      </c>
      <c r="C19" s="56" t="s">
        <v>296</v>
      </c>
      <c r="D19" s="11" t="s">
        <v>297</v>
      </c>
      <c r="E19" s="24">
        <v>36930</v>
      </c>
      <c r="F19" s="76" t="s">
        <v>565</v>
      </c>
      <c r="G19" s="13">
        <v>1</v>
      </c>
      <c r="H19" s="11" t="s">
        <v>416</v>
      </c>
      <c r="I19" s="24">
        <v>44672</v>
      </c>
      <c r="J19" s="11"/>
      <c r="K19" s="11"/>
      <c r="L19" s="11"/>
      <c r="M19" s="13">
        <v>913706725</v>
      </c>
      <c r="N19" s="13">
        <v>1</v>
      </c>
      <c r="O19" s="13" t="s">
        <v>412</v>
      </c>
      <c r="P19" s="18" t="s">
        <v>566</v>
      </c>
      <c r="Q19" s="26" t="s">
        <v>567</v>
      </c>
      <c r="R19" s="13" t="s">
        <v>418</v>
      </c>
      <c r="S19" s="13"/>
      <c r="T19" s="13"/>
      <c r="U19" s="13"/>
      <c r="V19" s="18"/>
      <c r="W19" s="13"/>
      <c r="X19" s="18"/>
      <c r="Y19" s="13" t="s">
        <v>15</v>
      </c>
      <c r="Z19" s="13" t="s">
        <v>15</v>
      </c>
      <c r="AA19" s="12" t="s">
        <v>568</v>
      </c>
      <c r="AB19" s="13" t="str">
        <f>CONCATENATE(C19," ", D19)</f>
        <v>GRABIEL LIVIA JESSICA KELY</v>
      </c>
    </row>
    <row r="20" spans="1:28" hidden="1" x14ac:dyDescent="0.25">
      <c r="A20" s="11"/>
      <c r="B20" s="13">
        <v>1</v>
      </c>
      <c r="C20" s="11" t="s">
        <v>437</v>
      </c>
      <c r="D20" s="11" t="s">
        <v>438</v>
      </c>
      <c r="E20" s="24">
        <v>36862</v>
      </c>
      <c r="F20" s="25" t="s">
        <v>439</v>
      </c>
      <c r="G20" s="13">
        <v>1</v>
      </c>
      <c r="H20" s="11" t="s">
        <v>416</v>
      </c>
      <c r="I20" s="24">
        <v>44644</v>
      </c>
      <c r="J20" s="11"/>
      <c r="K20" s="11"/>
      <c r="L20" s="11"/>
      <c r="M20" s="13">
        <v>990520979</v>
      </c>
      <c r="N20" s="13">
        <v>1</v>
      </c>
      <c r="O20" s="13" t="s">
        <v>412</v>
      </c>
      <c r="P20" s="18" t="s">
        <v>440</v>
      </c>
      <c r="Q20" s="26" t="s">
        <v>441</v>
      </c>
      <c r="R20" s="13" t="s">
        <v>418</v>
      </c>
      <c r="S20" s="13" t="s">
        <v>408</v>
      </c>
      <c r="T20" s="13">
        <v>1</v>
      </c>
      <c r="U20" s="13">
        <v>2</v>
      </c>
      <c r="V20" s="18"/>
      <c r="W20" s="18"/>
      <c r="X20" s="18"/>
      <c r="Y20" s="13" t="s">
        <v>15</v>
      </c>
      <c r="Z20" s="13" t="s">
        <v>15</v>
      </c>
      <c r="AA20" s="13"/>
      <c r="AB20" s="13" t="str">
        <f>CONCATENATE(C20," ", D20)</f>
        <v>ATAHUA LINARES KAMILA ALEXANDRA</v>
      </c>
    </row>
    <row r="21" spans="1:28" hidden="1" x14ac:dyDescent="0.25">
      <c r="A21" s="11"/>
      <c r="B21" s="13"/>
      <c r="C21" s="56" t="s">
        <v>128</v>
      </c>
      <c r="D21" s="11" t="s">
        <v>129</v>
      </c>
      <c r="E21" s="24">
        <v>37685</v>
      </c>
      <c r="F21" s="76" t="s">
        <v>433</v>
      </c>
      <c r="G21" s="13">
        <v>1</v>
      </c>
      <c r="H21" s="11" t="s">
        <v>416</v>
      </c>
      <c r="I21" s="24">
        <v>44677</v>
      </c>
      <c r="J21" s="11"/>
      <c r="K21" s="11"/>
      <c r="L21" s="11"/>
      <c r="M21" s="13">
        <v>922592869</v>
      </c>
      <c r="N21" s="13">
        <v>1</v>
      </c>
      <c r="O21" s="13" t="s">
        <v>412</v>
      </c>
      <c r="P21" s="18" t="s">
        <v>434</v>
      </c>
      <c r="Q21" s="26" t="s">
        <v>435</v>
      </c>
      <c r="R21" s="13" t="s">
        <v>407</v>
      </c>
      <c r="S21" s="13"/>
      <c r="T21" s="13"/>
      <c r="U21" s="13"/>
      <c r="V21" s="18"/>
      <c r="W21" s="13"/>
      <c r="X21" s="13"/>
      <c r="Y21" s="13" t="s">
        <v>15</v>
      </c>
      <c r="Z21" s="13" t="s">
        <v>15</v>
      </c>
      <c r="AA21" s="12" t="s">
        <v>436</v>
      </c>
      <c r="AB21" s="13" t="str">
        <f>CONCATENATE(C21," ", D21)</f>
        <v>ARIAS CONDORI LUIS ANGEL</v>
      </c>
    </row>
    <row r="22" spans="1:28" hidden="1" x14ac:dyDescent="0.25">
      <c r="A22" s="11"/>
      <c r="B22" s="13"/>
      <c r="C22" s="56" t="s">
        <v>132</v>
      </c>
      <c r="D22" s="11" t="s">
        <v>133</v>
      </c>
      <c r="E22" s="24">
        <v>37206</v>
      </c>
      <c r="F22" s="76" t="s">
        <v>478</v>
      </c>
      <c r="G22" s="13">
        <v>1</v>
      </c>
      <c r="H22" s="11" t="s">
        <v>416</v>
      </c>
      <c r="I22" s="24">
        <v>44680</v>
      </c>
      <c r="J22" s="11"/>
      <c r="K22" s="11"/>
      <c r="L22" s="11"/>
      <c r="M22" s="13">
        <v>968768491</v>
      </c>
      <c r="N22" s="13">
        <v>1</v>
      </c>
      <c r="O22" s="13" t="s">
        <v>412</v>
      </c>
      <c r="P22" s="18" t="s">
        <v>479</v>
      </c>
      <c r="Q22" s="26" t="s">
        <v>480</v>
      </c>
      <c r="R22" s="13" t="s">
        <v>418</v>
      </c>
      <c r="S22" s="13" t="s">
        <v>408</v>
      </c>
      <c r="T22" s="13">
        <v>1</v>
      </c>
      <c r="U22" s="13"/>
      <c r="V22" s="18" t="s">
        <v>481</v>
      </c>
      <c r="W22" s="28" t="s">
        <v>482</v>
      </c>
      <c r="X22" s="28" t="s">
        <v>483</v>
      </c>
      <c r="Y22" s="28" t="s">
        <v>15</v>
      </c>
      <c r="Z22" s="28" t="s">
        <v>15</v>
      </c>
      <c r="AA22" s="12" t="s">
        <v>484</v>
      </c>
      <c r="AB22" s="13" t="str">
        <f>CONCATENATE(C22," ", D22)</f>
        <v>CAMASCA QUINTO LEYDI HELEN</v>
      </c>
    </row>
    <row r="23" spans="1:28" hidden="1" x14ac:dyDescent="0.25">
      <c r="A23" s="11"/>
      <c r="B23" s="13"/>
      <c r="C23" s="56" t="s">
        <v>143</v>
      </c>
      <c r="D23" s="11" t="s">
        <v>144</v>
      </c>
      <c r="E23" s="24">
        <v>37678</v>
      </c>
      <c r="F23" s="76" t="s">
        <v>539</v>
      </c>
      <c r="G23" s="13">
        <v>1</v>
      </c>
      <c r="H23" s="11" t="s">
        <v>416</v>
      </c>
      <c r="I23" s="24">
        <v>44677</v>
      </c>
      <c r="J23" s="11"/>
      <c r="K23" s="11"/>
      <c r="L23" s="11"/>
      <c r="M23" s="13">
        <v>927661757</v>
      </c>
      <c r="N23" s="13">
        <v>1</v>
      </c>
      <c r="O23" s="13" t="s">
        <v>412</v>
      </c>
      <c r="P23" s="18" t="s">
        <v>540</v>
      </c>
      <c r="Q23" s="26" t="s">
        <v>541</v>
      </c>
      <c r="R23" s="13" t="s">
        <v>407</v>
      </c>
      <c r="S23" s="13"/>
      <c r="T23" s="13"/>
      <c r="U23" s="13"/>
      <c r="V23" s="18"/>
      <c r="W23" s="13"/>
      <c r="X23" s="13"/>
      <c r="Y23" s="13" t="s">
        <v>15</v>
      </c>
      <c r="Z23" s="13" t="s">
        <v>15</v>
      </c>
      <c r="AA23" s="12" t="s">
        <v>542</v>
      </c>
      <c r="AB23" s="13" t="str">
        <f>CONCATENATE(C23," ", D23)</f>
        <v>ENCALADA LAZARO BRAYAN MANUEL</v>
      </c>
    </row>
    <row r="24" spans="1:28" hidden="1" x14ac:dyDescent="0.25">
      <c r="A24" s="11" t="s">
        <v>477</v>
      </c>
      <c r="B24" s="13">
        <v>1</v>
      </c>
      <c r="C24" s="11" t="s">
        <v>30</v>
      </c>
      <c r="D24" s="11" t="s">
        <v>31</v>
      </c>
      <c r="E24" s="24">
        <v>36816</v>
      </c>
      <c r="F24" s="25">
        <v>76081325</v>
      </c>
      <c r="G24" s="13">
        <v>1</v>
      </c>
      <c r="H24" s="11" t="str">
        <f>VLOOKUP(G24,AREAS,2)</f>
        <v>Operaciones</v>
      </c>
      <c r="I24" s="24">
        <v>44319</v>
      </c>
      <c r="J24" s="24"/>
      <c r="K24" s="24"/>
      <c r="L24" s="24"/>
      <c r="M24" s="13">
        <v>985753890</v>
      </c>
      <c r="N24" s="13">
        <v>1</v>
      </c>
      <c r="O24" s="13" t="str">
        <f>VLOOKUP([2]Empleados!M11,TURNOS,2)</f>
        <v>MAÑANA</v>
      </c>
      <c r="P24" s="18"/>
      <c r="Q24" s="18"/>
      <c r="R24" s="13" t="s">
        <v>407</v>
      </c>
      <c r="S24" s="13"/>
      <c r="T24" s="13"/>
      <c r="U24" s="13"/>
      <c r="V24" s="18"/>
      <c r="W24" s="18"/>
      <c r="X24" s="18"/>
      <c r="Y24" s="13" t="s">
        <v>15</v>
      </c>
      <c r="Z24" s="13" t="s">
        <v>15</v>
      </c>
      <c r="AA24" s="13"/>
      <c r="AB24" s="13" t="str">
        <f>CONCATENATE(C24," ", D24)</f>
        <v>CALVAY CASTRO MIGUEL ALONSO</v>
      </c>
    </row>
    <row r="25" spans="1:28" hidden="1" x14ac:dyDescent="0.25">
      <c r="A25" s="11"/>
      <c r="B25" s="13"/>
      <c r="C25" s="56" t="s">
        <v>152</v>
      </c>
      <c r="D25" s="11" t="s">
        <v>153</v>
      </c>
      <c r="E25" s="24">
        <v>32806</v>
      </c>
      <c r="F25" s="76" t="s">
        <v>595</v>
      </c>
      <c r="G25" s="13">
        <v>1</v>
      </c>
      <c r="H25" s="11" t="s">
        <v>416</v>
      </c>
      <c r="I25" s="24">
        <v>44680</v>
      </c>
      <c r="J25" s="11"/>
      <c r="K25" s="11"/>
      <c r="L25" s="11"/>
      <c r="M25" s="13">
        <v>933077747</v>
      </c>
      <c r="N25" s="13">
        <v>1</v>
      </c>
      <c r="O25" s="13" t="s">
        <v>412</v>
      </c>
      <c r="P25" s="18" t="s">
        <v>596</v>
      </c>
      <c r="Q25" s="26" t="s">
        <v>597</v>
      </c>
      <c r="R25" s="13" t="s">
        <v>407</v>
      </c>
      <c r="S25" s="13"/>
      <c r="T25" s="13"/>
      <c r="U25" s="13"/>
      <c r="V25" s="18"/>
      <c r="W25" s="13"/>
      <c r="X25" s="13"/>
      <c r="Y25" s="13" t="s">
        <v>15</v>
      </c>
      <c r="Z25" s="13" t="s">
        <v>15</v>
      </c>
      <c r="AA25" s="12" t="s">
        <v>598</v>
      </c>
      <c r="AB25" s="13" t="str">
        <f>CONCATENATE(C25," ", D25)</f>
        <v>LLANOS RAYMUNDO JUAN LEVIN</v>
      </c>
    </row>
    <row r="26" spans="1:28" hidden="1" x14ac:dyDescent="0.25">
      <c r="A26" s="31" t="s">
        <v>485</v>
      </c>
      <c r="B26" s="13">
        <v>1</v>
      </c>
      <c r="C26" s="31" t="s">
        <v>486</v>
      </c>
      <c r="D26" s="31" t="s">
        <v>33</v>
      </c>
      <c r="E26" s="32">
        <v>30733</v>
      </c>
      <c r="F26" s="33">
        <v>42874249</v>
      </c>
      <c r="G26" s="34">
        <v>1</v>
      </c>
      <c r="H26" s="31" t="s">
        <v>416</v>
      </c>
      <c r="I26" s="32">
        <v>44348</v>
      </c>
      <c r="J26" s="32"/>
      <c r="K26" s="32"/>
      <c r="L26" s="32"/>
      <c r="M26" s="51">
        <v>912724050</v>
      </c>
      <c r="N26" s="34">
        <v>1</v>
      </c>
      <c r="O26" s="34" t="str">
        <f>VLOOKUP([2]Empleados!M12,TURNOS,2)</f>
        <v>MAÑANA</v>
      </c>
      <c r="P26" s="35"/>
      <c r="Q26" s="35"/>
      <c r="R26" s="13" t="s">
        <v>418</v>
      </c>
      <c r="S26" s="13" t="s">
        <v>408</v>
      </c>
      <c r="T26" s="13">
        <v>2</v>
      </c>
      <c r="U26" s="13" t="s">
        <v>487</v>
      </c>
      <c r="V26" s="18"/>
      <c r="W26" s="18"/>
      <c r="X26" s="18"/>
      <c r="Y26" s="13" t="s">
        <v>15</v>
      </c>
      <c r="Z26" s="13" t="s">
        <v>15</v>
      </c>
      <c r="AA26" s="13"/>
      <c r="AB26" s="13" t="str">
        <f>CONCATENATE(C26," ", D26)</f>
        <v>CAMPOS ASIN MARIA LUISA</v>
      </c>
    </row>
    <row r="27" spans="1:28" hidden="1" x14ac:dyDescent="0.25">
      <c r="A27" s="11"/>
      <c r="B27" s="13"/>
      <c r="C27" s="56" t="s">
        <v>154</v>
      </c>
      <c r="D27" s="11" t="s">
        <v>155</v>
      </c>
      <c r="E27" s="24">
        <v>37796</v>
      </c>
      <c r="F27" s="76" t="s">
        <v>629</v>
      </c>
      <c r="G27" s="13">
        <v>1</v>
      </c>
      <c r="H27" s="11" t="s">
        <v>416</v>
      </c>
      <c r="I27" s="24">
        <v>44677</v>
      </c>
      <c r="J27" s="11"/>
      <c r="K27" s="11"/>
      <c r="L27" s="11"/>
      <c r="M27" s="13">
        <v>968486681</v>
      </c>
      <c r="N27" s="13">
        <v>1</v>
      </c>
      <c r="O27" s="13" t="s">
        <v>412</v>
      </c>
      <c r="P27" s="18" t="s">
        <v>630</v>
      </c>
      <c r="Q27" s="26" t="s">
        <v>631</v>
      </c>
      <c r="R27" s="13" t="s">
        <v>418</v>
      </c>
      <c r="S27" s="13" t="s">
        <v>408</v>
      </c>
      <c r="T27" s="13">
        <v>2</v>
      </c>
      <c r="U27" s="13" t="s">
        <v>632</v>
      </c>
      <c r="V27" s="13" t="s">
        <v>426</v>
      </c>
      <c r="W27" s="28" t="s">
        <v>633</v>
      </c>
      <c r="X27" s="13"/>
      <c r="Y27" s="13" t="s">
        <v>15</v>
      </c>
      <c r="Z27" s="13" t="s">
        <v>15</v>
      </c>
      <c r="AA27" s="12" t="s">
        <v>634</v>
      </c>
      <c r="AB27" s="13" t="str">
        <f>CONCATENATE(C27," ", D27)</f>
        <v>MERCADO CUYA MAYBELYN</v>
      </c>
    </row>
    <row r="28" spans="1:28" hidden="1" x14ac:dyDescent="0.25">
      <c r="A28" s="11" t="s">
        <v>497</v>
      </c>
      <c r="B28" s="13">
        <v>1</v>
      </c>
      <c r="C28" s="11" t="s">
        <v>498</v>
      </c>
      <c r="D28" s="11" t="s">
        <v>85</v>
      </c>
      <c r="E28" s="24">
        <v>29229</v>
      </c>
      <c r="F28" s="25">
        <v>40399288</v>
      </c>
      <c r="G28" s="13">
        <v>1</v>
      </c>
      <c r="H28" s="11" t="str">
        <f>VLOOKUP(G28,AREAS,2)</f>
        <v>Operaciones</v>
      </c>
      <c r="I28" s="24">
        <v>44411</v>
      </c>
      <c r="J28" s="24"/>
      <c r="K28" s="24"/>
      <c r="L28" s="24"/>
      <c r="M28" s="7">
        <v>982253154</v>
      </c>
      <c r="N28" s="13">
        <v>1</v>
      </c>
      <c r="O28" s="13" t="str">
        <f>VLOOKUP([2]Empleados!M15,TURNOS,2)</f>
        <v>MAÑANA</v>
      </c>
      <c r="P28" s="18"/>
      <c r="Q28" s="18"/>
      <c r="R28" s="13" t="s">
        <v>407</v>
      </c>
      <c r="S28" s="13"/>
      <c r="T28" s="13"/>
      <c r="U28" s="13"/>
      <c r="V28" s="18"/>
      <c r="W28" s="18"/>
      <c r="X28" s="18"/>
      <c r="Y28" s="13" t="s">
        <v>15</v>
      </c>
      <c r="Z28" s="13" t="s">
        <v>15</v>
      </c>
      <c r="AA28" s="13"/>
      <c r="AB28" s="13" t="str">
        <f>CONCATENATE(C28," ", D28)</f>
        <v>CARDENAS LAVAGGE PERCY ENRIQUE</v>
      </c>
    </row>
    <row r="29" spans="1:28" hidden="1" x14ac:dyDescent="0.25">
      <c r="A29" s="11"/>
      <c r="B29" s="13"/>
      <c r="C29" s="30" t="s">
        <v>362</v>
      </c>
      <c r="D29" s="30" t="s">
        <v>363</v>
      </c>
      <c r="E29" s="24">
        <v>36113</v>
      </c>
      <c r="F29" s="25" t="s">
        <v>364</v>
      </c>
      <c r="G29" s="13">
        <v>1</v>
      </c>
      <c r="H29" s="11" t="s">
        <v>416</v>
      </c>
      <c r="I29" s="24">
        <v>44706</v>
      </c>
      <c r="J29" s="11"/>
      <c r="K29" s="24">
        <v>44707</v>
      </c>
      <c r="L29" s="24">
        <v>44715</v>
      </c>
      <c r="M29" s="13">
        <v>964480911</v>
      </c>
      <c r="N29" s="13">
        <v>1</v>
      </c>
      <c r="O29" s="13" t="s">
        <v>412</v>
      </c>
      <c r="P29" s="18" t="s">
        <v>509</v>
      </c>
      <c r="Q29" s="38"/>
      <c r="R29" s="13" t="s">
        <v>418</v>
      </c>
      <c r="S29" s="13"/>
      <c r="T29" s="13"/>
      <c r="U29" s="13"/>
      <c r="V29" s="13"/>
      <c r="W29" s="13"/>
      <c r="X29" s="13"/>
      <c r="Y29" s="13"/>
      <c r="Z29" s="13"/>
      <c r="AA29" s="13"/>
      <c r="AB29" s="13" t="str">
        <f>CONCATENATE(C29," ", D29)</f>
        <v>CHUMPITAZ ROMAN MARGARITA</v>
      </c>
    </row>
    <row r="30" spans="1:28" hidden="1" x14ac:dyDescent="0.25">
      <c r="A30" s="11"/>
      <c r="B30" s="13">
        <v>1</v>
      </c>
      <c r="C30" s="30" t="s">
        <v>100</v>
      </c>
      <c r="D30" s="30" t="s">
        <v>101</v>
      </c>
      <c r="E30" s="24">
        <v>34351</v>
      </c>
      <c r="F30" s="25">
        <v>62034807</v>
      </c>
      <c r="G30" s="13">
        <v>1</v>
      </c>
      <c r="H30" s="11" t="str">
        <f>VLOOKUP(G30,AREAS,2)</f>
        <v>Operaciones</v>
      </c>
      <c r="I30" s="24">
        <v>44579</v>
      </c>
      <c r="J30" s="11"/>
      <c r="K30" s="24">
        <v>44712</v>
      </c>
      <c r="L30" s="24">
        <v>44712</v>
      </c>
      <c r="M30" s="13">
        <v>979085667</v>
      </c>
      <c r="N30" s="13">
        <v>1</v>
      </c>
      <c r="O30" s="13" t="str">
        <f>VLOOKUP([2]Empleados!M93,TURNOS,2)</f>
        <v>MAÑANA</v>
      </c>
      <c r="P30" s="18" t="s">
        <v>510</v>
      </c>
      <c r="Q30" s="26" t="s">
        <v>511</v>
      </c>
      <c r="R30" s="13" t="s">
        <v>418</v>
      </c>
      <c r="S30" s="13" t="s">
        <v>408</v>
      </c>
      <c r="T30" s="13">
        <v>1</v>
      </c>
      <c r="U30" s="13">
        <v>9</v>
      </c>
      <c r="V30" s="18"/>
      <c r="W30" s="18"/>
      <c r="X30" s="18"/>
      <c r="Y30" s="13"/>
      <c r="Z30" s="13"/>
      <c r="AA30" s="13"/>
      <c r="AB30" s="13" t="str">
        <f>CONCATENATE(C30," ", D30)</f>
        <v>COELO SINUIRI GUADALUPE</v>
      </c>
    </row>
    <row r="31" spans="1:28" hidden="1" x14ac:dyDescent="0.25">
      <c r="A31" s="11"/>
      <c r="B31" s="13"/>
      <c r="C31" s="11" t="s">
        <v>499</v>
      </c>
      <c r="D31" s="11" t="s">
        <v>91</v>
      </c>
      <c r="E31" s="24">
        <v>34155</v>
      </c>
      <c r="F31" s="25" t="s">
        <v>500</v>
      </c>
      <c r="G31" s="13">
        <v>1</v>
      </c>
      <c r="H31" s="11" t="s">
        <v>416</v>
      </c>
      <c r="I31" s="24">
        <v>44695</v>
      </c>
      <c r="J31" s="11"/>
      <c r="K31" s="11"/>
      <c r="L31" s="11"/>
      <c r="M31" s="13">
        <v>933783765</v>
      </c>
      <c r="N31" s="13">
        <v>1</v>
      </c>
      <c r="O31" s="13" t="s">
        <v>412</v>
      </c>
      <c r="P31" s="18" t="s">
        <v>501</v>
      </c>
      <c r="Q31" s="26" t="s">
        <v>502</v>
      </c>
      <c r="R31" s="13" t="s">
        <v>418</v>
      </c>
      <c r="S31" s="13" t="s">
        <v>408</v>
      </c>
      <c r="T31" s="13">
        <v>1</v>
      </c>
      <c r="U31" s="13">
        <v>9</v>
      </c>
      <c r="V31" s="13" t="s">
        <v>426</v>
      </c>
      <c r="W31" s="28" t="s">
        <v>503</v>
      </c>
      <c r="X31" s="13"/>
      <c r="Y31" s="13" t="s">
        <v>15</v>
      </c>
      <c r="Z31" s="13" t="s">
        <v>15</v>
      </c>
      <c r="AA31" s="12" t="s">
        <v>504</v>
      </c>
      <c r="AB31" s="13" t="str">
        <f>CONCATENATE(C31," ", D31)</f>
        <v>CASTRO CORTEZ CAROLYNE BEATRIZ</v>
      </c>
    </row>
    <row r="32" spans="1:28" hidden="1" x14ac:dyDescent="0.25">
      <c r="A32" s="11" t="s">
        <v>505</v>
      </c>
      <c r="B32" s="13">
        <v>1</v>
      </c>
      <c r="C32" s="11" t="s">
        <v>44</v>
      </c>
      <c r="D32" s="11" t="s">
        <v>45</v>
      </c>
      <c r="E32" s="24">
        <v>34424</v>
      </c>
      <c r="F32" s="25">
        <v>70661512</v>
      </c>
      <c r="G32" s="13">
        <v>1</v>
      </c>
      <c r="H32" s="11" t="str">
        <f>VLOOKUP(G32,AREAS,2)</f>
        <v>Operaciones</v>
      </c>
      <c r="I32" s="24">
        <v>44348</v>
      </c>
      <c r="J32" s="24"/>
      <c r="K32" s="24"/>
      <c r="L32" s="24"/>
      <c r="M32" s="7">
        <v>974243750</v>
      </c>
      <c r="N32" s="13">
        <v>1</v>
      </c>
      <c r="O32" s="13" t="str">
        <f>VLOOKUP([2]Empleados!M18,TURNOS,2)</f>
        <v>MAÑANA</v>
      </c>
      <c r="P32" s="18"/>
      <c r="Q32" s="18"/>
      <c r="R32" s="13" t="s">
        <v>418</v>
      </c>
      <c r="S32" s="13" t="s">
        <v>408</v>
      </c>
      <c r="T32" s="13">
        <v>1</v>
      </c>
      <c r="U32" s="13">
        <v>4</v>
      </c>
      <c r="V32" s="18"/>
      <c r="W32" s="18"/>
      <c r="X32" s="18"/>
      <c r="Y32" s="13" t="s">
        <v>15</v>
      </c>
      <c r="Z32" s="13" t="s">
        <v>15</v>
      </c>
      <c r="AA32" s="13"/>
      <c r="AB32" s="13" t="str">
        <f>CONCATENATE(C32," ", D32)</f>
        <v>CHINGUEL FACUNDO BRENDA</v>
      </c>
    </row>
    <row r="33" spans="1:28" hidden="1" x14ac:dyDescent="0.25">
      <c r="A33" s="11"/>
      <c r="B33" s="13">
        <v>1</v>
      </c>
      <c r="C33" s="11" t="s">
        <v>92</v>
      </c>
      <c r="D33" s="11" t="s">
        <v>93</v>
      </c>
      <c r="E33" s="24">
        <v>28339</v>
      </c>
      <c r="F33" s="37" t="s">
        <v>94</v>
      </c>
      <c r="G33" s="13">
        <v>1</v>
      </c>
      <c r="H33" s="11" t="str">
        <f>VLOOKUP(G33,AREAS,2)</f>
        <v>Operaciones</v>
      </c>
      <c r="I33" s="24">
        <v>44586</v>
      </c>
      <c r="J33" s="11"/>
      <c r="K33" s="11"/>
      <c r="L33" s="11"/>
      <c r="M33" s="13">
        <v>925006993</v>
      </c>
      <c r="N33" s="13">
        <v>1</v>
      </c>
      <c r="O33" s="13" t="str">
        <f>VLOOKUP([2]Empleados!M99,TURNOS,2)</f>
        <v>MAÑANA</v>
      </c>
      <c r="P33" s="18" t="s">
        <v>506</v>
      </c>
      <c r="Q33" s="26" t="s">
        <v>507</v>
      </c>
      <c r="R33" s="13" t="s">
        <v>418</v>
      </c>
      <c r="S33" s="13" t="s">
        <v>408</v>
      </c>
      <c r="T33" s="13">
        <v>2</v>
      </c>
      <c r="U33" s="13" t="s">
        <v>508</v>
      </c>
      <c r="V33" s="18"/>
      <c r="W33" s="18"/>
      <c r="X33" s="18"/>
      <c r="Y33" s="13" t="s">
        <v>15</v>
      </c>
      <c r="Z33" s="13" t="s">
        <v>15</v>
      </c>
      <c r="AA33" s="13"/>
      <c r="AB33" s="13" t="str">
        <f>CONCATENATE(C33," ", D33)</f>
        <v>CHINO FLORES MARGARITA EDITH</v>
      </c>
    </row>
    <row r="34" spans="1:28" hidden="1" x14ac:dyDescent="0.25">
      <c r="A34" s="11"/>
      <c r="B34" s="13"/>
      <c r="C34" s="56" t="s">
        <v>156</v>
      </c>
      <c r="D34" s="11" t="s">
        <v>157</v>
      </c>
      <c r="E34" s="24">
        <v>37098</v>
      </c>
      <c r="F34" s="76" t="s">
        <v>635</v>
      </c>
      <c r="G34" s="13">
        <v>1</v>
      </c>
      <c r="H34" s="11" t="s">
        <v>416</v>
      </c>
      <c r="I34" s="24">
        <v>44680</v>
      </c>
      <c r="J34" s="11"/>
      <c r="K34" s="39"/>
      <c r="L34" s="39"/>
      <c r="M34" s="13">
        <v>967379468</v>
      </c>
      <c r="N34" s="13">
        <v>1</v>
      </c>
      <c r="O34" s="13" t="s">
        <v>412</v>
      </c>
      <c r="P34" s="18" t="s">
        <v>636</v>
      </c>
      <c r="Q34" s="26" t="s">
        <v>637</v>
      </c>
      <c r="R34" s="13" t="s">
        <v>418</v>
      </c>
      <c r="S34" s="13"/>
      <c r="T34" s="13"/>
      <c r="U34" s="13"/>
      <c r="V34" s="18"/>
      <c r="W34" s="13"/>
      <c r="X34" s="13"/>
      <c r="Y34" s="13" t="s">
        <v>15</v>
      </c>
      <c r="Z34" s="13" t="s">
        <v>15</v>
      </c>
      <c r="AA34" s="12" t="s">
        <v>638</v>
      </c>
      <c r="AB34" s="13" t="str">
        <f>CONCATENATE(C34," ", D34)</f>
        <v>MEZA MALASQUEZ LISBETH PAULINA</v>
      </c>
    </row>
    <row r="35" spans="1:28" hidden="1" x14ac:dyDescent="0.25">
      <c r="A35" s="11" t="s">
        <v>515</v>
      </c>
      <c r="B35" s="13">
        <v>1</v>
      </c>
      <c r="C35" s="11" t="s">
        <v>111</v>
      </c>
      <c r="D35" s="11" t="s">
        <v>83</v>
      </c>
      <c r="E35" s="24">
        <v>26576</v>
      </c>
      <c r="F35" s="25">
        <v>41491172</v>
      </c>
      <c r="G35" s="13">
        <v>1</v>
      </c>
      <c r="H35" s="11" t="str">
        <f>VLOOKUP(G35,AREAS,2)</f>
        <v>Operaciones</v>
      </c>
      <c r="I35" s="24">
        <v>44519</v>
      </c>
      <c r="J35" s="24"/>
      <c r="K35" s="24"/>
      <c r="L35" s="24"/>
      <c r="M35" s="7">
        <v>910562904</v>
      </c>
      <c r="N35" s="13">
        <v>1</v>
      </c>
      <c r="O35" s="13" t="str">
        <f>VLOOKUP([2]Empleados!M21,TURNOS,2)</f>
        <v>MAÑANA</v>
      </c>
      <c r="P35" s="18"/>
      <c r="Q35" s="26" t="s">
        <v>516</v>
      </c>
      <c r="R35" s="13" t="s">
        <v>418</v>
      </c>
      <c r="S35" s="13"/>
      <c r="T35" s="13"/>
      <c r="U35" s="13"/>
      <c r="V35" s="18"/>
      <c r="W35" s="18"/>
      <c r="X35" s="18"/>
      <c r="Y35" s="13" t="s">
        <v>15</v>
      </c>
      <c r="Z35" s="13" t="s">
        <v>15</v>
      </c>
      <c r="AA35" s="13"/>
      <c r="AB35" s="13" t="str">
        <f>CONCATENATE(C35," ", D35)</f>
        <v>CONDORI LANDEO LUCY</v>
      </c>
    </row>
    <row r="36" spans="1:28" hidden="1" x14ac:dyDescent="0.25">
      <c r="A36" s="11"/>
      <c r="B36" s="13"/>
      <c r="C36" s="82" t="s">
        <v>168</v>
      </c>
      <c r="D36" s="39" t="s">
        <v>169</v>
      </c>
      <c r="E36" s="40">
        <v>35940</v>
      </c>
      <c r="F36" s="84" t="s">
        <v>711</v>
      </c>
      <c r="G36" s="42">
        <v>1</v>
      </c>
      <c r="H36" s="39" t="s">
        <v>416</v>
      </c>
      <c r="I36" s="40">
        <v>44677</v>
      </c>
      <c r="J36" s="39"/>
      <c r="K36" s="39"/>
      <c r="L36" s="39"/>
      <c r="M36" s="42">
        <v>955880534</v>
      </c>
      <c r="N36" s="42">
        <v>1</v>
      </c>
      <c r="O36" s="42" t="s">
        <v>412</v>
      </c>
      <c r="P36" s="44" t="s">
        <v>712</v>
      </c>
      <c r="Q36" s="74" t="s">
        <v>713</v>
      </c>
      <c r="R36" s="42" t="s">
        <v>418</v>
      </c>
      <c r="S36" s="13"/>
      <c r="T36" s="13"/>
      <c r="U36" s="13"/>
      <c r="V36" s="13" t="s">
        <v>426</v>
      </c>
      <c r="W36" s="28" t="s">
        <v>714</v>
      </c>
      <c r="X36" s="13"/>
      <c r="Y36" s="13" t="s">
        <v>15</v>
      </c>
      <c r="Z36" s="13" t="s">
        <v>15</v>
      </c>
      <c r="AA36" s="12" t="s">
        <v>715</v>
      </c>
      <c r="AB36" s="13" t="str">
        <f>CONCATENATE(C36," ", D36)</f>
        <v>SEMINARIO JIMENEZ ANDREA</v>
      </c>
    </row>
    <row r="37" spans="1:28" hidden="1" x14ac:dyDescent="0.25">
      <c r="A37" s="11"/>
      <c r="B37" s="13">
        <v>1</v>
      </c>
      <c r="C37" s="11" t="s">
        <v>525</v>
      </c>
      <c r="D37" s="11" t="s">
        <v>526</v>
      </c>
      <c r="E37" s="24">
        <v>34991</v>
      </c>
      <c r="F37" s="25" t="s">
        <v>527</v>
      </c>
      <c r="G37" s="13">
        <v>1</v>
      </c>
      <c r="H37" s="11" t="str">
        <f>VLOOKUP(G37,AREAS,2)</f>
        <v>Operaciones</v>
      </c>
      <c r="I37" s="24">
        <v>44649</v>
      </c>
      <c r="J37" s="11"/>
      <c r="K37" s="11"/>
      <c r="L37" s="11"/>
      <c r="M37" s="13">
        <v>955350471</v>
      </c>
      <c r="N37" s="13">
        <v>1</v>
      </c>
      <c r="O37" s="13" t="s">
        <v>412</v>
      </c>
      <c r="P37" s="18" t="s">
        <v>528</v>
      </c>
      <c r="Q37" s="26" t="s">
        <v>529</v>
      </c>
      <c r="R37" s="13" t="s">
        <v>418</v>
      </c>
      <c r="S37" s="13"/>
      <c r="T37" s="13"/>
      <c r="U37" s="13"/>
      <c r="V37" s="18"/>
      <c r="W37" s="18"/>
      <c r="X37" s="18"/>
      <c r="Y37" s="13" t="s">
        <v>15</v>
      </c>
      <c r="Z37" s="13" t="s">
        <v>15</v>
      </c>
      <c r="AA37" s="13"/>
      <c r="AB37" s="13" t="str">
        <f>CONCATENATE(C37," ", D37)</f>
        <v>DIAZ CORTEZ DANITZA KATHERINE</v>
      </c>
    </row>
    <row r="38" spans="1:28" hidden="1" x14ac:dyDescent="0.25">
      <c r="A38" s="71" t="s">
        <v>530</v>
      </c>
      <c r="B38" s="13">
        <v>1</v>
      </c>
      <c r="C38" s="11" t="s">
        <v>180</v>
      </c>
      <c r="D38" s="11" t="s">
        <v>531</v>
      </c>
      <c r="E38" s="24">
        <v>35251</v>
      </c>
      <c r="F38" s="25">
        <v>76371910</v>
      </c>
      <c r="G38" s="13">
        <v>1</v>
      </c>
      <c r="H38" s="11" t="str">
        <f>VLOOKUP(G38,AREAS,2)</f>
        <v>Operaciones</v>
      </c>
      <c r="I38" s="24">
        <v>44498</v>
      </c>
      <c r="J38" s="24"/>
      <c r="K38" s="24"/>
      <c r="L38" s="24"/>
      <c r="M38" s="7">
        <v>934488000</v>
      </c>
      <c r="N38" s="13">
        <v>1</v>
      </c>
      <c r="O38" s="13" t="str">
        <f>VLOOKUP([2]Empleados!M24,TURNOS,2)</f>
        <v>MAÑANA</v>
      </c>
      <c r="P38" s="18"/>
      <c r="Q38" s="18"/>
      <c r="R38" s="13" t="s">
        <v>418</v>
      </c>
      <c r="S38" s="13"/>
      <c r="T38" s="13"/>
      <c r="U38" s="13"/>
      <c r="V38" s="18"/>
      <c r="W38" s="18"/>
      <c r="X38" s="18"/>
      <c r="Y38" s="13" t="s">
        <v>15</v>
      </c>
      <c r="Z38" s="13" t="s">
        <v>15</v>
      </c>
      <c r="AA38" s="13"/>
      <c r="AB38" s="13" t="str">
        <f>CONCATENATE(C38," ", D38)</f>
        <v>DIAZ HERRERA ROSITA</v>
      </c>
    </row>
    <row r="39" spans="1:28" hidden="1" x14ac:dyDescent="0.25">
      <c r="A39" s="71" t="s">
        <v>532</v>
      </c>
      <c r="B39" s="13">
        <v>1</v>
      </c>
      <c r="C39" s="11" t="s">
        <v>533</v>
      </c>
      <c r="D39" s="11" t="s">
        <v>534</v>
      </c>
      <c r="E39" s="24">
        <v>37453</v>
      </c>
      <c r="F39" s="25">
        <v>76438151</v>
      </c>
      <c r="G39" s="13">
        <v>1</v>
      </c>
      <c r="H39" s="11" t="str">
        <f>VLOOKUP(G39,AREAS,2)</f>
        <v>Operaciones</v>
      </c>
      <c r="I39" s="24">
        <v>44648</v>
      </c>
      <c r="J39" s="24"/>
      <c r="K39" s="24"/>
      <c r="L39" s="24"/>
      <c r="M39" s="45" t="s">
        <v>535</v>
      </c>
      <c r="N39" s="13">
        <v>1</v>
      </c>
      <c r="O39" s="13" t="str">
        <f>VLOOKUP([2]Empleados!M23,TURNOS,2)</f>
        <v>MAÑANA</v>
      </c>
      <c r="P39" s="18"/>
      <c r="Q39" s="18"/>
      <c r="R39" s="13" t="s">
        <v>418</v>
      </c>
      <c r="S39" s="13"/>
      <c r="T39" s="13"/>
      <c r="U39" s="13"/>
      <c r="V39" s="18"/>
      <c r="W39" s="18"/>
      <c r="X39" s="18"/>
      <c r="Y39" s="13" t="s">
        <v>15</v>
      </c>
      <c r="Z39" s="13" t="s">
        <v>15</v>
      </c>
      <c r="AA39" s="13"/>
      <c r="AB39" s="13" t="str">
        <f>CONCATENATE(C39," ", D39)</f>
        <v>DIAZ ORTIZ GLADYS SUSANA</v>
      </c>
    </row>
    <row r="40" spans="1:28" hidden="1" x14ac:dyDescent="0.25">
      <c r="A40" s="71" t="s">
        <v>536</v>
      </c>
      <c r="B40" s="13">
        <v>1</v>
      </c>
      <c r="C40" s="11" t="s">
        <v>537</v>
      </c>
      <c r="D40" s="11" t="s">
        <v>184</v>
      </c>
      <c r="E40" s="24">
        <v>36418</v>
      </c>
      <c r="F40" s="25">
        <v>74251412</v>
      </c>
      <c r="G40" s="13">
        <v>1</v>
      </c>
      <c r="H40" s="11" t="str">
        <f>VLOOKUP(G40,AREAS,2)</f>
        <v>Operaciones</v>
      </c>
      <c r="I40" s="24">
        <v>44422</v>
      </c>
      <c r="J40" s="24"/>
      <c r="K40" s="24"/>
      <c r="L40" s="24"/>
      <c r="M40" s="7">
        <v>976964338</v>
      </c>
      <c r="N40" s="13">
        <v>1</v>
      </c>
      <c r="O40" s="13" t="str">
        <f>VLOOKUP([2]Empleados!M25,TURNOS,2)</f>
        <v>MAÑANA</v>
      </c>
      <c r="P40" s="18"/>
      <c r="Q40" s="18"/>
      <c r="R40" s="13" t="s">
        <v>418</v>
      </c>
      <c r="S40" s="13" t="s">
        <v>408</v>
      </c>
      <c r="T40" s="13">
        <v>2</v>
      </c>
      <c r="U40" s="13" t="s">
        <v>538</v>
      </c>
      <c r="V40" s="18"/>
      <c r="W40" s="18"/>
      <c r="X40" s="18"/>
      <c r="Y40" s="13" t="s">
        <v>15</v>
      </c>
      <c r="Z40" s="13" t="s">
        <v>15</v>
      </c>
      <c r="AA40" s="13"/>
      <c r="AB40" s="13" t="str">
        <f>CONCATENATE(C40," ", D40)</f>
        <v>DIAZ SARMIENTO KAROLAY ESTHEFANY</v>
      </c>
    </row>
    <row r="41" spans="1:28" hidden="1" x14ac:dyDescent="0.25">
      <c r="A41" s="71"/>
      <c r="B41" s="13"/>
      <c r="C41" s="56" t="s">
        <v>170</v>
      </c>
      <c r="D41" s="11" t="s">
        <v>171</v>
      </c>
      <c r="E41" s="24">
        <v>37040</v>
      </c>
      <c r="F41" s="76" t="s">
        <v>745</v>
      </c>
      <c r="G41" s="13">
        <v>1</v>
      </c>
      <c r="H41" s="11" t="s">
        <v>416</v>
      </c>
      <c r="I41" s="24">
        <v>44680</v>
      </c>
      <c r="J41" s="11"/>
      <c r="K41" s="11"/>
      <c r="L41" s="11"/>
      <c r="M41" s="13">
        <v>982366868</v>
      </c>
      <c r="N41" s="13">
        <v>1</v>
      </c>
      <c r="O41" s="13" t="s">
        <v>412</v>
      </c>
      <c r="P41" s="18" t="s">
        <v>746</v>
      </c>
      <c r="Q41" s="26" t="s">
        <v>747</v>
      </c>
      <c r="R41" s="13" t="s">
        <v>418</v>
      </c>
      <c r="S41" s="13"/>
      <c r="T41" s="13"/>
      <c r="U41" s="13"/>
      <c r="V41" s="18"/>
      <c r="W41" s="13"/>
      <c r="X41" s="13"/>
      <c r="Y41" s="13" t="s">
        <v>15</v>
      </c>
      <c r="Z41" s="13" t="s">
        <v>15</v>
      </c>
      <c r="AA41" s="12" t="s">
        <v>748</v>
      </c>
      <c r="AB41" s="13" t="str">
        <f>CONCATENATE(C41," ", D41)</f>
        <v>TANTA CULQUI KATHERINE MARGOT</v>
      </c>
    </row>
    <row r="42" spans="1:28" hidden="1" x14ac:dyDescent="0.25">
      <c r="A42" s="71"/>
      <c r="B42" s="13"/>
      <c r="C42" s="56" t="s">
        <v>174</v>
      </c>
      <c r="D42" s="11" t="s">
        <v>175</v>
      </c>
      <c r="E42" s="24">
        <v>35465</v>
      </c>
      <c r="F42" s="76" t="s">
        <v>778</v>
      </c>
      <c r="G42" s="13">
        <v>1</v>
      </c>
      <c r="H42" s="11" t="s">
        <v>416</v>
      </c>
      <c r="I42" s="24">
        <v>44677</v>
      </c>
      <c r="J42" s="11"/>
      <c r="K42" s="11"/>
      <c r="L42" s="11"/>
      <c r="M42" s="13">
        <v>974948812</v>
      </c>
      <c r="N42" s="13">
        <v>1</v>
      </c>
      <c r="O42" s="13" t="s">
        <v>412</v>
      </c>
      <c r="P42" s="18" t="s">
        <v>712</v>
      </c>
      <c r="Q42" s="26" t="s">
        <v>713</v>
      </c>
      <c r="R42" s="13" t="s">
        <v>407</v>
      </c>
      <c r="S42" s="13"/>
      <c r="T42" s="13"/>
      <c r="U42" s="13"/>
      <c r="V42" s="18"/>
      <c r="W42" s="13"/>
      <c r="X42" s="13"/>
      <c r="Y42" s="13" t="s">
        <v>15</v>
      </c>
      <c r="Z42" s="13" t="s">
        <v>15</v>
      </c>
      <c r="AA42" s="12" t="s">
        <v>779</v>
      </c>
      <c r="AB42" s="13" t="str">
        <f>CONCATENATE(C42," ", D42)</f>
        <v>VILCA MORENO ANTONY WILFREDO</v>
      </c>
    </row>
    <row r="43" spans="1:28" hidden="1" x14ac:dyDescent="0.25">
      <c r="A43" s="71"/>
      <c r="B43" s="72"/>
      <c r="C43" s="11" t="s">
        <v>444</v>
      </c>
      <c r="D43" s="11" t="s">
        <v>284</v>
      </c>
      <c r="E43" s="24">
        <v>35727</v>
      </c>
      <c r="F43" s="76" t="s">
        <v>445</v>
      </c>
      <c r="G43" s="13">
        <v>1</v>
      </c>
      <c r="H43" s="11" t="s">
        <v>416</v>
      </c>
      <c r="I43" s="24">
        <v>44693</v>
      </c>
      <c r="J43" s="11"/>
      <c r="K43" s="11"/>
      <c r="L43" s="11"/>
      <c r="M43" s="13">
        <v>984189162</v>
      </c>
      <c r="N43" s="13">
        <v>1</v>
      </c>
      <c r="O43" s="13" t="s">
        <v>412</v>
      </c>
      <c r="P43" s="18" t="s">
        <v>446</v>
      </c>
      <c r="Q43" s="26" t="s">
        <v>447</v>
      </c>
      <c r="R43" s="13" t="s">
        <v>407</v>
      </c>
      <c r="S43" s="13"/>
      <c r="T43" s="13"/>
      <c r="U43" s="13"/>
      <c r="V43" s="18"/>
      <c r="W43" s="13"/>
      <c r="X43" s="13"/>
      <c r="Y43" s="13" t="s">
        <v>15</v>
      </c>
      <c r="Z43" s="13" t="s">
        <v>15</v>
      </c>
      <c r="AA43" s="12" t="s">
        <v>448</v>
      </c>
      <c r="AB43" s="13" t="str">
        <f>CONCATENATE(C43," ", D43)</f>
        <v>AYALA MONTES JORGE LUIS</v>
      </c>
    </row>
    <row r="44" spans="1:28" hidden="1" x14ac:dyDescent="0.25">
      <c r="A44" s="71" t="s">
        <v>555</v>
      </c>
      <c r="B44" s="13">
        <v>1</v>
      </c>
      <c r="C44" s="11" t="s">
        <v>189</v>
      </c>
      <c r="D44" s="11" t="s">
        <v>190</v>
      </c>
      <c r="E44" s="24">
        <v>36703</v>
      </c>
      <c r="F44" s="25">
        <v>75447318</v>
      </c>
      <c r="G44" s="13">
        <v>1</v>
      </c>
      <c r="H44" s="11" t="str">
        <f>VLOOKUP(G44,AREAS,2)</f>
        <v>Operaciones</v>
      </c>
      <c r="I44" s="24">
        <v>44491</v>
      </c>
      <c r="J44" s="24"/>
      <c r="K44" s="24"/>
      <c r="L44" s="24"/>
      <c r="M44" s="7">
        <v>932826338</v>
      </c>
      <c r="N44" s="13">
        <v>1</v>
      </c>
      <c r="O44" s="13" t="str">
        <f>VLOOKUP([2]Empleados!M28,TURNOS,2)</f>
        <v>MAÑANA</v>
      </c>
      <c r="P44" s="18"/>
      <c r="Q44" s="18"/>
      <c r="R44" s="13" t="s">
        <v>418</v>
      </c>
      <c r="S44" s="13" t="s">
        <v>408</v>
      </c>
      <c r="T44" s="13">
        <v>1</v>
      </c>
      <c r="U44" s="13">
        <v>3</v>
      </c>
      <c r="V44" s="18"/>
      <c r="W44" s="18"/>
      <c r="X44" s="18"/>
      <c r="Y44" s="13" t="s">
        <v>15</v>
      </c>
      <c r="Z44" s="13" t="s">
        <v>15</v>
      </c>
      <c r="AA44" s="13"/>
      <c r="AB44" s="13" t="str">
        <f>CONCATENATE(C44," ", D44)</f>
        <v>FLORES SOSA ANGIE DEL CIELO</v>
      </c>
    </row>
    <row r="45" spans="1:28" hidden="1" x14ac:dyDescent="0.25">
      <c r="A45" s="71"/>
      <c r="B45" s="13">
        <v>1</v>
      </c>
      <c r="C45" s="11" t="s">
        <v>291</v>
      </c>
      <c r="D45" s="11" t="s">
        <v>292</v>
      </c>
      <c r="E45" s="24">
        <v>36800</v>
      </c>
      <c r="F45" s="25">
        <v>76001423</v>
      </c>
      <c r="G45" s="13">
        <v>1</v>
      </c>
      <c r="H45" s="11" t="str">
        <f>VLOOKUP(G45,AREAS,2)</f>
        <v>Operaciones</v>
      </c>
      <c r="I45" s="24">
        <v>44597</v>
      </c>
      <c r="J45" s="11"/>
      <c r="K45" s="11"/>
      <c r="L45" s="11"/>
      <c r="M45" s="13">
        <v>974652284</v>
      </c>
      <c r="N45" s="13">
        <v>1</v>
      </c>
      <c r="O45" s="13" t="s">
        <v>412</v>
      </c>
      <c r="P45" s="18" t="s">
        <v>560</v>
      </c>
      <c r="Q45" s="26" t="s">
        <v>561</v>
      </c>
      <c r="R45" s="13" t="s">
        <v>418</v>
      </c>
      <c r="S45" s="13" t="s">
        <v>408</v>
      </c>
      <c r="T45" s="13">
        <v>1</v>
      </c>
      <c r="U45" s="13">
        <v>3</v>
      </c>
      <c r="V45" s="18"/>
      <c r="W45" s="18"/>
      <c r="X45" s="18"/>
      <c r="Y45" s="13" t="s">
        <v>15</v>
      </c>
      <c r="Z45" s="13" t="s">
        <v>15</v>
      </c>
      <c r="AA45" s="13"/>
      <c r="AB45" s="13" t="str">
        <f>CONCATENATE(C45," ", D45)</f>
        <v>GARCIA CARDOZO GIOVANA</v>
      </c>
    </row>
    <row r="46" spans="1:28" hidden="1" x14ac:dyDescent="0.25">
      <c r="A46" s="71"/>
      <c r="B46" s="13"/>
      <c r="C46" s="11" t="s">
        <v>543</v>
      </c>
      <c r="D46" s="11" t="s">
        <v>288</v>
      </c>
      <c r="E46" s="24">
        <v>36848</v>
      </c>
      <c r="F46" s="25" t="s">
        <v>544</v>
      </c>
      <c r="G46" s="13">
        <v>1</v>
      </c>
      <c r="H46" s="11" t="s">
        <v>416</v>
      </c>
      <c r="I46" s="24">
        <v>44693</v>
      </c>
      <c r="J46" s="11"/>
      <c r="K46" s="11"/>
      <c r="L46" s="11"/>
      <c r="M46" s="13">
        <v>923954793</v>
      </c>
      <c r="N46" s="13">
        <v>1</v>
      </c>
      <c r="O46" s="13" t="s">
        <v>412</v>
      </c>
      <c r="P46" s="18" t="s">
        <v>545</v>
      </c>
      <c r="Q46" s="26" t="s">
        <v>546</v>
      </c>
      <c r="R46" s="13" t="s">
        <v>407</v>
      </c>
      <c r="S46" s="13"/>
      <c r="T46" s="13"/>
      <c r="U46" s="13"/>
      <c r="V46" s="18" t="s">
        <v>426</v>
      </c>
      <c r="W46" s="28" t="s">
        <v>547</v>
      </c>
      <c r="X46" s="13"/>
      <c r="Y46" s="13" t="s">
        <v>15</v>
      </c>
      <c r="Z46" s="13" t="s">
        <v>15</v>
      </c>
      <c r="AA46" s="12" t="s">
        <v>548</v>
      </c>
      <c r="AB46" s="13" t="str">
        <f>CONCATENATE(C46," ", D46)</f>
        <v>ESPINOZA RUBIO WILLY</v>
      </c>
    </row>
    <row r="47" spans="1:28" hidden="1" x14ac:dyDescent="0.25">
      <c r="A47" s="71"/>
      <c r="B47" s="72">
        <v>1</v>
      </c>
      <c r="C47" s="11" t="s">
        <v>569</v>
      </c>
      <c r="D47" s="11" t="s">
        <v>570</v>
      </c>
      <c r="E47" s="24">
        <v>38037</v>
      </c>
      <c r="F47" s="25" t="s">
        <v>571</v>
      </c>
      <c r="G47" s="13">
        <v>1</v>
      </c>
      <c r="H47" s="11" t="s">
        <v>416</v>
      </c>
      <c r="I47" s="24">
        <v>44644</v>
      </c>
      <c r="J47" s="11"/>
      <c r="K47" s="11"/>
      <c r="L47" s="11"/>
      <c r="M47" s="13">
        <v>902477679</v>
      </c>
      <c r="N47" s="13">
        <v>1</v>
      </c>
      <c r="O47" s="13" t="s">
        <v>412</v>
      </c>
      <c r="P47" s="18" t="s">
        <v>572</v>
      </c>
      <c r="Q47" s="26" t="s">
        <v>573</v>
      </c>
      <c r="R47" s="13" t="s">
        <v>418</v>
      </c>
      <c r="S47" s="13"/>
      <c r="T47" s="13"/>
      <c r="U47" s="13"/>
      <c r="V47" s="18"/>
      <c r="W47" s="18"/>
      <c r="X47" s="18"/>
      <c r="Y47" s="13" t="s">
        <v>15</v>
      </c>
      <c r="Z47" s="13" t="s">
        <v>15</v>
      </c>
      <c r="AA47" s="13"/>
      <c r="AB47" s="13" t="str">
        <f>CONCATENATE(C47," ", D47)</f>
        <v>GUTIERREZ LA ROSA KATLEHEN DANIELA</v>
      </c>
    </row>
    <row r="48" spans="1:28" hidden="1" x14ac:dyDescent="0.25">
      <c r="B48" s="13">
        <v>1</v>
      </c>
      <c r="C48" s="11" t="s">
        <v>302</v>
      </c>
      <c r="D48" s="11" t="s">
        <v>303</v>
      </c>
      <c r="E48" s="24">
        <v>37584</v>
      </c>
      <c r="F48" s="25" t="s">
        <v>580</v>
      </c>
      <c r="G48" s="13">
        <v>1</v>
      </c>
      <c r="H48" s="11" t="s">
        <v>416</v>
      </c>
      <c r="I48" s="24">
        <v>44669</v>
      </c>
      <c r="J48" s="11"/>
      <c r="K48" s="11"/>
      <c r="L48" s="11"/>
      <c r="M48" s="13">
        <v>943693740</v>
      </c>
      <c r="N48" s="13">
        <v>1</v>
      </c>
      <c r="O48" s="13" t="s">
        <v>412</v>
      </c>
      <c r="P48" s="18" t="s">
        <v>581</v>
      </c>
      <c r="Q48" s="26" t="s">
        <v>582</v>
      </c>
      <c r="R48" s="13" t="s">
        <v>407</v>
      </c>
      <c r="S48" s="13"/>
      <c r="T48" s="13"/>
      <c r="U48" s="13"/>
      <c r="V48" s="18" t="s">
        <v>426</v>
      </c>
      <c r="W48" s="28" t="s">
        <v>583</v>
      </c>
      <c r="X48" s="18"/>
      <c r="Y48" s="13" t="s">
        <v>15</v>
      </c>
      <c r="Z48" s="13" t="s">
        <v>15</v>
      </c>
      <c r="AA48" s="13"/>
      <c r="AB48" s="13" t="str">
        <f>CONCATENATE(C48," ", D48)</f>
        <v>HUAMALI VELASQUEZ DEYBI BRAYTON</v>
      </c>
    </row>
    <row r="49" spans="1:28" hidden="1" x14ac:dyDescent="0.25">
      <c r="B49" s="13"/>
      <c r="C49" s="30" t="s">
        <v>148</v>
      </c>
      <c r="D49" s="30" t="s">
        <v>149</v>
      </c>
      <c r="E49" s="24">
        <v>36151</v>
      </c>
      <c r="F49" s="25" t="s">
        <v>574</v>
      </c>
      <c r="G49" s="13">
        <v>1</v>
      </c>
      <c r="H49" s="11" t="s">
        <v>416</v>
      </c>
      <c r="I49" s="24">
        <v>44677</v>
      </c>
      <c r="J49" s="11"/>
      <c r="K49" s="24">
        <v>44709</v>
      </c>
      <c r="L49" s="24">
        <v>44711</v>
      </c>
      <c r="M49" s="13">
        <v>926416411</v>
      </c>
      <c r="N49" s="13">
        <v>1</v>
      </c>
      <c r="O49" s="13" t="s">
        <v>412</v>
      </c>
      <c r="P49" s="18" t="s">
        <v>575</v>
      </c>
      <c r="Q49" s="26" t="s">
        <v>576</v>
      </c>
      <c r="R49" s="13" t="s">
        <v>418</v>
      </c>
      <c r="S49" s="13"/>
      <c r="T49" s="13"/>
      <c r="U49" s="13"/>
      <c r="V49" s="18"/>
      <c r="W49" s="13"/>
      <c r="X49" s="13"/>
      <c r="Y49" s="13"/>
      <c r="Z49" s="13"/>
      <c r="AA49" s="13"/>
      <c r="AB49" s="13" t="str">
        <f>CONCATENATE(C49," ", D49)</f>
        <v>HUACCHA RAMOS JEANET ROXANA</v>
      </c>
    </row>
    <row r="50" spans="1:28" hidden="1" x14ac:dyDescent="0.25">
      <c r="B50" s="13"/>
      <c r="C50" s="30" t="s">
        <v>148</v>
      </c>
      <c r="D50" s="30" t="s">
        <v>290</v>
      </c>
      <c r="E50" s="24">
        <v>34228</v>
      </c>
      <c r="F50" s="25" t="s">
        <v>577</v>
      </c>
      <c r="G50" s="13">
        <v>1</v>
      </c>
      <c r="H50" s="11" t="s">
        <v>416</v>
      </c>
      <c r="I50" s="24">
        <v>44693</v>
      </c>
      <c r="J50" s="11"/>
      <c r="K50" s="24">
        <v>44702</v>
      </c>
      <c r="L50" s="24">
        <v>44715</v>
      </c>
      <c r="M50" s="13">
        <v>910362700</v>
      </c>
      <c r="N50" s="13">
        <v>1</v>
      </c>
      <c r="O50" s="13" t="s">
        <v>412</v>
      </c>
      <c r="P50" s="18" t="s">
        <v>578</v>
      </c>
      <c r="Q50" s="26" t="s">
        <v>579</v>
      </c>
      <c r="R50" s="13" t="s">
        <v>407</v>
      </c>
      <c r="S50" s="13"/>
      <c r="T50" s="13"/>
      <c r="U50" s="13"/>
      <c r="V50" s="18"/>
      <c r="W50" s="13"/>
      <c r="X50" s="13"/>
      <c r="Y50" s="13"/>
      <c r="Z50" s="13"/>
      <c r="AA50" s="13"/>
      <c r="AB50" s="13" t="str">
        <f>CONCATENATE(C50," ", D50)</f>
        <v>HUACCHA RAMOS JHORDY GERARDO</v>
      </c>
    </row>
    <row r="51" spans="1:28" hidden="1" x14ac:dyDescent="0.25">
      <c r="B51" s="13"/>
      <c r="C51" s="11" t="s">
        <v>150</v>
      </c>
      <c r="D51" s="11" t="s">
        <v>151</v>
      </c>
      <c r="E51" s="24">
        <v>36312</v>
      </c>
      <c r="F51" s="25" t="s">
        <v>586</v>
      </c>
      <c r="G51" s="13">
        <v>1</v>
      </c>
      <c r="H51" s="11" t="s">
        <v>416</v>
      </c>
      <c r="I51" s="24">
        <v>44677</v>
      </c>
      <c r="J51" s="11"/>
      <c r="K51" s="11"/>
      <c r="L51" s="11"/>
      <c r="M51" s="13">
        <v>991621567</v>
      </c>
      <c r="N51" s="13">
        <v>1</v>
      </c>
      <c r="O51" s="13" t="s">
        <v>412</v>
      </c>
      <c r="P51" s="18" t="s">
        <v>587</v>
      </c>
      <c r="Q51" s="26" t="s">
        <v>588</v>
      </c>
      <c r="R51" s="13" t="s">
        <v>407</v>
      </c>
      <c r="S51" s="13"/>
      <c r="T51" s="13"/>
      <c r="U51" s="13"/>
      <c r="V51" s="18"/>
      <c r="W51" s="13"/>
      <c r="X51" s="13"/>
      <c r="Y51" s="13" t="s">
        <v>15</v>
      </c>
      <c r="Z51" s="13" t="s">
        <v>15</v>
      </c>
      <c r="AA51" s="12" t="s">
        <v>589</v>
      </c>
      <c r="AB51" s="13" t="str">
        <f>CONCATENATE(C51," ", D51)</f>
        <v>INCHE ALMERCO DAVID RENZO</v>
      </c>
    </row>
    <row r="52" spans="1:28" hidden="1" x14ac:dyDescent="0.25">
      <c r="A52" s="46" t="s">
        <v>584</v>
      </c>
      <c r="B52" s="13">
        <v>1</v>
      </c>
      <c r="C52" s="30" t="s">
        <v>585</v>
      </c>
      <c r="D52" s="30" t="s">
        <v>199</v>
      </c>
      <c r="E52" s="24">
        <v>36720</v>
      </c>
      <c r="F52" s="25">
        <v>75696636</v>
      </c>
      <c r="G52" s="13">
        <v>1</v>
      </c>
      <c r="H52" s="11" t="str">
        <f>VLOOKUP(G52,AREAS,2)</f>
        <v>Operaciones</v>
      </c>
      <c r="I52" s="24">
        <v>44420</v>
      </c>
      <c r="J52" s="24"/>
      <c r="K52" s="24">
        <v>44770</v>
      </c>
      <c r="L52" s="24">
        <v>44713</v>
      </c>
      <c r="M52" s="7">
        <v>945685167</v>
      </c>
      <c r="N52" s="13">
        <v>1</v>
      </c>
      <c r="O52" s="13" t="str">
        <f>VLOOKUP([2]Empleados!M35,TURNOS,2)</f>
        <v>MAÑANA</v>
      </c>
      <c r="P52" s="18"/>
      <c r="Q52" s="18"/>
      <c r="R52" s="13" t="s">
        <v>407</v>
      </c>
      <c r="S52" s="13"/>
      <c r="T52" s="13"/>
      <c r="U52" s="13"/>
      <c r="V52" s="18"/>
      <c r="W52" s="18"/>
      <c r="X52" s="18"/>
      <c r="Y52" s="13"/>
      <c r="Z52" s="13"/>
      <c r="AA52" s="13"/>
      <c r="AB52" s="13" t="str">
        <f>CONCATENATE(C52," ", D52)</f>
        <v>HUAMAN COSME RICARDO ANDRE</v>
      </c>
    </row>
    <row r="53" spans="1:28" hidden="1" x14ac:dyDescent="0.25">
      <c r="A53" s="71"/>
      <c r="B53" s="13"/>
      <c r="C53" s="11" t="s">
        <v>730</v>
      </c>
      <c r="D53" s="11" t="s">
        <v>351</v>
      </c>
      <c r="E53" s="24">
        <v>29540</v>
      </c>
      <c r="F53" s="76" t="s">
        <v>731</v>
      </c>
      <c r="G53" s="13">
        <v>1</v>
      </c>
      <c r="H53" s="11" t="s">
        <v>416</v>
      </c>
      <c r="I53" s="24">
        <v>44695</v>
      </c>
      <c r="J53" s="11"/>
      <c r="K53" s="11"/>
      <c r="L53" s="11"/>
      <c r="M53" s="13">
        <v>939304035</v>
      </c>
      <c r="N53" s="13">
        <v>1</v>
      </c>
      <c r="O53" s="13" t="s">
        <v>412</v>
      </c>
      <c r="P53" s="18" t="s">
        <v>732</v>
      </c>
      <c r="Q53" s="26" t="s">
        <v>733</v>
      </c>
      <c r="R53" s="13" t="s">
        <v>418</v>
      </c>
      <c r="S53" s="13"/>
      <c r="T53" s="13"/>
      <c r="U53" s="13"/>
      <c r="V53" s="13" t="s">
        <v>426</v>
      </c>
      <c r="W53" s="28" t="s">
        <v>734</v>
      </c>
      <c r="X53" s="13"/>
      <c r="Y53" s="13" t="s">
        <v>15</v>
      </c>
      <c r="Z53" s="13" t="s">
        <v>15</v>
      </c>
      <c r="AA53" s="12" t="s">
        <v>735</v>
      </c>
      <c r="AB53" s="13" t="str">
        <f>CONCATENATE(C53," ", D53)</f>
        <v>SOLIS SIMON ESTHER MARLENE</v>
      </c>
    </row>
    <row r="54" spans="1:28" hidden="1" x14ac:dyDescent="0.25">
      <c r="A54" s="46" t="s">
        <v>599</v>
      </c>
      <c r="B54" s="72">
        <v>1</v>
      </c>
      <c r="C54" s="11" t="s">
        <v>304</v>
      </c>
      <c r="D54" s="11" t="s">
        <v>600</v>
      </c>
      <c r="E54" s="24">
        <v>35366</v>
      </c>
      <c r="F54" s="25">
        <v>72420619</v>
      </c>
      <c r="G54" s="13">
        <v>1</v>
      </c>
      <c r="H54" s="11" t="str">
        <f>VLOOKUP(G54,AREAS,2)</f>
        <v>Operaciones</v>
      </c>
      <c r="I54" s="24">
        <v>44559</v>
      </c>
      <c r="J54" s="24"/>
      <c r="K54" s="24"/>
      <c r="L54" s="24"/>
      <c r="M54" s="45" t="s">
        <v>601</v>
      </c>
      <c r="N54" s="13">
        <v>1</v>
      </c>
      <c r="O54" s="13" t="str">
        <f>VLOOKUP([2]Empleados!M42,TURNOS,2)</f>
        <v>MAÑANA</v>
      </c>
      <c r="P54" s="18"/>
      <c r="Q54" s="18"/>
      <c r="R54" s="13" t="s">
        <v>418</v>
      </c>
      <c r="S54" s="13" t="s">
        <v>408</v>
      </c>
      <c r="T54" s="13">
        <v>2</v>
      </c>
      <c r="U54" s="13" t="s">
        <v>602</v>
      </c>
      <c r="V54" s="18"/>
      <c r="W54" s="18"/>
      <c r="X54" s="18"/>
      <c r="Y54" s="13" t="s">
        <v>15</v>
      </c>
      <c r="Z54" s="13" t="s">
        <v>15</v>
      </c>
      <c r="AA54" s="13"/>
      <c r="AB54" s="13" t="str">
        <f>CONCATENATE(C54," ", D54)</f>
        <v>LOPEZ AQUITUARI JHOYS EBELYN</v>
      </c>
    </row>
    <row r="55" spans="1:28" hidden="1" x14ac:dyDescent="0.25">
      <c r="B55" s="13">
        <v>1</v>
      </c>
      <c r="C55" s="11" t="s">
        <v>603</v>
      </c>
      <c r="D55" s="11" t="s">
        <v>604</v>
      </c>
      <c r="E55" s="24">
        <v>34791</v>
      </c>
      <c r="F55" s="25" t="s">
        <v>605</v>
      </c>
      <c r="G55" s="13">
        <v>1</v>
      </c>
      <c r="H55" s="11" t="str">
        <f>VLOOKUP(G55,AREAS,2)</f>
        <v>Operaciones</v>
      </c>
      <c r="I55" s="24">
        <v>44649</v>
      </c>
      <c r="J55" s="11"/>
      <c r="K55" s="11"/>
      <c r="L55" s="11"/>
      <c r="M55" s="13">
        <v>930658467</v>
      </c>
      <c r="N55" s="13">
        <v>1</v>
      </c>
      <c r="O55" s="13" t="s">
        <v>412</v>
      </c>
      <c r="P55" s="18" t="s">
        <v>528</v>
      </c>
      <c r="Q55" s="47" t="s">
        <v>606</v>
      </c>
      <c r="R55" s="13" t="s">
        <v>418</v>
      </c>
      <c r="S55" s="13"/>
      <c r="T55" s="13"/>
      <c r="U55" s="13"/>
      <c r="V55" s="18"/>
      <c r="W55" s="18"/>
      <c r="X55" s="18"/>
      <c r="Y55" s="13" t="s">
        <v>15</v>
      </c>
      <c r="Z55" s="13" t="s">
        <v>15</v>
      </c>
      <c r="AA55" s="13"/>
      <c r="AB55" s="13" t="str">
        <f>CONCATENATE(C55," ", D55)</f>
        <v>LUNA SOCOLA LUCIA GERALDINE</v>
      </c>
    </row>
    <row r="56" spans="1:28" hidden="1" x14ac:dyDescent="0.25">
      <c r="B56" s="13"/>
      <c r="C56" s="11" t="s">
        <v>615</v>
      </c>
      <c r="D56" s="11" t="s">
        <v>284</v>
      </c>
      <c r="E56" s="24">
        <v>35139</v>
      </c>
      <c r="F56" s="25" t="s">
        <v>616</v>
      </c>
      <c r="G56" s="13">
        <v>1</v>
      </c>
      <c r="H56" s="11" t="s">
        <v>416</v>
      </c>
      <c r="I56" s="24">
        <v>44695</v>
      </c>
      <c r="J56" s="11"/>
      <c r="K56" s="11"/>
      <c r="L56" s="11"/>
      <c r="M56" s="13">
        <v>912649403</v>
      </c>
      <c r="N56" s="13">
        <v>1</v>
      </c>
      <c r="O56" s="13" t="s">
        <v>412</v>
      </c>
      <c r="P56" s="18" t="s">
        <v>501</v>
      </c>
      <c r="Q56" s="26" t="s">
        <v>617</v>
      </c>
      <c r="R56" s="13" t="s">
        <v>407</v>
      </c>
      <c r="S56" s="13" t="s">
        <v>408</v>
      </c>
      <c r="T56" s="13">
        <v>1</v>
      </c>
      <c r="U56" s="13">
        <v>9</v>
      </c>
      <c r="V56" s="13" t="s">
        <v>426</v>
      </c>
      <c r="W56" s="28" t="s">
        <v>618</v>
      </c>
      <c r="X56" s="13"/>
      <c r="Y56" s="13" t="s">
        <v>15</v>
      </c>
      <c r="Z56" s="13" t="s">
        <v>15</v>
      </c>
      <c r="AA56" s="12" t="s">
        <v>619</v>
      </c>
      <c r="AB56" s="13" t="str">
        <f>CONCATENATE(C56," ", D56)</f>
        <v>MALASQUEZ ZEÑA JORGE LUIS</v>
      </c>
    </row>
    <row r="57" spans="1:28" hidden="1" x14ac:dyDescent="0.25">
      <c r="B57" s="13">
        <v>1</v>
      </c>
      <c r="C57" s="11" t="s">
        <v>314</v>
      </c>
      <c r="D57" s="11" t="s">
        <v>315</v>
      </c>
      <c r="E57" s="24">
        <v>27659</v>
      </c>
      <c r="F57" s="25" t="s">
        <v>621</v>
      </c>
      <c r="G57" s="13">
        <v>1</v>
      </c>
      <c r="H57" s="11" t="s">
        <v>416</v>
      </c>
      <c r="I57" s="24">
        <v>44671</v>
      </c>
      <c r="J57" s="11"/>
      <c r="K57" s="11"/>
      <c r="L57" s="11"/>
      <c r="M57" s="13">
        <v>902873073</v>
      </c>
      <c r="N57" s="13">
        <v>1</v>
      </c>
      <c r="O57" s="13" t="s">
        <v>412</v>
      </c>
      <c r="P57" s="18" t="s">
        <v>622</v>
      </c>
      <c r="Q57" s="26" t="s">
        <v>623</v>
      </c>
      <c r="R57" s="13" t="s">
        <v>418</v>
      </c>
      <c r="S57" s="13" t="s">
        <v>408</v>
      </c>
      <c r="T57" s="13">
        <v>1</v>
      </c>
      <c r="U57" s="13">
        <v>25</v>
      </c>
      <c r="V57" s="18"/>
      <c r="W57" s="13"/>
      <c r="X57" s="18"/>
      <c r="Y57" s="13" t="s">
        <v>15</v>
      </c>
      <c r="Z57" s="13" t="s">
        <v>15</v>
      </c>
      <c r="AA57" s="13"/>
      <c r="AB57" s="13" t="str">
        <f>CONCATENATE(C57," ", D57)</f>
        <v>MASSA MONJA CLAUDIA CECILIA</v>
      </c>
    </row>
    <row r="58" spans="1:28" hidden="1" x14ac:dyDescent="0.25">
      <c r="A58" s="46" t="s">
        <v>627</v>
      </c>
      <c r="B58" s="13">
        <v>1</v>
      </c>
      <c r="C58" s="11" t="s">
        <v>628</v>
      </c>
      <c r="D58" s="11" t="s">
        <v>215</v>
      </c>
      <c r="E58" s="24">
        <v>35678</v>
      </c>
      <c r="F58" s="25">
        <v>75325472</v>
      </c>
      <c r="G58" s="13">
        <v>1</v>
      </c>
      <c r="H58" s="11" t="str">
        <f>VLOOKUP(G58,AREAS,2)</f>
        <v>Operaciones</v>
      </c>
      <c r="I58" s="24">
        <v>44476</v>
      </c>
      <c r="J58" s="24"/>
      <c r="K58" s="24"/>
      <c r="L58" s="24"/>
      <c r="M58" s="13">
        <v>929332633</v>
      </c>
      <c r="N58" s="13">
        <v>1</v>
      </c>
      <c r="O58" s="13" t="str">
        <f>VLOOKUP([2]Empleados!M45,TURNOS,2)</f>
        <v>MAÑANA</v>
      </c>
      <c r="P58" s="18"/>
      <c r="Q58" s="18"/>
      <c r="R58" s="13" t="s">
        <v>418</v>
      </c>
      <c r="S58" s="13"/>
      <c r="T58" s="13"/>
      <c r="U58" s="13"/>
      <c r="V58" s="18"/>
      <c r="W58" s="18"/>
      <c r="X58" s="18"/>
      <c r="Y58" s="13" t="s">
        <v>15</v>
      </c>
      <c r="Z58" s="13" t="s">
        <v>15</v>
      </c>
      <c r="AA58" s="13"/>
      <c r="AB58" s="13" t="str">
        <f>CONCATENATE(C58," ", D58)</f>
        <v>MELO GARCIA PAMELA RUBI</v>
      </c>
    </row>
    <row r="59" spans="1:28" hidden="1" x14ac:dyDescent="0.25">
      <c r="B59" s="13"/>
      <c r="C59" s="30" t="s">
        <v>607</v>
      </c>
      <c r="D59" s="30" t="s">
        <v>309</v>
      </c>
      <c r="E59" s="32">
        <v>35262</v>
      </c>
      <c r="F59" s="33" t="s">
        <v>608</v>
      </c>
      <c r="G59" s="34">
        <v>1</v>
      </c>
      <c r="H59" s="31" t="s">
        <v>416</v>
      </c>
      <c r="I59" s="32">
        <v>44695</v>
      </c>
      <c r="J59" s="31"/>
      <c r="K59" s="32">
        <v>44714</v>
      </c>
      <c r="L59" s="24">
        <v>44718</v>
      </c>
      <c r="M59" s="34">
        <v>926027622</v>
      </c>
      <c r="N59" s="34">
        <v>1</v>
      </c>
      <c r="O59" s="34" t="s">
        <v>412</v>
      </c>
      <c r="P59" s="35" t="s">
        <v>609</v>
      </c>
      <c r="Q59" s="36" t="s">
        <v>610</v>
      </c>
      <c r="R59" s="34" t="s">
        <v>418</v>
      </c>
      <c r="S59" s="13" t="s">
        <v>408</v>
      </c>
      <c r="T59" s="13">
        <v>4</v>
      </c>
      <c r="U59" s="13" t="s">
        <v>611</v>
      </c>
      <c r="V59" s="13" t="s">
        <v>426</v>
      </c>
      <c r="W59" s="28" t="s">
        <v>612</v>
      </c>
      <c r="X59" s="13"/>
      <c r="Y59" s="13"/>
      <c r="Z59" s="13"/>
      <c r="AA59" s="13"/>
      <c r="AB59" s="13" t="str">
        <f>CONCATENATE(C59," ", D59)</f>
        <v>MALASQUEZ BERNALES DIANA ISABEL</v>
      </c>
    </row>
    <row r="60" spans="1:28" hidden="1" x14ac:dyDescent="0.25">
      <c r="A60" s="71"/>
      <c r="B60" s="13"/>
      <c r="C60" s="11" t="s">
        <v>749</v>
      </c>
      <c r="D60" s="11" t="s">
        <v>355</v>
      </c>
      <c r="E60" s="24">
        <v>36457</v>
      </c>
      <c r="F60" s="76" t="s">
        <v>750</v>
      </c>
      <c r="G60" s="13">
        <v>1</v>
      </c>
      <c r="H60" s="11" t="s">
        <v>416</v>
      </c>
      <c r="I60" s="24">
        <v>44695</v>
      </c>
      <c r="J60" s="11"/>
      <c r="K60" s="11"/>
      <c r="L60" s="11"/>
      <c r="M60" s="13">
        <v>917998191</v>
      </c>
      <c r="N60" s="13">
        <v>1</v>
      </c>
      <c r="O60" s="13" t="s">
        <v>412</v>
      </c>
      <c r="P60" s="18" t="s">
        <v>732</v>
      </c>
      <c r="Q60" s="26" t="s">
        <v>751</v>
      </c>
      <c r="R60" s="13" t="s">
        <v>418</v>
      </c>
      <c r="S60" s="13" t="s">
        <v>408</v>
      </c>
      <c r="T60" s="13">
        <v>1</v>
      </c>
      <c r="U60" s="13">
        <v>2</v>
      </c>
      <c r="V60" s="13"/>
      <c r="W60" s="13"/>
      <c r="X60" s="13"/>
      <c r="Y60" s="13" t="s">
        <v>15</v>
      </c>
      <c r="Z60" s="13" t="s">
        <v>15</v>
      </c>
      <c r="AA60" s="12" t="s">
        <v>752</v>
      </c>
      <c r="AB60" s="13" t="str">
        <f>CONCATENATE(C60," ", D60)</f>
        <v>TAQUIRI SOLIS ASHLY DAYAN</v>
      </c>
    </row>
    <row r="61" spans="1:28" hidden="1" x14ac:dyDescent="0.25">
      <c r="A61" s="71"/>
      <c r="B61" s="13"/>
      <c r="C61" s="11" t="s">
        <v>517</v>
      </c>
      <c r="D61" s="11" t="s">
        <v>118</v>
      </c>
      <c r="E61" s="24">
        <v>37386</v>
      </c>
      <c r="F61" s="76" t="s">
        <v>518</v>
      </c>
      <c r="G61" s="13">
        <v>1</v>
      </c>
      <c r="H61" s="11" t="s">
        <v>416</v>
      </c>
      <c r="I61" s="24">
        <v>44698</v>
      </c>
      <c r="J61" s="11"/>
      <c r="K61" s="11"/>
      <c r="L61" s="11"/>
      <c r="M61" s="13">
        <v>989544830</v>
      </c>
      <c r="N61" s="13">
        <v>1</v>
      </c>
      <c r="O61" s="13" t="s">
        <v>412</v>
      </c>
      <c r="P61" s="18" t="s">
        <v>519</v>
      </c>
      <c r="Q61" s="26" t="s">
        <v>520</v>
      </c>
      <c r="R61" s="13" t="s">
        <v>418</v>
      </c>
      <c r="S61" s="13" t="s">
        <v>408</v>
      </c>
      <c r="T61" s="13">
        <v>1</v>
      </c>
      <c r="U61" s="13">
        <v>1</v>
      </c>
      <c r="V61" s="13"/>
      <c r="W61" s="13"/>
      <c r="X61" s="13"/>
      <c r="Y61" s="13" t="s">
        <v>15</v>
      </c>
      <c r="Z61" s="13" t="s">
        <v>15</v>
      </c>
      <c r="AA61" s="12" t="s">
        <v>521</v>
      </c>
      <c r="AB61" s="13" t="str">
        <f>CONCATENATE(C61," ", D61)</f>
        <v>CUYA CHAMORRO BRISA DANA</v>
      </c>
    </row>
    <row r="62" spans="1:28" hidden="1" x14ac:dyDescent="0.25">
      <c r="B62" s="13">
        <v>1</v>
      </c>
      <c r="C62" s="11" t="s">
        <v>317</v>
      </c>
      <c r="D62" s="11" t="s">
        <v>318</v>
      </c>
      <c r="E62" s="24">
        <v>36472</v>
      </c>
      <c r="F62" s="11">
        <v>78257845</v>
      </c>
      <c r="G62" s="13">
        <v>1</v>
      </c>
      <c r="H62" s="11" t="s">
        <v>416</v>
      </c>
      <c r="I62" s="24">
        <v>44623</v>
      </c>
      <c r="J62" s="11"/>
      <c r="K62" s="11"/>
      <c r="L62" s="11"/>
      <c r="M62" s="13">
        <v>933358406</v>
      </c>
      <c r="N62" s="13">
        <v>1</v>
      </c>
      <c r="O62" s="13" t="s">
        <v>412</v>
      </c>
      <c r="P62" s="18" t="s">
        <v>641</v>
      </c>
      <c r="Q62" s="26" t="s">
        <v>642</v>
      </c>
      <c r="R62" s="13" t="s">
        <v>418</v>
      </c>
      <c r="S62" s="13" t="s">
        <v>408</v>
      </c>
      <c r="T62" s="13">
        <v>1</v>
      </c>
      <c r="U62" s="13">
        <v>2</v>
      </c>
      <c r="V62" s="18"/>
      <c r="W62" s="18"/>
      <c r="X62" s="18"/>
      <c r="Y62" s="13" t="s">
        <v>15</v>
      </c>
      <c r="Z62" s="13" t="s">
        <v>15</v>
      </c>
      <c r="AA62" s="13"/>
      <c r="AB62" s="13" t="str">
        <f>CONCATENATE(C62," ", D62)</f>
        <v>MURAYARI CUMAPA LUZ CLARITA</v>
      </c>
    </row>
    <row r="63" spans="1:28" hidden="1" x14ac:dyDescent="0.25">
      <c r="A63" s="46" t="s">
        <v>643</v>
      </c>
      <c r="B63" s="48">
        <v>1</v>
      </c>
      <c r="C63" s="11" t="s">
        <v>644</v>
      </c>
      <c r="D63" s="11" t="s">
        <v>221</v>
      </c>
      <c r="E63" s="24">
        <v>29859</v>
      </c>
      <c r="F63" s="25">
        <v>42403148</v>
      </c>
      <c r="G63" s="13">
        <v>1</v>
      </c>
      <c r="H63" s="11" t="str">
        <f>VLOOKUP(G63,AREAS,2)</f>
        <v>Operaciones</v>
      </c>
      <c r="I63" s="24">
        <v>44417</v>
      </c>
      <c r="J63" s="24"/>
      <c r="K63" s="24"/>
      <c r="L63" s="24"/>
      <c r="M63" s="7">
        <v>993255301</v>
      </c>
      <c r="N63" s="13">
        <v>1</v>
      </c>
      <c r="O63" s="13" t="str">
        <f>VLOOKUP([2]Empleados!M49,TURNOS,2)</f>
        <v>MAÑANA</v>
      </c>
      <c r="P63" s="18"/>
      <c r="Q63" s="18"/>
      <c r="R63" s="13" t="s">
        <v>418</v>
      </c>
      <c r="S63" s="13" t="s">
        <v>408</v>
      </c>
      <c r="T63" s="13">
        <v>2</v>
      </c>
      <c r="U63" s="13" t="s">
        <v>645</v>
      </c>
      <c r="V63" s="18"/>
      <c r="W63" s="18"/>
      <c r="X63" s="18"/>
      <c r="Y63" s="13" t="s">
        <v>15</v>
      </c>
      <c r="Z63" s="13" t="s">
        <v>15</v>
      </c>
      <c r="AA63" s="13"/>
      <c r="AB63" s="13" t="str">
        <f>CONCATENATE(C63," ", D63)</f>
        <v>NUÑEZ LAREDO ELVA ADELINA</v>
      </c>
    </row>
    <row r="64" spans="1:28" hidden="1" x14ac:dyDescent="0.25">
      <c r="A64" s="46" t="s">
        <v>646</v>
      </c>
      <c r="B64" s="48">
        <v>1</v>
      </c>
      <c r="C64" s="11" t="s">
        <v>647</v>
      </c>
      <c r="D64" s="11" t="s">
        <v>648</v>
      </c>
      <c r="E64" s="24">
        <v>33361</v>
      </c>
      <c r="F64" s="49" t="s">
        <v>225</v>
      </c>
      <c r="G64" s="13">
        <v>1</v>
      </c>
      <c r="H64" s="11" t="str">
        <f>VLOOKUP(G64,AREAS,2)</f>
        <v>Operaciones</v>
      </c>
      <c r="I64" s="24">
        <v>44397</v>
      </c>
      <c r="J64" s="24"/>
      <c r="K64" s="24"/>
      <c r="L64" s="24"/>
      <c r="M64" s="7" t="s">
        <v>649</v>
      </c>
      <c r="N64" s="13">
        <v>1</v>
      </c>
      <c r="O64" s="13" t="str">
        <f>VLOOKUP([2]Empleados!M50,TURNOS,2)</f>
        <v>MAÑANA</v>
      </c>
      <c r="P64" s="18"/>
      <c r="Q64" s="18"/>
      <c r="R64" s="13" t="s">
        <v>407</v>
      </c>
      <c r="S64" s="13"/>
      <c r="T64" s="13"/>
      <c r="U64" s="13"/>
      <c r="V64" s="18"/>
      <c r="W64" s="18"/>
      <c r="X64" s="18"/>
      <c r="Y64" s="13" t="s">
        <v>15</v>
      </c>
      <c r="Z64" s="13" t="s">
        <v>15</v>
      </c>
      <c r="AA64" s="13"/>
      <c r="AB64" s="13" t="str">
        <f>CONCATENATE(C64," ", D64)</f>
        <v>OLIVO AZOCAR ROGER</v>
      </c>
    </row>
    <row r="65" spans="1:28" hidden="1" x14ac:dyDescent="0.25">
      <c r="A65" s="46" t="s">
        <v>652</v>
      </c>
      <c r="B65" s="48">
        <v>1</v>
      </c>
      <c r="C65" s="11" t="s">
        <v>653</v>
      </c>
      <c r="D65" s="11" t="s">
        <v>227</v>
      </c>
      <c r="E65" s="24">
        <v>35263</v>
      </c>
      <c r="F65" s="25">
        <v>73525961</v>
      </c>
      <c r="G65" s="13">
        <v>1</v>
      </c>
      <c r="H65" s="11" t="str">
        <f>VLOOKUP(G65,AREAS,2)</f>
        <v>Operaciones</v>
      </c>
      <c r="I65" s="24">
        <v>44348</v>
      </c>
      <c r="J65" s="24"/>
      <c r="K65" s="24"/>
      <c r="L65" s="24"/>
      <c r="M65" s="7">
        <v>956014658</v>
      </c>
      <c r="N65" s="13">
        <v>1</v>
      </c>
      <c r="O65" s="13" t="str">
        <f>VLOOKUP([2]Empleados!M51,TURNOS,2)</f>
        <v>MAÑANA</v>
      </c>
      <c r="P65" s="18"/>
      <c r="Q65" s="18"/>
      <c r="R65" s="13" t="s">
        <v>418</v>
      </c>
      <c r="S65" s="13" t="s">
        <v>408</v>
      </c>
      <c r="T65" s="13">
        <v>2</v>
      </c>
      <c r="U65" s="13" t="s">
        <v>654</v>
      </c>
      <c r="V65" s="18"/>
      <c r="W65" s="18"/>
      <c r="X65" s="18"/>
      <c r="Y65" s="13" t="s">
        <v>15</v>
      </c>
      <c r="Z65" s="13" t="s">
        <v>15</v>
      </c>
      <c r="AA65" s="13"/>
      <c r="AB65" s="13" t="str">
        <f>CONCATENATE(C65," ", D65)</f>
        <v>PAHUACHO COSME CARMEN CATHERINE</v>
      </c>
    </row>
    <row r="66" spans="1:28" hidden="1" x14ac:dyDescent="0.25">
      <c r="A66" s="71"/>
      <c r="B66" s="48"/>
      <c r="C66" s="11" t="s">
        <v>342</v>
      </c>
      <c r="D66" s="11" t="s">
        <v>346</v>
      </c>
      <c r="E66" s="24">
        <v>37850</v>
      </c>
      <c r="F66" s="76" t="s">
        <v>720</v>
      </c>
      <c r="G66" s="13">
        <v>1</v>
      </c>
      <c r="H66" s="11" t="s">
        <v>416</v>
      </c>
      <c r="I66" s="24">
        <v>44695</v>
      </c>
      <c r="J66" s="11"/>
      <c r="K66" s="11"/>
      <c r="L66" s="11"/>
      <c r="M66" s="13">
        <v>931693876</v>
      </c>
      <c r="N66" s="13">
        <v>1</v>
      </c>
      <c r="O66" s="13" t="s">
        <v>412</v>
      </c>
      <c r="P66" s="18" t="s">
        <v>721</v>
      </c>
      <c r="Q66" s="50" t="s">
        <v>722</v>
      </c>
      <c r="R66" s="13" t="s">
        <v>407</v>
      </c>
      <c r="S66" s="13"/>
      <c r="T66" s="13"/>
      <c r="U66" s="13"/>
      <c r="V66" s="13" t="s">
        <v>426</v>
      </c>
      <c r="W66" s="28" t="s">
        <v>723</v>
      </c>
      <c r="X66" s="13"/>
      <c r="Y66" s="13" t="s">
        <v>15</v>
      </c>
      <c r="Z66" s="13" t="s">
        <v>15</v>
      </c>
      <c r="AA66" s="12" t="s">
        <v>724</v>
      </c>
      <c r="AB66" s="13" t="str">
        <f>CONCATENATE(C66," ", D66)</f>
        <v>SILVA VASQUEZ JEAN EFRAIN</v>
      </c>
    </row>
    <row r="67" spans="1:28" hidden="1" x14ac:dyDescent="0.25">
      <c r="A67" s="71" t="s">
        <v>495</v>
      </c>
      <c r="B67" s="48">
        <v>1</v>
      </c>
      <c r="C67" s="11" t="s">
        <v>36</v>
      </c>
      <c r="D67" s="11" t="s">
        <v>37</v>
      </c>
      <c r="E67" s="24">
        <v>33163</v>
      </c>
      <c r="F67" s="25">
        <v>46624897</v>
      </c>
      <c r="G67" s="13">
        <v>1</v>
      </c>
      <c r="H67" s="11" t="str">
        <f>VLOOKUP(G67,AREAS,2)</f>
        <v>Operaciones</v>
      </c>
      <c r="I67" s="24">
        <v>44348</v>
      </c>
      <c r="J67" s="24"/>
      <c r="K67" s="24"/>
      <c r="L67" s="24"/>
      <c r="M67" s="7">
        <v>993788572</v>
      </c>
      <c r="N67" s="13">
        <v>1</v>
      </c>
      <c r="O67" s="13" t="str">
        <f>VLOOKUP([2]Empleados!M14,TURNOS,2)</f>
        <v>MAÑANA</v>
      </c>
      <c r="P67" s="18"/>
      <c r="Q67" s="18"/>
      <c r="R67" s="13" t="s">
        <v>418</v>
      </c>
      <c r="S67" s="13" t="s">
        <v>408</v>
      </c>
      <c r="T67" s="13">
        <v>4</v>
      </c>
      <c r="U67" s="13" t="s">
        <v>496</v>
      </c>
      <c r="V67" s="18"/>
      <c r="W67" s="18"/>
      <c r="X67" s="18"/>
      <c r="Y67" s="13" t="s">
        <v>15</v>
      </c>
      <c r="Z67" s="13"/>
      <c r="AA67" s="13"/>
      <c r="AB67" s="73" t="str">
        <f>CONCATENATE(C67," ", D67)</f>
        <v>CANTA SHUAN SONIA</v>
      </c>
    </row>
    <row r="68" spans="1:28" hidden="1" x14ac:dyDescent="0.25">
      <c r="A68" s="46" t="s">
        <v>639</v>
      </c>
      <c r="B68" s="48">
        <v>1</v>
      </c>
      <c r="C68" s="30" t="s">
        <v>640</v>
      </c>
      <c r="D68" s="30" t="s">
        <v>218</v>
      </c>
      <c r="E68" s="24">
        <v>31078</v>
      </c>
      <c r="F68" s="25">
        <v>42923404</v>
      </c>
      <c r="G68" s="13">
        <v>1</v>
      </c>
      <c r="H68" s="11" t="str">
        <f>VLOOKUP(G68,AREAS,2)</f>
        <v>Operaciones</v>
      </c>
      <c r="I68" s="24">
        <v>44411</v>
      </c>
      <c r="J68" s="24"/>
      <c r="K68" s="24">
        <v>44712</v>
      </c>
      <c r="L68" s="24">
        <v>44713</v>
      </c>
      <c r="M68" s="7">
        <v>934087678</v>
      </c>
      <c r="N68" s="13">
        <v>1</v>
      </c>
      <c r="O68" s="13" t="str">
        <f>VLOOKUP([2]Empleados!M46,TURNOS,2)</f>
        <v>MAÑANA</v>
      </c>
      <c r="P68" s="18"/>
      <c r="Q68" s="18"/>
      <c r="R68" s="13" t="s">
        <v>407</v>
      </c>
      <c r="S68" s="13"/>
      <c r="T68" s="13"/>
      <c r="U68" s="13"/>
      <c r="V68" s="18"/>
      <c r="W68" s="18"/>
      <c r="X68" s="18"/>
      <c r="Y68" s="13"/>
      <c r="Z68" s="13"/>
      <c r="AA68" s="13"/>
      <c r="AB68" s="13" t="str">
        <f>CONCATENATE(C68," ", D68)</f>
        <v>MEZA MANCO JHONELL MARTIN</v>
      </c>
    </row>
    <row r="69" spans="1:28" hidden="1" x14ac:dyDescent="0.25">
      <c r="A69" s="46" t="s">
        <v>673</v>
      </c>
      <c r="B69" s="72">
        <v>1</v>
      </c>
      <c r="C69" s="11" t="s">
        <v>674</v>
      </c>
      <c r="D69" s="11" t="s">
        <v>230</v>
      </c>
      <c r="E69" s="24">
        <v>37399</v>
      </c>
      <c r="F69" s="25">
        <v>73908404</v>
      </c>
      <c r="G69" s="13">
        <v>1</v>
      </c>
      <c r="H69" s="11" t="str">
        <f>VLOOKUP(G69,AREAS,2)</f>
        <v>Operaciones</v>
      </c>
      <c r="I69" s="24">
        <v>44370</v>
      </c>
      <c r="J69" s="24"/>
      <c r="K69" s="24"/>
      <c r="L69" s="24"/>
      <c r="M69" s="7">
        <v>962943227</v>
      </c>
      <c r="N69" s="13">
        <v>1</v>
      </c>
      <c r="O69" s="13" t="str">
        <f>VLOOKUP([2]Empleados!M53,TURNOS,2)</f>
        <v>MAÑANA</v>
      </c>
      <c r="P69" s="18"/>
      <c r="Q69" s="18"/>
      <c r="R69" s="13" t="s">
        <v>418</v>
      </c>
      <c r="S69" s="13"/>
      <c r="T69" s="13"/>
      <c r="U69" s="13"/>
      <c r="V69" s="18"/>
      <c r="W69" s="18"/>
      <c r="X69" s="18"/>
      <c r="Y69" s="13" t="s">
        <v>15</v>
      </c>
      <c r="Z69" s="13" t="s">
        <v>15</v>
      </c>
      <c r="AA69" s="13"/>
      <c r="AB69" s="13" t="str">
        <f>CONCATENATE(C69," ", D69)</f>
        <v>PILLACA RIVERA CANDY VANESSA</v>
      </c>
    </row>
    <row r="70" spans="1:28" hidden="1" x14ac:dyDescent="0.25">
      <c r="A70" s="46" t="s">
        <v>675</v>
      </c>
      <c r="B70" s="48">
        <v>1</v>
      </c>
      <c r="C70" s="11" t="s">
        <v>676</v>
      </c>
      <c r="D70" s="11" t="s">
        <v>236</v>
      </c>
      <c r="E70" s="24">
        <v>35275</v>
      </c>
      <c r="F70" s="25">
        <v>72182243</v>
      </c>
      <c r="G70" s="13">
        <v>1</v>
      </c>
      <c r="H70" s="11" t="str">
        <f>VLOOKUP(G70,AREAS,2)</f>
        <v>Operaciones</v>
      </c>
      <c r="I70" s="24">
        <v>44519</v>
      </c>
      <c r="J70" s="24"/>
      <c r="K70" s="24"/>
      <c r="L70" s="24"/>
      <c r="M70" s="7">
        <v>978544045</v>
      </c>
      <c r="N70" s="13">
        <v>1</v>
      </c>
      <c r="O70" s="13" t="str">
        <f>VLOOKUP([2]Empleados!M54,TURNOS,2)</f>
        <v>MAÑANA</v>
      </c>
      <c r="P70" s="18"/>
      <c r="Q70" s="18"/>
      <c r="R70" s="13" t="s">
        <v>407</v>
      </c>
      <c r="S70" s="13"/>
      <c r="T70" s="13"/>
      <c r="U70" s="13"/>
      <c r="V70" s="18"/>
      <c r="W70" s="18"/>
      <c r="X70" s="18"/>
      <c r="Y70" s="13" t="s">
        <v>15</v>
      </c>
      <c r="Z70" s="13" t="s">
        <v>15</v>
      </c>
      <c r="AA70" s="13"/>
      <c r="AB70" s="13" t="str">
        <f>CONCATENATE(C70," ", D70)</f>
        <v>PINEDO GUTIERREZ CHRISTOPHER DAVID</v>
      </c>
    </row>
    <row r="71" spans="1:28" hidden="1" x14ac:dyDescent="0.25">
      <c r="A71" s="46" t="s">
        <v>677</v>
      </c>
      <c r="B71" s="48">
        <v>1</v>
      </c>
      <c r="C71" s="11" t="s">
        <v>678</v>
      </c>
      <c r="D71" s="11" t="s">
        <v>239</v>
      </c>
      <c r="E71" s="24">
        <v>32299</v>
      </c>
      <c r="F71" s="25">
        <v>45264150</v>
      </c>
      <c r="G71" s="13">
        <v>1</v>
      </c>
      <c r="H71" s="11" t="str">
        <f>VLOOKUP(G71,AREAS,2)</f>
        <v>Operaciones</v>
      </c>
      <c r="I71" s="24">
        <v>44348</v>
      </c>
      <c r="J71" s="24"/>
      <c r="K71" s="24"/>
      <c r="L71" s="24"/>
      <c r="M71" s="7">
        <v>971649601</v>
      </c>
      <c r="N71" s="13">
        <v>1</v>
      </c>
      <c r="O71" s="13" t="str">
        <f>VLOOKUP([2]Empleados!M55,TURNOS,2)</f>
        <v>MAÑANA</v>
      </c>
      <c r="P71" s="18"/>
      <c r="Q71" s="18"/>
      <c r="R71" s="13" t="s">
        <v>418</v>
      </c>
      <c r="S71" s="13" t="s">
        <v>408</v>
      </c>
      <c r="T71" s="13">
        <v>1</v>
      </c>
      <c r="U71" s="13">
        <v>12</v>
      </c>
      <c r="V71" s="18"/>
      <c r="W71" s="18"/>
      <c r="X71" s="18"/>
      <c r="Y71" s="13" t="s">
        <v>15</v>
      </c>
      <c r="Z71" s="13" t="s">
        <v>15</v>
      </c>
      <c r="AA71" s="13"/>
      <c r="AB71" s="13" t="str">
        <f>CONCATENATE(C71," ", D71)</f>
        <v>PUICON JAVIER MARIA CRUZ</v>
      </c>
    </row>
    <row r="72" spans="1:28" hidden="1" x14ac:dyDescent="0.25">
      <c r="A72" s="71"/>
      <c r="B72" s="48">
        <v>1</v>
      </c>
      <c r="C72" s="11" t="s">
        <v>490</v>
      </c>
      <c r="D72" s="11" t="s">
        <v>491</v>
      </c>
      <c r="E72" s="24">
        <v>37518</v>
      </c>
      <c r="F72" s="76" t="s">
        <v>492</v>
      </c>
      <c r="G72" s="13">
        <v>1</v>
      </c>
      <c r="H72" s="11" t="str">
        <f>VLOOKUP(G72,AREAS,2)</f>
        <v>Operaciones</v>
      </c>
      <c r="I72" s="24">
        <v>44649</v>
      </c>
      <c r="J72" s="11"/>
      <c r="K72" s="11"/>
      <c r="L72" s="11"/>
      <c r="M72" s="13">
        <v>947350799</v>
      </c>
      <c r="N72" s="13">
        <v>1</v>
      </c>
      <c r="O72" s="13" t="s">
        <v>412</v>
      </c>
      <c r="P72" s="18" t="s">
        <v>493</v>
      </c>
      <c r="Q72" s="26" t="s">
        <v>494</v>
      </c>
      <c r="R72" s="13" t="s">
        <v>407</v>
      </c>
      <c r="S72" s="13"/>
      <c r="T72" s="13"/>
      <c r="U72" s="13"/>
      <c r="V72" s="18"/>
      <c r="W72" s="18"/>
      <c r="X72" s="18"/>
      <c r="Y72" s="13" t="s">
        <v>15</v>
      </c>
      <c r="Z72" s="13" t="s">
        <v>15</v>
      </c>
      <c r="AA72" s="13"/>
      <c r="AB72" s="13" t="str">
        <f>CONCATENATE(C72," ", D72)</f>
        <v>CANALES CAJA ANDERSON HONORIO ANGEL</v>
      </c>
    </row>
    <row r="73" spans="1:28" hidden="1" x14ac:dyDescent="0.25">
      <c r="A73" s="71" t="s">
        <v>512</v>
      </c>
      <c r="B73" s="72">
        <v>1</v>
      </c>
      <c r="C73" s="11" t="s">
        <v>513</v>
      </c>
      <c r="D73" s="11" t="s">
        <v>514</v>
      </c>
      <c r="E73" s="24">
        <v>27634</v>
      </c>
      <c r="F73" s="77" t="s">
        <v>104</v>
      </c>
      <c r="G73" s="13">
        <v>1</v>
      </c>
      <c r="H73" s="11" t="str">
        <f>VLOOKUP(G73,AREAS,2)</f>
        <v>Operaciones</v>
      </c>
      <c r="I73" s="24">
        <v>44531</v>
      </c>
      <c r="J73" s="24"/>
      <c r="K73" s="24"/>
      <c r="L73" s="24"/>
      <c r="M73" s="13">
        <v>982552116</v>
      </c>
      <c r="N73" s="13">
        <v>1</v>
      </c>
      <c r="O73" s="13" t="str">
        <f>VLOOKUP([2]Empleados!M20,TURNOS,2)</f>
        <v>MAÑANA</v>
      </c>
      <c r="P73" s="18"/>
      <c r="Q73" s="18"/>
      <c r="R73" s="13" t="s">
        <v>418</v>
      </c>
      <c r="S73" s="13"/>
      <c r="T73" s="13"/>
      <c r="U73" s="13"/>
      <c r="V73" s="18"/>
      <c r="W73" s="18"/>
      <c r="X73" s="18"/>
      <c r="Y73" s="13" t="s">
        <v>15</v>
      </c>
      <c r="Z73" s="13" t="s">
        <v>15</v>
      </c>
      <c r="AA73" s="13"/>
      <c r="AB73" s="13" t="str">
        <f>CONCATENATE(C73," ", D73)</f>
        <v>COLMENARES IPANAQUE MARIA NERY</v>
      </c>
    </row>
    <row r="74" spans="1:28" hidden="1" x14ac:dyDescent="0.25">
      <c r="B74" s="48">
        <v>1</v>
      </c>
      <c r="C74" s="30" t="s">
        <v>655</v>
      </c>
      <c r="D74" s="30" t="s">
        <v>656</v>
      </c>
      <c r="E74" s="24">
        <v>37478</v>
      </c>
      <c r="F74" s="25" t="s">
        <v>657</v>
      </c>
      <c r="G74" s="13">
        <v>1</v>
      </c>
      <c r="H74" s="11" t="s">
        <v>416</v>
      </c>
      <c r="I74" s="24">
        <v>44644</v>
      </c>
      <c r="J74" s="11"/>
      <c r="K74" s="24">
        <v>44709</v>
      </c>
      <c r="L74" s="24">
        <v>44711</v>
      </c>
      <c r="M74" s="13">
        <v>976520290</v>
      </c>
      <c r="N74" s="13">
        <v>1</v>
      </c>
      <c r="O74" s="13" t="s">
        <v>412</v>
      </c>
      <c r="P74" s="18" t="s">
        <v>658</v>
      </c>
      <c r="Q74" s="26" t="s">
        <v>659</v>
      </c>
      <c r="R74" s="13" t="s">
        <v>418</v>
      </c>
      <c r="S74" s="13"/>
      <c r="T74" s="13"/>
      <c r="U74" s="13"/>
      <c r="V74" s="18"/>
      <c r="W74" s="18"/>
      <c r="X74" s="18"/>
      <c r="Y74" s="13"/>
      <c r="Z74" s="13"/>
      <c r="AA74" s="13"/>
      <c r="AB74" s="13" t="str">
        <f>CONCATENATE(C74," ", D74)</f>
        <v>PALACIOS MANCO MARIA ANDREA</v>
      </c>
    </row>
    <row r="75" spans="1:28" hidden="1" x14ac:dyDescent="0.25">
      <c r="A75" s="71"/>
      <c r="B75" s="48">
        <v>1</v>
      </c>
      <c r="C75" s="11" t="s">
        <v>549</v>
      </c>
      <c r="D75" s="11" t="s">
        <v>279</v>
      </c>
      <c r="E75" s="24">
        <v>36427</v>
      </c>
      <c r="F75" s="76" t="s">
        <v>550</v>
      </c>
      <c r="G75" s="13">
        <v>1</v>
      </c>
      <c r="H75" s="11" t="s">
        <v>416</v>
      </c>
      <c r="I75" s="24">
        <v>44667</v>
      </c>
      <c r="J75" s="11"/>
      <c r="K75" s="11"/>
      <c r="L75" s="11"/>
      <c r="M75" s="13">
        <v>957116691</v>
      </c>
      <c r="N75" s="13">
        <v>1</v>
      </c>
      <c r="O75" s="13" t="s">
        <v>412</v>
      </c>
      <c r="P75" s="18" t="s">
        <v>551</v>
      </c>
      <c r="Q75" s="26" t="s">
        <v>552</v>
      </c>
      <c r="R75" s="13" t="s">
        <v>407</v>
      </c>
      <c r="S75" s="13"/>
      <c r="T75" s="13"/>
      <c r="U75" s="13"/>
      <c r="V75" s="18"/>
      <c r="W75" s="13"/>
      <c r="X75" s="18"/>
      <c r="Y75" s="13" t="s">
        <v>15</v>
      </c>
      <c r="Z75" s="13" t="s">
        <v>15</v>
      </c>
      <c r="AA75" s="13"/>
      <c r="AB75" s="13" t="str">
        <f>CONCATENATE(C75," ", D75)</f>
        <v>ESPINOZA SANCHEZ JHOEL CRISTHIAN</v>
      </c>
    </row>
    <row r="76" spans="1:28" hidden="1" x14ac:dyDescent="0.25">
      <c r="B76" s="48"/>
      <c r="C76" s="11" t="s">
        <v>160</v>
      </c>
      <c r="D76" s="11" t="s">
        <v>161</v>
      </c>
      <c r="E76" s="24">
        <v>36311</v>
      </c>
      <c r="F76" s="25" t="s">
        <v>679</v>
      </c>
      <c r="G76" s="13">
        <v>1</v>
      </c>
      <c r="H76" s="11" t="s">
        <v>416</v>
      </c>
      <c r="I76" s="24">
        <v>44677</v>
      </c>
      <c r="J76" s="11"/>
      <c r="K76" s="11"/>
      <c r="L76" s="11"/>
      <c r="M76" s="13">
        <v>949564243</v>
      </c>
      <c r="N76" s="13">
        <v>1</v>
      </c>
      <c r="O76" s="13" t="s">
        <v>412</v>
      </c>
      <c r="P76" s="18" t="s">
        <v>680</v>
      </c>
      <c r="Q76" s="26" t="s">
        <v>681</v>
      </c>
      <c r="R76" s="13" t="s">
        <v>407</v>
      </c>
      <c r="S76" s="13"/>
      <c r="T76" s="13"/>
      <c r="U76" s="13"/>
      <c r="V76" s="18"/>
      <c r="W76" s="13"/>
      <c r="X76" s="13"/>
      <c r="Y76" s="13" t="s">
        <v>15</v>
      </c>
      <c r="Z76" s="13" t="s">
        <v>15</v>
      </c>
      <c r="AA76" s="12" t="s">
        <v>682</v>
      </c>
      <c r="AB76" s="13" t="str">
        <f>CONCATENATE(C76," ", D76)</f>
        <v>PULLO GONZALES DANNY</v>
      </c>
    </row>
    <row r="77" spans="1:28" hidden="1" x14ac:dyDescent="0.25">
      <c r="A77" s="71"/>
      <c r="B77" s="48">
        <v>1</v>
      </c>
      <c r="C77" s="11" t="s">
        <v>759</v>
      </c>
      <c r="D77" s="11" t="s">
        <v>760</v>
      </c>
      <c r="E77" s="24">
        <v>37021</v>
      </c>
      <c r="F77" s="76" t="s">
        <v>761</v>
      </c>
      <c r="G77" s="13">
        <v>1</v>
      </c>
      <c r="H77" s="11" t="str">
        <f>VLOOKUP(G77,AREAS,2)</f>
        <v>Operaciones</v>
      </c>
      <c r="I77" s="24">
        <v>44649</v>
      </c>
      <c r="J77" s="11"/>
      <c r="K77" s="11"/>
      <c r="L77" s="11"/>
      <c r="M77" s="13">
        <v>946044429</v>
      </c>
      <c r="N77" s="13">
        <v>1</v>
      </c>
      <c r="O77" s="13" t="s">
        <v>412</v>
      </c>
      <c r="P77" s="18" t="s">
        <v>762</v>
      </c>
      <c r="Q77" s="26" t="s">
        <v>763</v>
      </c>
      <c r="R77" s="13" t="s">
        <v>418</v>
      </c>
      <c r="S77" s="13" t="s">
        <v>408</v>
      </c>
      <c r="T77" s="13">
        <v>1</v>
      </c>
      <c r="U77" s="13">
        <v>1</v>
      </c>
      <c r="V77" s="18"/>
      <c r="W77" s="18"/>
      <c r="X77" s="18"/>
      <c r="Y77" s="13" t="s">
        <v>15</v>
      </c>
      <c r="Z77" s="13" t="s">
        <v>15</v>
      </c>
      <c r="AA77" s="13"/>
      <c r="AB77" s="13" t="str">
        <f>CONCATENATE(C77," ", D77)</f>
        <v>TRUJILLO MAITA VALESKA ALEJANDRA</v>
      </c>
    </row>
    <row r="78" spans="1:28" hidden="1" x14ac:dyDescent="0.25">
      <c r="A78" s="46" t="s">
        <v>689</v>
      </c>
      <c r="B78" s="48">
        <v>1</v>
      </c>
      <c r="C78" s="11" t="s">
        <v>690</v>
      </c>
      <c r="D78" s="11" t="s">
        <v>691</v>
      </c>
      <c r="E78" s="24">
        <v>36342</v>
      </c>
      <c r="F78" s="25">
        <v>77426095</v>
      </c>
      <c r="G78" s="13">
        <v>1</v>
      </c>
      <c r="H78" s="11" t="str">
        <f>VLOOKUP(G78,AREAS,2)</f>
        <v>Operaciones</v>
      </c>
      <c r="I78" s="24">
        <v>44386</v>
      </c>
      <c r="J78" s="24"/>
      <c r="K78" s="24"/>
      <c r="L78" s="24"/>
      <c r="M78" s="7">
        <v>965379316</v>
      </c>
      <c r="N78" s="13">
        <v>1</v>
      </c>
      <c r="O78" s="13" t="str">
        <f>VLOOKUP([2]Empleados!M57,TURNOS,2)</f>
        <v>MAÑANA</v>
      </c>
      <c r="P78" s="18"/>
      <c r="Q78" s="18"/>
      <c r="R78" s="13" t="s">
        <v>418</v>
      </c>
      <c r="S78" s="13" t="s">
        <v>408</v>
      </c>
      <c r="T78" s="13">
        <v>1</v>
      </c>
      <c r="U78" s="13">
        <v>4</v>
      </c>
      <c r="V78" s="18"/>
      <c r="W78" s="18"/>
      <c r="X78" s="18"/>
      <c r="Y78" s="13" t="s">
        <v>15</v>
      </c>
      <c r="Z78" s="13" t="s">
        <v>15</v>
      </c>
      <c r="AA78" s="13"/>
      <c r="AB78" s="13" t="str">
        <f>CONCATENATE(C78," ", D78)</f>
        <v>QUISPE MENESES ROXXETT</v>
      </c>
    </row>
    <row r="79" spans="1:28" hidden="1" x14ac:dyDescent="0.25">
      <c r="B79" s="48">
        <v>1</v>
      </c>
      <c r="C79" s="11" t="s">
        <v>95</v>
      </c>
      <c r="D79" s="11" t="s">
        <v>97</v>
      </c>
      <c r="E79" s="24">
        <v>36995</v>
      </c>
      <c r="F79" s="76" t="s">
        <v>795</v>
      </c>
      <c r="G79" s="13">
        <v>1</v>
      </c>
      <c r="H79" s="11" t="s">
        <v>416</v>
      </c>
      <c r="I79" s="24">
        <v>44659</v>
      </c>
      <c r="J79" s="11"/>
      <c r="K79" s="11"/>
      <c r="L79" s="11"/>
      <c r="M79" s="13">
        <v>969901448</v>
      </c>
      <c r="N79" s="13">
        <v>1</v>
      </c>
      <c r="O79" s="13" t="s">
        <v>412</v>
      </c>
      <c r="P79" s="18" t="s">
        <v>793</v>
      </c>
      <c r="Q79" s="26" t="s">
        <v>796</v>
      </c>
      <c r="R79" s="13" t="s">
        <v>418</v>
      </c>
      <c r="S79" s="13"/>
      <c r="T79" s="13"/>
      <c r="U79" s="13"/>
      <c r="V79" s="18"/>
      <c r="W79" s="13"/>
      <c r="X79" s="18"/>
      <c r="Y79" s="13" t="s">
        <v>15</v>
      </c>
      <c r="Z79" s="13" t="s">
        <v>15</v>
      </c>
      <c r="AA79" s="13"/>
      <c r="AB79" s="13" t="str">
        <f>CONCATENATE(C79," ", D79)</f>
        <v>ZARPAN SILVA ROSARIO DEL PILAR</v>
      </c>
    </row>
    <row r="80" spans="1:28" hidden="1" x14ac:dyDescent="0.25">
      <c r="B80" s="1">
        <v>1</v>
      </c>
      <c r="C80" s="11" t="s">
        <v>333</v>
      </c>
      <c r="D80" s="11" t="s">
        <v>334</v>
      </c>
      <c r="E80" s="24">
        <v>36377</v>
      </c>
      <c r="F80" s="25" t="s">
        <v>692</v>
      </c>
      <c r="G80" s="13">
        <v>1</v>
      </c>
      <c r="H80" s="11" t="s">
        <v>416</v>
      </c>
      <c r="I80" s="24">
        <v>44659</v>
      </c>
      <c r="J80" s="11"/>
      <c r="K80" s="11"/>
      <c r="L80" s="11"/>
      <c r="M80" s="13">
        <v>991072040</v>
      </c>
      <c r="N80" s="13">
        <v>1</v>
      </c>
      <c r="O80" s="13" t="s">
        <v>412</v>
      </c>
      <c r="P80" s="18" t="s">
        <v>566</v>
      </c>
      <c r="Q80" s="26" t="s">
        <v>693</v>
      </c>
      <c r="R80" s="13" t="s">
        <v>418</v>
      </c>
      <c r="S80" s="13"/>
      <c r="T80" s="13"/>
      <c r="U80" s="13"/>
      <c r="V80" s="18"/>
      <c r="W80" s="13"/>
      <c r="X80" s="18"/>
      <c r="Y80" s="13" t="s">
        <v>15</v>
      </c>
      <c r="Z80" s="13" t="s">
        <v>15</v>
      </c>
      <c r="AA80" s="13"/>
      <c r="AB80" s="13" t="str">
        <f>CONCATENATE(C80," ", D80)</f>
        <v>RAMIREZ HUAMANI FIORELLA STHEFANI</v>
      </c>
    </row>
    <row r="81" spans="1:28" hidden="1" x14ac:dyDescent="0.25">
      <c r="A81" s="46" t="s">
        <v>701</v>
      </c>
      <c r="B81" s="72">
        <v>1</v>
      </c>
      <c r="C81" s="11" t="s">
        <v>702</v>
      </c>
      <c r="D81" s="11" t="s">
        <v>252</v>
      </c>
      <c r="E81" s="24">
        <v>31182</v>
      </c>
      <c r="F81" s="25">
        <v>43030843</v>
      </c>
      <c r="G81" s="13">
        <v>1</v>
      </c>
      <c r="H81" s="11" t="str">
        <f>VLOOKUP(G81,AREAS,2)</f>
        <v>Operaciones</v>
      </c>
      <c r="I81" s="24">
        <v>44456</v>
      </c>
      <c r="J81" s="24"/>
      <c r="K81" s="24"/>
      <c r="L81" s="24"/>
      <c r="M81" s="7">
        <v>977646993</v>
      </c>
      <c r="N81" s="13">
        <v>1</v>
      </c>
      <c r="O81" s="13" t="str">
        <f>VLOOKUP([2]Empleados!M62,TURNOS,2)</f>
        <v>MAÑANA</v>
      </c>
      <c r="P81" s="18"/>
      <c r="Q81" s="18"/>
      <c r="R81" s="13" t="s">
        <v>418</v>
      </c>
      <c r="S81" s="13" t="s">
        <v>408</v>
      </c>
      <c r="T81" s="13">
        <v>2</v>
      </c>
      <c r="U81" s="13" t="s">
        <v>703</v>
      </c>
      <c r="V81" s="18"/>
      <c r="W81" s="18"/>
      <c r="X81" s="18"/>
      <c r="Y81" s="13" t="s">
        <v>15</v>
      </c>
      <c r="Z81" s="13" t="s">
        <v>15</v>
      </c>
      <c r="AA81" s="13"/>
      <c r="AB81" s="13" t="str">
        <f>CONCATENATE(C81," ", D81)</f>
        <v>RUIZ MACEDO SUSANY MARIA</v>
      </c>
    </row>
    <row r="82" spans="1:28" hidden="1" x14ac:dyDescent="0.25">
      <c r="A82" s="46" t="s">
        <v>704</v>
      </c>
      <c r="B82" s="72">
        <v>1</v>
      </c>
      <c r="C82" s="11" t="s">
        <v>705</v>
      </c>
      <c r="D82" s="11" t="s">
        <v>254</v>
      </c>
      <c r="E82" s="24">
        <v>30573</v>
      </c>
      <c r="F82" s="25">
        <v>41996696</v>
      </c>
      <c r="G82" s="13">
        <v>1</v>
      </c>
      <c r="H82" s="11" t="str">
        <f>VLOOKUP(G82,AREAS,2)</f>
        <v>Operaciones</v>
      </c>
      <c r="I82" s="24">
        <v>44348</v>
      </c>
      <c r="J82" s="24"/>
      <c r="K82" s="24"/>
      <c r="L82" s="24"/>
      <c r="M82" s="7">
        <v>997095623</v>
      </c>
      <c r="N82" s="13">
        <v>1</v>
      </c>
      <c r="O82" s="13" t="str">
        <f>VLOOKUP([2]Empleados!M64,TURNOS,2)</f>
        <v>MAÑANA</v>
      </c>
      <c r="P82" s="18"/>
      <c r="Q82" s="18"/>
      <c r="R82" s="13" t="s">
        <v>418</v>
      </c>
      <c r="S82" s="13" t="s">
        <v>408</v>
      </c>
      <c r="T82" s="13">
        <v>2</v>
      </c>
      <c r="U82" s="13" t="s">
        <v>706</v>
      </c>
      <c r="V82" s="18"/>
      <c r="W82" s="18"/>
      <c r="X82" s="18"/>
      <c r="Y82" s="13" t="s">
        <v>15</v>
      </c>
      <c r="Z82" s="13" t="s">
        <v>15</v>
      </c>
      <c r="AA82" s="13"/>
      <c r="AB82" s="13" t="str">
        <f>CONCATENATE(C82," ", D82)</f>
        <v>SANCHEZ CABRERA MERCEDES</v>
      </c>
    </row>
    <row r="83" spans="1:28" hidden="1" x14ac:dyDescent="0.25">
      <c r="A83" s="71"/>
      <c r="B83" s="72">
        <v>1</v>
      </c>
      <c r="C83" s="11" t="s">
        <v>68</v>
      </c>
      <c r="D83" s="11" t="s">
        <v>69</v>
      </c>
      <c r="E83" s="24">
        <v>38074</v>
      </c>
      <c r="F83" s="76" t="s">
        <v>456</v>
      </c>
      <c r="G83" s="13">
        <v>1</v>
      </c>
      <c r="H83" s="11" t="s">
        <v>416</v>
      </c>
      <c r="I83" s="24">
        <v>44660</v>
      </c>
      <c r="J83" s="11"/>
      <c r="K83" s="11"/>
      <c r="L83" s="11"/>
      <c r="M83" s="13">
        <v>973294810</v>
      </c>
      <c r="N83" s="13">
        <v>1</v>
      </c>
      <c r="O83" s="13" t="s">
        <v>412</v>
      </c>
      <c r="P83" s="18" t="s">
        <v>457</v>
      </c>
      <c r="Q83" s="26" t="s">
        <v>458</v>
      </c>
      <c r="R83" s="13" t="s">
        <v>418</v>
      </c>
      <c r="S83" s="13"/>
      <c r="T83" s="13"/>
      <c r="U83" s="13"/>
      <c r="V83" s="18"/>
      <c r="W83" s="13"/>
      <c r="X83" s="18"/>
      <c r="Y83" s="13" t="s">
        <v>15</v>
      </c>
      <c r="Z83" s="13" t="s">
        <v>15</v>
      </c>
      <c r="AA83" s="13"/>
      <c r="AB83" s="13" t="str">
        <f>CONCATENATE(C83," ", D83)</f>
        <v>BARTOLO SANTOS EVELYN ROSALYNDA</v>
      </c>
    </row>
    <row r="84" spans="1:28" hidden="1" x14ac:dyDescent="0.25">
      <c r="A84" s="71" t="s">
        <v>449</v>
      </c>
      <c r="B84" s="72">
        <v>1</v>
      </c>
      <c r="C84" s="29" t="s">
        <v>61</v>
      </c>
      <c r="D84" s="29" t="s">
        <v>450</v>
      </c>
      <c r="E84" s="24">
        <v>31772</v>
      </c>
      <c r="F84" s="25">
        <v>44007676</v>
      </c>
      <c r="G84" s="13">
        <v>1</v>
      </c>
      <c r="H84" s="11" t="str">
        <f>VLOOKUP(G84,AREAS,2)</f>
        <v>Operaciones</v>
      </c>
      <c r="I84" s="24">
        <v>44424</v>
      </c>
      <c r="J84" s="24"/>
      <c r="K84" s="24"/>
      <c r="L84" s="24"/>
      <c r="M84" s="7">
        <v>962629800</v>
      </c>
      <c r="N84" s="13">
        <v>1</v>
      </c>
      <c r="O84" s="13" t="str">
        <f>VLOOKUP([2]Empleados!M7,TURNOS,2)</f>
        <v>MAÑANA</v>
      </c>
      <c r="P84" s="18"/>
      <c r="Q84" s="18"/>
      <c r="R84" s="13" t="s">
        <v>418</v>
      </c>
      <c r="S84" s="13"/>
      <c r="T84" s="13"/>
      <c r="U84" s="13"/>
      <c r="V84" s="18"/>
      <c r="W84" s="18"/>
      <c r="X84" s="18"/>
      <c r="Y84" s="13" t="s">
        <v>15</v>
      </c>
      <c r="Z84" s="13" t="s">
        <v>15</v>
      </c>
      <c r="AA84" s="13"/>
      <c r="AB84" s="13" t="str">
        <f>CONCATENATE(C84," ", D84)</f>
        <v>BALCAZAR CORI ANGELICA MARIA</v>
      </c>
    </row>
    <row r="85" spans="1:28" hidden="1" x14ac:dyDescent="0.25">
      <c r="A85" s="71"/>
      <c r="B85" s="72">
        <v>1</v>
      </c>
      <c r="C85" s="29" t="s">
        <v>451</v>
      </c>
      <c r="D85" s="29" t="s">
        <v>452</v>
      </c>
      <c r="E85" s="24">
        <v>34872</v>
      </c>
      <c r="F85" s="25" t="s">
        <v>453</v>
      </c>
      <c r="G85" s="13">
        <v>1</v>
      </c>
      <c r="H85" s="11" t="str">
        <f>VLOOKUP(G85,AREAS,2)</f>
        <v>Operaciones</v>
      </c>
      <c r="I85" s="24">
        <v>44649</v>
      </c>
      <c r="J85" s="11"/>
      <c r="K85" s="11"/>
      <c r="L85" s="11"/>
      <c r="M85" s="13">
        <v>997851952</v>
      </c>
      <c r="N85" s="13">
        <v>1</v>
      </c>
      <c r="O85" s="13" t="s">
        <v>412</v>
      </c>
      <c r="P85" s="18" t="s">
        <v>454</v>
      </c>
      <c r="Q85" s="26" t="s">
        <v>455</v>
      </c>
      <c r="R85" s="13" t="s">
        <v>418</v>
      </c>
      <c r="S85" s="13"/>
      <c r="T85" s="13"/>
      <c r="U85" s="13"/>
      <c r="V85" s="18"/>
      <c r="W85" s="18"/>
      <c r="X85" s="18"/>
      <c r="Y85" s="13" t="s">
        <v>15</v>
      </c>
      <c r="Z85" s="13" t="s">
        <v>15</v>
      </c>
      <c r="AA85" s="13"/>
      <c r="AB85" s="13" t="str">
        <f>CONCATENATE(C85," ", D85)</f>
        <v>BANCES CHAPOÑAN YANINA IBONNE</v>
      </c>
    </row>
    <row r="86" spans="1:28" hidden="1" x14ac:dyDescent="0.25">
      <c r="A86" s="71"/>
      <c r="B86" s="72"/>
      <c r="C86" s="29" t="s">
        <v>470</v>
      </c>
      <c r="D86" s="29" t="s">
        <v>71</v>
      </c>
      <c r="E86" s="24">
        <v>30737</v>
      </c>
      <c r="F86" s="25" t="s">
        <v>471</v>
      </c>
      <c r="G86" s="13">
        <v>1</v>
      </c>
      <c r="H86" s="11" t="s">
        <v>416</v>
      </c>
      <c r="I86" s="24">
        <v>44696</v>
      </c>
      <c r="J86" s="11"/>
      <c r="K86" s="11"/>
      <c r="L86" s="11"/>
      <c r="M86" s="13">
        <v>903555634</v>
      </c>
      <c r="N86" s="13">
        <v>1</v>
      </c>
      <c r="O86" s="13" t="s">
        <v>412</v>
      </c>
      <c r="P86" s="18" t="s">
        <v>472</v>
      </c>
      <c r="Q86" s="26" t="s">
        <v>473</v>
      </c>
      <c r="R86" s="13" t="s">
        <v>418</v>
      </c>
      <c r="S86" s="13" t="s">
        <v>408</v>
      </c>
      <c r="T86" s="13">
        <v>2</v>
      </c>
      <c r="U86" s="13" t="s">
        <v>474</v>
      </c>
      <c r="V86" s="13" t="s">
        <v>426</v>
      </c>
      <c r="W86" s="28" t="s">
        <v>475</v>
      </c>
      <c r="X86" s="13"/>
      <c r="Y86" s="13" t="s">
        <v>15</v>
      </c>
      <c r="Z86" s="13" t="s">
        <v>15</v>
      </c>
      <c r="AA86" s="12" t="s">
        <v>476</v>
      </c>
      <c r="AB86" s="13" t="str">
        <f>CONCATENATE(C86," ", D86)</f>
        <v>CAJAS CARDENAS KELLY GRIS</v>
      </c>
    </row>
    <row r="87" spans="1:28" hidden="1" x14ac:dyDescent="0.25">
      <c r="C87" s="30" t="s">
        <v>162</v>
      </c>
      <c r="D87" s="30" t="s">
        <v>163</v>
      </c>
      <c r="E87" s="24">
        <v>32591</v>
      </c>
      <c r="F87" s="25" t="s">
        <v>694</v>
      </c>
      <c r="G87" s="13">
        <v>1</v>
      </c>
      <c r="H87" s="11" t="s">
        <v>416</v>
      </c>
      <c r="I87" s="24">
        <v>44677</v>
      </c>
      <c r="J87" s="11"/>
      <c r="K87" s="24">
        <v>44708</v>
      </c>
      <c r="L87" s="24">
        <v>44711</v>
      </c>
      <c r="M87" s="13">
        <v>914661421</v>
      </c>
      <c r="N87" s="13">
        <v>1</v>
      </c>
      <c r="O87" s="13" t="s">
        <v>412</v>
      </c>
      <c r="P87" s="18" t="s">
        <v>695</v>
      </c>
      <c r="Q87" s="26" t="s">
        <v>696</v>
      </c>
      <c r="R87" s="13" t="s">
        <v>418</v>
      </c>
      <c r="S87" s="13" t="s">
        <v>408</v>
      </c>
      <c r="T87" s="13">
        <v>3</v>
      </c>
      <c r="U87" s="13" t="s">
        <v>697</v>
      </c>
      <c r="V87" s="13" t="s">
        <v>426</v>
      </c>
      <c r="W87" s="28" t="s">
        <v>698</v>
      </c>
      <c r="X87" s="13"/>
      <c r="Y87" s="13"/>
      <c r="Z87" s="13"/>
      <c r="AA87" s="13"/>
      <c r="AB87" s="13" t="str">
        <f>CONCATENATE(C87," ", D87)</f>
        <v>RAMOS CAMPOS JULIA CARMEN</v>
      </c>
    </row>
    <row r="88" spans="1:28" hidden="1" x14ac:dyDescent="0.25">
      <c r="A88" s="71"/>
      <c r="B88" s="72">
        <v>1</v>
      </c>
      <c r="C88" s="11" t="s">
        <v>459</v>
      </c>
      <c r="D88" s="11" t="s">
        <v>460</v>
      </c>
      <c r="E88" s="24">
        <v>36733</v>
      </c>
      <c r="F88" s="76" t="s">
        <v>461</v>
      </c>
      <c r="G88" s="13">
        <v>1</v>
      </c>
      <c r="H88" s="11" t="s">
        <v>416</v>
      </c>
      <c r="I88" s="24">
        <v>44634</v>
      </c>
      <c r="J88" s="11"/>
      <c r="K88" s="11"/>
      <c r="L88" s="11"/>
      <c r="M88" s="13">
        <v>950778845</v>
      </c>
      <c r="N88" s="13">
        <v>1</v>
      </c>
      <c r="O88" s="13" t="s">
        <v>412</v>
      </c>
      <c r="P88" s="18" t="s">
        <v>462</v>
      </c>
      <c r="Q88" s="26" t="s">
        <v>463</v>
      </c>
      <c r="R88" s="13" t="s">
        <v>407</v>
      </c>
      <c r="S88" s="13"/>
      <c r="T88" s="13"/>
      <c r="U88" s="13"/>
      <c r="V88" s="18"/>
      <c r="W88" s="18"/>
      <c r="X88" s="18"/>
      <c r="Y88" s="13" t="s">
        <v>15</v>
      </c>
      <c r="Z88" s="13" t="s">
        <v>15</v>
      </c>
      <c r="AA88" s="13"/>
      <c r="AB88" s="13" t="str">
        <f>CONCATENATE(C88," ", D88)</f>
        <v>BERNALES CASTRO JORDY JAMPIER</v>
      </c>
    </row>
    <row r="89" spans="1:28" hidden="1" x14ac:dyDescent="0.25">
      <c r="A89" s="71" t="s">
        <v>488</v>
      </c>
      <c r="B89" s="72">
        <v>1</v>
      </c>
      <c r="C89" s="29" t="s">
        <v>75</v>
      </c>
      <c r="D89" s="29" t="s">
        <v>76</v>
      </c>
      <c r="E89" s="24">
        <v>34222</v>
      </c>
      <c r="F89" s="11">
        <v>47941239</v>
      </c>
      <c r="G89" s="13">
        <v>1</v>
      </c>
      <c r="H89" s="11" t="str">
        <f>VLOOKUP(G89,AREAS,2)</f>
        <v>Operaciones</v>
      </c>
      <c r="I89" s="24">
        <v>44498</v>
      </c>
      <c r="J89" s="24"/>
      <c r="K89" s="24"/>
      <c r="L89" s="24"/>
      <c r="M89" s="7">
        <v>989541443</v>
      </c>
      <c r="N89" s="13">
        <v>1</v>
      </c>
      <c r="O89" s="13" t="str">
        <f>VLOOKUP([2]Empleados!M13,TURNOS,2)</f>
        <v>MAÑANA</v>
      </c>
      <c r="P89" s="18"/>
      <c r="Q89" s="26" t="s">
        <v>489</v>
      </c>
      <c r="R89" s="13" t="s">
        <v>418</v>
      </c>
      <c r="S89" s="13"/>
      <c r="T89" s="13"/>
      <c r="U89" s="13"/>
      <c r="V89" s="18"/>
      <c r="W89" s="18"/>
      <c r="X89" s="18"/>
      <c r="Y89" s="13" t="s">
        <v>15</v>
      </c>
      <c r="Z89" s="13" t="s">
        <v>15</v>
      </c>
      <c r="AA89" s="13"/>
      <c r="AB89" s="13" t="str">
        <f>CONCATENATE(C89," ", D89)</f>
        <v>CAMPOS VILLALTA LOURDES ISABEL</v>
      </c>
    </row>
    <row r="90" spans="1:28" hidden="1" x14ac:dyDescent="0.25">
      <c r="A90" s="46" t="s">
        <v>736</v>
      </c>
      <c r="B90" s="1">
        <v>1</v>
      </c>
      <c r="C90" s="11" t="s">
        <v>737</v>
      </c>
      <c r="D90" s="11" t="s">
        <v>261</v>
      </c>
      <c r="E90" s="24">
        <v>35602</v>
      </c>
      <c r="F90" s="25">
        <v>77462803</v>
      </c>
      <c r="G90" s="13">
        <v>1</v>
      </c>
      <c r="H90" s="11" t="str">
        <f>VLOOKUP(G90,AREAS,2)</f>
        <v>Operaciones</v>
      </c>
      <c r="I90" s="24">
        <v>44523</v>
      </c>
      <c r="J90" s="24"/>
      <c r="K90" s="24"/>
      <c r="L90" s="24"/>
      <c r="M90" s="7">
        <v>920801489</v>
      </c>
      <c r="N90" s="13">
        <v>1</v>
      </c>
      <c r="O90" s="13" t="str">
        <f>VLOOKUP([2]Empleados!M71,TURNOS,2)</f>
        <v>MAÑANA</v>
      </c>
      <c r="P90" s="18"/>
      <c r="Q90" s="18"/>
      <c r="R90" s="13" t="s">
        <v>418</v>
      </c>
      <c r="S90" s="13"/>
      <c r="T90" s="13"/>
      <c r="U90" s="13"/>
      <c r="V90" s="18"/>
      <c r="W90" s="18"/>
      <c r="X90" s="18"/>
      <c r="Y90" s="13" t="s">
        <v>15</v>
      </c>
      <c r="Z90" s="13" t="s">
        <v>15</v>
      </c>
      <c r="AA90" s="13"/>
      <c r="AB90" s="13" t="str">
        <f>CONCATENATE(C90," ", D90)</f>
        <v>SUEL CAYLLAHUA LISET</v>
      </c>
    </row>
    <row r="91" spans="1:28" hidden="1" x14ac:dyDescent="0.25">
      <c r="A91" s="46" t="s">
        <v>738</v>
      </c>
      <c r="B91" s="1">
        <v>1</v>
      </c>
      <c r="C91" s="11" t="s">
        <v>739</v>
      </c>
      <c r="D91" s="11" t="s">
        <v>264</v>
      </c>
      <c r="E91" s="24">
        <v>33817</v>
      </c>
      <c r="F91" s="25">
        <v>71329572</v>
      </c>
      <c r="G91" s="13">
        <v>1</v>
      </c>
      <c r="H91" s="11" t="str">
        <f>VLOOKUP(G91,AREAS,2)</f>
        <v>Operaciones</v>
      </c>
      <c r="I91" s="24">
        <v>44482</v>
      </c>
      <c r="J91" s="24"/>
      <c r="K91" s="24"/>
      <c r="L91" s="24"/>
      <c r="M91" s="7">
        <v>965966240</v>
      </c>
      <c r="N91" s="13">
        <v>1</v>
      </c>
      <c r="O91" s="13" t="str">
        <f>VLOOKUP([2]Empleados!M72,TURNOS,2)</f>
        <v>MAÑANA</v>
      </c>
      <c r="P91" s="18"/>
      <c r="Q91" s="18"/>
      <c r="R91" s="13" t="s">
        <v>418</v>
      </c>
      <c r="S91" s="13" t="s">
        <v>408</v>
      </c>
      <c r="T91" s="13">
        <v>2</v>
      </c>
      <c r="U91" s="13" t="s">
        <v>740</v>
      </c>
      <c r="V91" s="18"/>
      <c r="W91" s="18"/>
      <c r="X91" s="18"/>
      <c r="Y91" s="13" t="s">
        <v>15</v>
      </c>
      <c r="Z91" s="13" t="s">
        <v>15</v>
      </c>
      <c r="AA91" s="13"/>
      <c r="AB91" s="13" t="str">
        <f>CONCATENATE(C91," ", D91)</f>
        <v>SULLON GARCIA KATHERINE ELIZABETH</v>
      </c>
    </row>
    <row r="92" spans="1:28" hidden="1" x14ac:dyDescent="0.25">
      <c r="A92" s="46" t="s">
        <v>553</v>
      </c>
      <c r="B92" s="72">
        <v>1</v>
      </c>
      <c r="C92" s="29" t="s">
        <v>186</v>
      </c>
      <c r="D92" s="29" t="s">
        <v>187</v>
      </c>
      <c r="E92" s="24">
        <v>31088</v>
      </c>
      <c r="F92" s="25">
        <v>42912817</v>
      </c>
      <c r="G92" s="13">
        <v>1</v>
      </c>
      <c r="H92" s="11" t="str">
        <f>VLOOKUP(G92,AREAS,2)</f>
        <v>Operaciones</v>
      </c>
      <c r="I92" s="24">
        <v>44348</v>
      </c>
      <c r="J92" s="24"/>
      <c r="K92" s="24"/>
      <c r="L92" s="24"/>
      <c r="M92" s="7">
        <v>937216320</v>
      </c>
      <c r="N92" s="13">
        <v>1</v>
      </c>
      <c r="O92" s="13" t="str">
        <f>VLOOKUP([2]Empleados!M27,TURNOS,2)</f>
        <v>MAÑANA</v>
      </c>
      <c r="P92" s="18"/>
      <c r="Q92" s="18"/>
      <c r="R92" s="13" t="s">
        <v>418</v>
      </c>
      <c r="S92" s="13" t="s">
        <v>408</v>
      </c>
      <c r="T92" s="13">
        <v>2</v>
      </c>
      <c r="U92" s="13" t="s">
        <v>554</v>
      </c>
      <c r="V92" s="18"/>
      <c r="W92" s="18"/>
      <c r="X92" s="18"/>
      <c r="Y92" s="13" t="s">
        <v>15</v>
      </c>
      <c r="Z92" s="13" t="s">
        <v>15</v>
      </c>
      <c r="AA92" s="13"/>
      <c r="AB92" s="13" t="str">
        <f>CONCATENATE(C92," ", D92)</f>
        <v>FLORES LOPEZ DIANA</v>
      </c>
    </row>
    <row r="93" spans="1:28" hidden="1" x14ac:dyDescent="0.25">
      <c r="A93" s="46" t="s">
        <v>613</v>
      </c>
      <c r="B93" s="72">
        <v>1</v>
      </c>
      <c r="C93" s="29" t="s">
        <v>614</v>
      </c>
      <c r="D93" s="29" t="s">
        <v>212</v>
      </c>
      <c r="E93" s="24">
        <v>33554</v>
      </c>
      <c r="F93" s="25">
        <v>47401534</v>
      </c>
      <c r="G93" s="13">
        <v>1</v>
      </c>
      <c r="H93" s="11" t="str">
        <f>VLOOKUP(G93,AREAS,2)</f>
        <v>Operaciones</v>
      </c>
      <c r="I93" s="24">
        <v>44356</v>
      </c>
      <c r="J93" s="24"/>
      <c r="K93" s="24"/>
      <c r="L93" s="24"/>
      <c r="M93" s="7">
        <v>916321115</v>
      </c>
      <c r="N93" s="13">
        <v>1</v>
      </c>
      <c r="O93" s="13" t="str">
        <f>VLOOKUP([2]Empleados!M44,TURNOS,2)</f>
        <v>MAÑANA</v>
      </c>
      <c r="P93" s="18"/>
      <c r="Q93" s="18"/>
      <c r="R93" s="13" t="s">
        <v>418</v>
      </c>
      <c r="S93" s="13"/>
      <c r="T93" s="13">
        <v>1</v>
      </c>
      <c r="U93" s="13">
        <v>15</v>
      </c>
      <c r="V93" s="18"/>
      <c r="W93" s="18"/>
      <c r="X93" s="18"/>
      <c r="Y93" s="13" t="s">
        <v>15</v>
      </c>
      <c r="Z93" s="13" t="s">
        <v>15</v>
      </c>
      <c r="AA93" s="13"/>
      <c r="AB93" s="13" t="str">
        <f>CONCATENATE(C93," ", D93)</f>
        <v>MALASQUEZ CHUMPITAZ MILAGROS</v>
      </c>
    </row>
    <row r="94" spans="1:28" hidden="1" x14ac:dyDescent="0.25">
      <c r="A94" s="46" t="s">
        <v>556</v>
      </c>
      <c r="B94" s="72">
        <v>1</v>
      </c>
      <c r="C94" s="11" t="s">
        <v>557</v>
      </c>
      <c r="D94" s="11" t="s">
        <v>558</v>
      </c>
      <c r="E94" s="24">
        <v>33209</v>
      </c>
      <c r="F94" s="25">
        <v>47005207</v>
      </c>
      <c r="G94" s="13">
        <v>1</v>
      </c>
      <c r="H94" s="11" t="str">
        <f>VLOOKUP(G94,AREAS,2)</f>
        <v>Operaciones</v>
      </c>
      <c r="I94" s="24">
        <v>44348</v>
      </c>
      <c r="J94" s="24"/>
      <c r="K94" s="24"/>
      <c r="L94" s="24"/>
      <c r="M94" s="7">
        <v>957062160</v>
      </c>
      <c r="N94" s="13">
        <v>1</v>
      </c>
      <c r="O94" s="13" t="str">
        <f>VLOOKUP([2]Empleados!M29,TURNOS,2)</f>
        <v>MAÑANA</v>
      </c>
      <c r="P94" s="18"/>
      <c r="Q94" s="18"/>
      <c r="R94" s="13" t="s">
        <v>418</v>
      </c>
      <c r="S94" s="13" t="s">
        <v>408</v>
      </c>
      <c r="T94" s="13">
        <v>2</v>
      </c>
      <c r="U94" s="13" t="s">
        <v>559</v>
      </c>
      <c r="V94" s="18"/>
      <c r="W94" s="18"/>
      <c r="X94" s="18"/>
      <c r="Y94" s="13" t="s">
        <v>15</v>
      </c>
      <c r="Z94" s="13"/>
      <c r="AA94" s="13"/>
      <c r="AB94" s="73" t="str">
        <f>CONCATENATE(C94," ", D94)</f>
        <v>GABRIEL CAMPOS ANA</v>
      </c>
    </row>
    <row r="95" spans="1:28" hidden="1" x14ac:dyDescent="0.25">
      <c r="B95" s="72">
        <v>1</v>
      </c>
      <c r="C95" s="29" t="s">
        <v>314</v>
      </c>
      <c r="D95" s="29" t="s">
        <v>316</v>
      </c>
      <c r="E95" s="24">
        <v>26854</v>
      </c>
      <c r="F95" s="25">
        <v>15427651</v>
      </c>
      <c r="G95" s="13">
        <v>1</v>
      </c>
      <c r="H95" s="11" t="str">
        <f>VLOOKUP(G95,AREAS,2)</f>
        <v>Operaciones</v>
      </c>
      <c r="I95" s="24">
        <v>44608</v>
      </c>
      <c r="J95" s="11"/>
      <c r="K95" s="11"/>
      <c r="L95" s="11"/>
      <c r="M95" s="13">
        <v>951420392</v>
      </c>
      <c r="N95" s="13">
        <v>1</v>
      </c>
      <c r="O95" s="13" t="str">
        <f>VLOOKUP([2]Empleados!M93,TURNOS,2)</f>
        <v>MAÑANA</v>
      </c>
      <c r="P95" s="18" t="s">
        <v>624</v>
      </c>
      <c r="Q95" s="26" t="s">
        <v>625</v>
      </c>
      <c r="R95" s="13" t="s">
        <v>418</v>
      </c>
      <c r="S95" s="13" t="s">
        <v>408</v>
      </c>
      <c r="T95" s="13">
        <v>2</v>
      </c>
      <c r="U95" s="13" t="s">
        <v>626</v>
      </c>
      <c r="V95" s="18"/>
      <c r="W95" s="18"/>
      <c r="X95" s="18"/>
      <c r="Y95" s="13" t="s">
        <v>15</v>
      </c>
      <c r="Z95" s="13" t="s">
        <v>15</v>
      </c>
      <c r="AA95" s="13"/>
      <c r="AB95" s="13" t="str">
        <f>CONCATENATE(C95," ", D95)</f>
        <v>MASSA MONJA VERONICA VIVIEN</v>
      </c>
    </row>
    <row r="96" spans="1:28" hidden="1" x14ac:dyDescent="0.25">
      <c r="B96" s="72">
        <v>1</v>
      </c>
      <c r="C96" s="11" t="s">
        <v>663</v>
      </c>
      <c r="D96" s="11" t="s">
        <v>325</v>
      </c>
      <c r="E96" s="24">
        <v>35161</v>
      </c>
      <c r="F96" s="76" t="s">
        <v>326</v>
      </c>
      <c r="G96" s="13">
        <v>1</v>
      </c>
      <c r="H96" s="11" t="s">
        <v>416</v>
      </c>
      <c r="I96" s="24">
        <v>44624</v>
      </c>
      <c r="J96" s="11"/>
      <c r="K96" s="11"/>
      <c r="L96" s="11"/>
      <c r="M96" s="13">
        <v>954311228</v>
      </c>
      <c r="N96" s="13">
        <v>1</v>
      </c>
      <c r="O96" s="13" t="s">
        <v>412</v>
      </c>
      <c r="P96" s="18" t="s">
        <v>664</v>
      </c>
      <c r="Q96" s="26" t="s">
        <v>665</v>
      </c>
      <c r="R96" s="13" t="s">
        <v>407</v>
      </c>
      <c r="S96" s="13"/>
      <c r="T96" s="13"/>
      <c r="U96" s="13"/>
      <c r="V96" s="18"/>
      <c r="W96" s="18"/>
      <c r="X96" s="18"/>
      <c r="Y96" s="13" t="s">
        <v>15</v>
      </c>
      <c r="Z96" s="13" t="s">
        <v>15</v>
      </c>
      <c r="AA96" s="13"/>
      <c r="AB96" s="13" t="str">
        <f>CONCATENATE(C96," ", D96)</f>
        <v>PEREZ CAYCHO DAVID ISRAEL</v>
      </c>
    </row>
    <row r="97" spans="1:28" hidden="1" x14ac:dyDescent="0.25">
      <c r="A97" s="46" t="s">
        <v>562</v>
      </c>
      <c r="B97" s="72">
        <v>1</v>
      </c>
      <c r="C97" s="11" t="s">
        <v>563</v>
      </c>
      <c r="D97" s="11" t="s">
        <v>196</v>
      </c>
      <c r="E97" s="24">
        <v>34583</v>
      </c>
      <c r="F97" s="25">
        <v>76828471</v>
      </c>
      <c r="G97" s="13">
        <v>1</v>
      </c>
      <c r="H97" s="11" t="str">
        <f>VLOOKUP(G97,AREAS,2)</f>
        <v>Operaciones</v>
      </c>
      <c r="I97" s="24">
        <v>44413</v>
      </c>
      <c r="J97" s="24"/>
      <c r="K97" s="24"/>
      <c r="L97" s="24"/>
      <c r="M97" s="7">
        <v>985672173</v>
      </c>
      <c r="N97" s="13">
        <v>1</v>
      </c>
      <c r="O97" s="13" t="str">
        <f>VLOOKUP([2]Empleados!M33,TURNOS,2)</f>
        <v>MAÑANA</v>
      </c>
      <c r="P97" s="18"/>
      <c r="Q97" s="18"/>
      <c r="R97" s="13" t="s">
        <v>407</v>
      </c>
      <c r="S97" s="13" t="s">
        <v>408</v>
      </c>
      <c r="T97" s="13">
        <v>2</v>
      </c>
      <c r="U97" s="13" t="s">
        <v>564</v>
      </c>
      <c r="V97" s="18"/>
      <c r="W97" s="18"/>
      <c r="X97" s="18"/>
      <c r="Y97" s="13" t="s">
        <v>15</v>
      </c>
      <c r="Z97" s="13"/>
      <c r="AA97" s="13"/>
      <c r="AB97" s="73" t="str">
        <f>CONCATENATE(C97," ", D97)</f>
        <v>GOMEZ RUFINO EDER GRACIEL</v>
      </c>
    </row>
    <row r="98" spans="1:28" hidden="1" x14ac:dyDescent="0.25">
      <c r="A98" s="46" t="s">
        <v>756</v>
      </c>
      <c r="B98" s="1">
        <v>1</v>
      </c>
      <c r="C98" s="11" t="s">
        <v>757</v>
      </c>
      <c r="D98" s="11" t="s">
        <v>758</v>
      </c>
      <c r="E98" s="24">
        <v>35425</v>
      </c>
      <c r="F98" s="25">
        <v>73501156</v>
      </c>
      <c r="G98" s="13">
        <v>1</v>
      </c>
      <c r="H98" s="11" t="str">
        <f>VLOOKUP(G98,AREAS,2)</f>
        <v>Operaciones</v>
      </c>
      <c r="I98" s="24">
        <v>44498</v>
      </c>
      <c r="J98" s="24"/>
      <c r="K98" s="24"/>
      <c r="L98" s="24"/>
      <c r="M98" s="7">
        <v>933761672</v>
      </c>
      <c r="N98" s="13">
        <v>1</v>
      </c>
      <c r="O98" s="13" t="str">
        <f>VLOOKUP([2]Empleados!M75,TURNOS,2)</f>
        <v>MAÑANA</v>
      </c>
      <c r="P98" s="18"/>
      <c r="Q98" s="18"/>
      <c r="R98" s="13" t="s">
        <v>418</v>
      </c>
      <c r="S98" s="13"/>
      <c r="T98" s="13"/>
      <c r="U98" s="13"/>
      <c r="V98" s="18"/>
      <c r="W98" s="18"/>
      <c r="X98" s="18"/>
      <c r="Y98" s="13" t="s">
        <v>15</v>
      </c>
      <c r="Z98" s="13" t="s">
        <v>15</v>
      </c>
      <c r="AA98" s="13"/>
      <c r="AB98" s="13" t="str">
        <f>CONCATENATE(C98," ", D98)</f>
        <v>TORRES MORALES MERY LANDIS</v>
      </c>
    </row>
    <row r="99" spans="1:28" hidden="1" x14ac:dyDescent="0.25">
      <c r="B99" s="72">
        <v>1</v>
      </c>
      <c r="C99" s="29" t="s">
        <v>650</v>
      </c>
      <c r="D99" s="29" t="s">
        <v>651</v>
      </c>
      <c r="E99" s="24">
        <v>37260</v>
      </c>
      <c r="F99" s="25">
        <v>76412113</v>
      </c>
      <c r="G99" s="13">
        <v>1</v>
      </c>
      <c r="H99" s="11" t="str">
        <f>VLOOKUP(G99,AREAS,2)</f>
        <v>Operaciones</v>
      </c>
      <c r="I99" s="24">
        <v>44348</v>
      </c>
      <c r="J99" s="11"/>
      <c r="K99" s="11"/>
      <c r="L99" s="11"/>
      <c r="M99" s="13">
        <v>978440193</v>
      </c>
      <c r="N99" s="13">
        <v>1</v>
      </c>
      <c r="O99" s="13" t="str">
        <f>VLOOKUP([2]Empleados!M91,TURNOS,2)</f>
        <v>MAÑANA</v>
      </c>
      <c r="P99" s="18"/>
      <c r="Q99" s="18"/>
      <c r="R99" s="13" t="s">
        <v>418</v>
      </c>
      <c r="S99" s="13"/>
      <c r="T99" s="13"/>
      <c r="U99" s="13"/>
      <c r="V99" s="18"/>
      <c r="W99" s="18"/>
      <c r="X99" s="18"/>
      <c r="Y99" s="13" t="s">
        <v>15</v>
      </c>
      <c r="Z99" s="13" t="s">
        <v>15</v>
      </c>
      <c r="AA99" s="13"/>
      <c r="AB99" s="13" t="str">
        <f>CONCATENATE(C99," ", D99)</f>
        <v>PADILLA RAMIREZ IVY ARACELY</v>
      </c>
    </row>
    <row r="100" spans="1:28" hidden="1" x14ac:dyDescent="0.25">
      <c r="A100" s="46" t="s">
        <v>590</v>
      </c>
      <c r="B100" s="1">
        <v>1</v>
      </c>
      <c r="C100" s="11" t="s">
        <v>591</v>
      </c>
      <c r="D100" s="11" t="s">
        <v>202</v>
      </c>
      <c r="E100" s="24">
        <v>28635</v>
      </c>
      <c r="F100" s="37" t="s">
        <v>203</v>
      </c>
      <c r="G100" s="13">
        <v>1</v>
      </c>
      <c r="H100" s="11" t="str">
        <f>VLOOKUP(G100,AREAS,2)</f>
        <v>Operaciones</v>
      </c>
      <c r="I100" s="24">
        <v>44412</v>
      </c>
      <c r="J100" s="24"/>
      <c r="K100" s="24"/>
      <c r="L100" s="24"/>
      <c r="M100" s="7">
        <v>953566227</v>
      </c>
      <c r="N100" s="13">
        <v>1</v>
      </c>
      <c r="O100" s="13" t="str">
        <f>VLOOKUP([2]Empleados!M37,TURNOS,2)</f>
        <v>MAÑANA</v>
      </c>
      <c r="P100" s="18"/>
      <c r="Q100" s="18"/>
      <c r="R100" s="13" t="s">
        <v>418</v>
      </c>
      <c r="S100" s="13"/>
      <c r="T100" s="13"/>
      <c r="U100" s="13"/>
      <c r="V100" s="18"/>
      <c r="W100" s="18"/>
      <c r="X100" s="18"/>
      <c r="Y100" s="13" t="s">
        <v>15</v>
      </c>
      <c r="Z100" s="13"/>
      <c r="AA100" s="13"/>
      <c r="AB100" s="73" t="str">
        <f>CONCATENATE(C100," ", D100)</f>
        <v>JAVIER RESURRECCION BLANCA</v>
      </c>
    </row>
    <row r="101" spans="1:28" hidden="1" x14ac:dyDescent="0.25">
      <c r="A101" s="46" t="s">
        <v>592</v>
      </c>
      <c r="B101" s="72">
        <v>1</v>
      </c>
      <c r="C101" s="11" t="s">
        <v>593</v>
      </c>
      <c r="D101" s="11" t="s">
        <v>207</v>
      </c>
      <c r="E101" s="24">
        <v>29235</v>
      </c>
      <c r="F101" s="25">
        <v>43110559</v>
      </c>
      <c r="G101" s="13">
        <v>1</v>
      </c>
      <c r="H101" s="11" t="str">
        <f>VLOOKUP(G101,AREAS,2)</f>
        <v>Operaciones</v>
      </c>
      <c r="I101" s="24">
        <v>44422</v>
      </c>
      <c r="J101" s="24"/>
      <c r="K101" s="24"/>
      <c r="L101" s="24"/>
      <c r="M101" s="13">
        <v>944221898</v>
      </c>
      <c r="N101" s="13">
        <v>1</v>
      </c>
      <c r="O101" s="13" t="str">
        <f>VLOOKUP([2]Empleados!M40,TURNOS,2)</f>
        <v>MAÑANA</v>
      </c>
      <c r="P101" s="18"/>
      <c r="Q101" s="18"/>
      <c r="R101" s="13" t="s">
        <v>418</v>
      </c>
      <c r="S101" s="13" t="s">
        <v>408</v>
      </c>
      <c r="T101" s="13">
        <v>4</v>
      </c>
      <c r="U101" s="13" t="s">
        <v>594</v>
      </c>
      <c r="V101" s="18"/>
      <c r="W101" s="18"/>
      <c r="X101" s="18"/>
      <c r="Y101" s="13" t="s">
        <v>15</v>
      </c>
      <c r="Z101" s="13"/>
      <c r="AA101" s="13"/>
      <c r="AB101" s="73" t="str">
        <f>CONCATENATE(C101," ", D101)</f>
        <v>LITANO ROSAS IRMA</v>
      </c>
    </row>
    <row r="102" spans="1:28" hidden="1" x14ac:dyDescent="0.25">
      <c r="B102" s="72">
        <v>1</v>
      </c>
      <c r="C102" s="29" t="s">
        <v>322</v>
      </c>
      <c r="D102" s="29" t="s">
        <v>323</v>
      </c>
      <c r="E102" s="24">
        <v>35872</v>
      </c>
      <c r="F102" s="25" t="s">
        <v>660</v>
      </c>
      <c r="G102" s="13">
        <v>1</v>
      </c>
      <c r="H102" s="11" t="s">
        <v>416</v>
      </c>
      <c r="I102" s="24">
        <v>44659</v>
      </c>
      <c r="J102" s="11"/>
      <c r="K102" s="11"/>
      <c r="L102" s="11"/>
      <c r="M102" s="13">
        <v>973502797</v>
      </c>
      <c r="N102" s="13">
        <v>1</v>
      </c>
      <c r="O102" s="13" t="s">
        <v>412</v>
      </c>
      <c r="P102" s="18" t="s">
        <v>661</v>
      </c>
      <c r="Q102" s="26" t="s">
        <v>662</v>
      </c>
      <c r="R102" s="13" t="s">
        <v>418</v>
      </c>
      <c r="S102" s="13"/>
      <c r="T102" s="13"/>
      <c r="U102" s="13"/>
      <c r="V102" s="18"/>
      <c r="W102" s="13"/>
      <c r="X102" s="18"/>
      <c r="Y102" s="13" t="s">
        <v>15</v>
      </c>
      <c r="Z102" s="13" t="s">
        <v>15</v>
      </c>
      <c r="AA102" s="13"/>
      <c r="AB102" s="13" t="str">
        <f>CONCATENATE(C102," ", D102)</f>
        <v>PAUCAR MAYTA BEATRIZ SALUSTRIA</v>
      </c>
    </row>
    <row r="103" spans="1:28" hidden="1" x14ac:dyDescent="0.25">
      <c r="B103" s="72"/>
      <c r="C103" s="29" t="s">
        <v>668</v>
      </c>
      <c r="D103" s="29" t="s">
        <v>299</v>
      </c>
      <c r="E103" s="24">
        <v>36441</v>
      </c>
      <c r="F103" s="25" t="s">
        <v>669</v>
      </c>
      <c r="G103" s="13">
        <v>1</v>
      </c>
      <c r="H103" s="11" t="s">
        <v>416</v>
      </c>
      <c r="I103" s="24">
        <v>44693</v>
      </c>
      <c r="J103" s="11"/>
      <c r="K103" s="11"/>
      <c r="L103" s="11"/>
      <c r="M103" s="13">
        <v>989632139</v>
      </c>
      <c r="N103" s="13">
        <v>1</v>
      </c>
      <c r="O103" s="13" t="s">
        <v>412</v>
      </c>
      <c r="P103" s="18" t="s">
        <v>670</v>
      </c>
      <c r="Q103" s="26" t="s">
        <v>671</v>
      </c>
      <c r="R103" s="13" t="s">
        <v>407</v>
      </c>
      <c r="S103" s="13"/>
      <c r="T103" s="13"/>
      <c r="U103" s="13"/>
      <c r="V103" s="18"/>
      <c r="W103" s="13"/>
      <c r="X103" s="13"/>
      <c r="Y103" s="13" t="s">
        <v>15</v>
      </c>
      <c r="Z103" s="13" t="s">
        <v>15</v>
      </c>
      <c r="AA103" s="12" t="s">
        <v>672</v>
      </c>
      <c r="AB103" s="13" t="str">
        <f>CONCATENATE(C103," ", D103)</f>
        <v>PFENING NAHUATUPE POOL GABRIEL</v>
      </c>
    </row>
    <row r="104" spans="1:28" hidden="1" x14ac:dyDescent="0.25">
      <c r="B104" s="1">
        <v>1</v>
      </c>
      <c r="C104" s="11" t="s">
        <v>741</v>
      </c>
      <c r="D104" s="11" t="s">
        <v>742</v>
      </c>
      <c r="E104" s="24">
        <v>37897</v>
      </c>
      <c r="F104" s="76" t="s">
        <v>743</v>
      </c>
      <c r="G104" s="13">
        <v>1</v>
      </c>
      <c r="H104" s="11" t="str">
        <f>VLOOKUP(G104,AREAS,2)</f>
        <v>Operaciones</v>
      </c>
      <c r="I104" s="24">
        <v>44649</v>
      </c>
      <c r="J104" s="11"/>
      <c r="K104" s="11"/>
      <c r="L104" s="11"/>
      <c r="M104" s="13">
        <v>961344344</v>
      </c>
      <c r="N104" s="13">
        <v>1</v>
      </c>
      <c r="O104" s="13" t="s">
        <v>412</v>
      </c>
      <c r="P104" s="18"/>
      <c r="Q104" s="26" t="s">
        <v>744</v>
      </c>
      <c r="R104" s="13" t="s">
        <v>418</v>
      </c>
      <c r="S104" s="13"/>
      <c r="T104" s="13"/>
      <c r="U104" s="13"/>
      <c r="V104" s="18"/>
      <c r="W104" s="18"/>
      <c r="X104" s="18"/>
      <c r="Y104" s="13" t="s">
        <v>15</v>
      </c>
      <c r="Z104" s="13" t="s">
        <v>15</v>
      </c>
      <c r="AA104" s="13"/>
      <c r="AB104" s="13" t="str">
        <f>CONCATENATE(C104," ", D104)</f>
        <v>TAIPE CONTRERAS NOELIA MELISSA</v>
      </c>
    </row>
    <row r="105" spans="1:28" hidden="1" x14ac:dyDescent="0.25">
      <c r="A105" s="46" t="s">
        <v>764</v>
      </c>
      <c r="B105" s="1">
        <v>1</v>
      </c>
      <c r="C105" s="11" t="s">
        <v>765</v>
      </c>
      <c r="D105" s="11" t="s">
        <v>273</v>
      </c>
      <c r="E105" s="24">
        <v>37547</v>
      </c>
      <c r="F105" s="25">
        <v>75678518</v>
      </c>
      <c r="G105" s="13">
        <v>1</v>
      </c>
      <c r="H105" s="11" t="str">
        <f>VLOOKUP(G105,AREAS,2)</f>
        <v>Operaciones</v>
      </c>
      <c r="I105" s="24">
        <v>44523</v>
      </c>
      <c r="J105" s="24"/>
      <c r="K105" s="24"/>
      <c r="L105" s="24"/>
      <c r="M105" s="7">
        <v>961786089</v>
      </c>
      <c r="N105" s="13">
        <v>1</v>
      </c>
      <c r="O105" s="13" t="str">
        <f>VLOOKUP([2]Empleados!M78,TURNOS,2)</f>
        <v>MAÑANA</v>
      </c>
      <c r="P105" s="18"/>
      <c r="Q105" s="18"/>
      <c r="R105" s="13" t="s">
        <v>407</v>
      </c>
      <c r="S105" s="13"/>
      <c r="T105" s="13"/>
      <c r="U105" s="13"/>
      <c r="V105" s="18"/>
      <c r="W105" s="18"/>
      <c r="X105" s="18"/>
      <c r="Y105" s="13" t="s">
        <v>15</v>
      </c>
      <c r="Z105" s="13" t="s">
        <v>15</v>
      </c>
      <c r="AA105" s="13"/>
      <c r="AB105" s="13" t="str">
        <f>CONCATENATE(C105," ", D105)</f>
        <v>UCHASARA CHOLAN ANGEL ISRAEL</v>
      </c>
    </row>
    <row r="106" spans="1:28" hidden="1" x14ac:dyDescent="0.25">
      <c r="A106" s="46" t="s">
        <v>686</v>
      </c>
      <c r="B106" s="1">
        <v>1</v>
      </c>
      <c r="C106" s="83" t="s">
        <v>687</v>
      </c>
      <c r="D106" s="83" t="s">
        <v>242</v>
      </c>
      <c r="E106" s="32">
        <v>34860</v>
      </c>
      <c r="F106" s="33">
        <v>74581122</v>
      </c>
      <c r="G106" s="34">
        <v>1</v>
      </c>
      <c r="H106" s="31" t="str">
        <f>VLOOKUP(G106,AREAS,2)</f>
        <v>Operaciones</v>
      </c>
      <c r="I106" s="32">
        <v>44456</v>
      </c>
      <c r="J106" s="32"/>
      <c r="K106" s="32"/>
      <c r="L106" s="32"/>
      <c r="M106" s="51">
        <v>965448709</v>
      </c>
      <c r="N106" s="34">
        <v>1</v>
      </c>
      <c r="O106" s="34" t="str">
        <f>VLOOKUP([2]Empleados!M56,TURNOS,2)</f>
        <v>MAÑANA</v>
      </c>
      <c r="P106" s="35"/>
      <c r="Q106" s="36" t="s">
        <v>688</v>
      </c>
      <c r="R106" s="34" t="s">
        <v>418</v>
      </c>
      <c r="S106" s="34"/>
      <c r="T106" s="34"/>
      <c r="U106" s="34"/>
      <c r="V106" s="35"/>
      <c r="W106" s="35"/>
      <c r="X106" s="35"/>
      <c r="Y106" s="34" t="s">
        <v>15</v>
      </c>
      <c r="Z106" s="34" t="s">
        <v>15</v>
      </c>
      <c r="AA106" s="34"/>
      <c r="AB106" s="13" t="str">
        <f>CONCATENATE(C106," ", D106)</f>
        <v>QUISPE FLORES SONIA EDITA</v>
      </c>
    </row>
    <row r="107" spans="1:28" hidden="1" x14ac:dyDescent="0.25">
      <c r="A107" s="11"/>
      <c r="B107" s="13">
        <v>1</v>
      </c>
      <c r="C107" s="30" t="s">
        <v>765</v>
      </c>
      <c r="D107" s="30" t="s">
        <v>766</v>
      </c>
      <c r="E107" s="24">
        <v>36147</v>
      </c>
      <c r="F107" s="25" t="s">
        <v>767</v>
      </c>
      <c r="G107" s="13">
        <v>1</v>
      </c>
      <c r="H107" s="11" t="s">
        <v>416</v>
      </c>
      <c r="I107" s="24">
        <v>44645</v>
      </c>
      <c r="J107" s="11"/>
      <c r="K107" s="24">
        <v>44708</v>
      </c>
      <c r="L107" s="24">
        <v>44711</v>
      </c>
      <c r="M107" s="13">
        <v>977340779</v>
      </c>
      <c r="N107" s="13">
        <v>1</v>
      </c>
      <c r="O107" s="13" t="s">
        <v>412</v>
      </c>
      <c r="P107" s="18" t="s">
        <v>768</v>
      </c>
      <c r="Q107" s="26" t="s">
        <v>769</v>
      </c>
      <c r="R107" s="13" t="s">
        <v>418</v>
      </c>
      <c r="S107" s="13"/>
      <c r="T107" s="13"/>
      <c r="U107" s="13"/>
      <c r="V107" s="18"/>
      <c r="W107" s="18"/>
      <c r="X107" s="18"/>
      <c r="Y107" s="13"/>
      <c r="Z107" s="13"/>
      <c r="AA107" s="13"/>
      <c r="AB107" s="13" t="str">
        <f>CONCATENATE(C107," ", D107)</f>
        <v>UCHASARA CHOLAN ANGGIE MAYUMI</v>
      </c>
    </row>
    <row r="108" spans="1:28" hidden="1" x14ac:dyDescent="0.25">
      <c r="A108" s="11"/>
      <c r="B108" s="13">
        <v>1</v>
      </c>
      <c r="C108" s="11" t="s">
        <v>360</v>
      </c>
      <c r="D108" s="11" t="s">
        <v>361</v>
      </c>
      <c r="E108" s="24">
        <v>31951</v>
      </c>
      <c r="F108" s="25" t="s">
        <v>773</v>
      </c>
      <c r="G108" s="13">
        <v>1</v>
      </c>
      <c r="H108" s="11" t="s">
        <v>416</v>
      </c>
      <c r="I108" s="24">
        <v>44669</v>
      </c>
      <c r="J108" s="11"/>
      <c r="K108" s="11"/>
      <c r="L108" s="11"/>
      <c r="M108" s="13">
        <v>933036664</v>
      </c>
      <c r="N108" s="13">
        <v>1</v>
      </c>
      <c r="O108" s="13" t="s">
        <v>412</v>
      </c>
      <c r="P108" s="18" t="s">
        <v>774</v>
      </c>
      <c r="Q108" s="47" t="s">
        <v>775</v>
      </c>
      <c r="R108" s="13" t="s">
        <v>407</v>
      </c>
      <c r="S108" s="13" t="s">
        <v>408</v>
      </c>
      <c r="T108" s="13">
        <v>1</v>
      </c>
      <c r="U108" s="13">
        <v>12</v>
      </c>
      <c r="V108" s="18"/>
      <c r="W108" s="13"/>
      <c r="X108" s="18"/>
      <c r="Y108" s="13" t="s">
        <v>15</v>
      </c>
      <c r="Z108" s="13" t="s">
        <v>15</v>
      </c>
      <c r="AA108" s="13"/>
      <c r="AB108" s="13" t="str">
        <f>CONCATENATE(C108," ", D108)</f>
        <v>VALERIO CASTRO JAIRO ANDERSON</v>
      </c>
    </row>
    <row r="109" spans="1:28" hidden="1" x14ac:dyDescent="0.25">
      <c r="A109" s="11" t="s">
        <v>707</v>
      </c>
      <c r="B109" s="13">
        <v>1</v>
      </c>
      <c r="C109" s="29" t="s">
        <v>708</v>
      </c>
      <c r="D109" s="29" t="s">
        <v>257</v>
      </c>
      <c r="E109" s="24">
        <v>34996</v>
      </c>
      <c r="F109" s="25">
        <v>48941880</v>
      </c>
      <c r="G109" s="13">
        <v>1</v>
      </c>
      <c r="H109" s="11" t="str">
        <f>VLOOKUP(G109,AREAS,2)</f>
        <v>Operaciones</v>
      </c>
      <c r="I109" s="24">
        <v>44523</v>
      </c>
      <c r="J109" s="24"/>
      <c r="K109" s="24"/>
      <c r="L109" s="24"/>
      <c r="M109" s="7">
        <v>972151843</v>
      </c>
      <c r="N109" s="13">
        <v>1</v>
      </c>
      <c r="O109" s="13" t="str">
        <f>VLOOKUP([2]Empleados!M65,TURNOS,2)</f>
        <v>MAÑANA</v>
      </c>
      <c r="P109" s="18"/>
      <c r="Q109" s="26" t="s">
        <v>709</v>
      </c>
      <c r="R109" s="13" t="s">
        <v>418</v>
      </c>
      <c r="S109" s="13" t="s">
        <v>408</v>
      </c>
      <c r="T109" s="13">
        <v>2</v>
      </c>
      <c r="U109" s="13" t="s">
        <v>710</v>
      </c>
      <c r="V109" s="18"/>
      <c r="W109" s="18"/>
      <c r="X109" s="18"/>
      <c r="Y109" s="13" t="s">
        <v>15</v>
      </c>
      <c r="Z109" s="13" t="s">
        <v>15</v>
      </c>
      <c r="AA109" s="13"/>
      <c r="AB109" s="13" t="str">
        <f>CONCATENATE(C109," ", D109)</f>
        <v>SANCHEZ RAMOS LUCY MAGDALENA</v>
      </c>
    </row>
    <row r="110" spans="1:28" hidden="1" x14ac:dyDescent="0.25">
      <c r="A110" s="11"/>
      <c r="B110" s="13">
        <v>1</v>
      </c>
      <c r="C110" s="11" t="s">
        <v>365</v>
      </c>
      <c r="D110" s="11" t="s">
        <v>366</v>
      </c>
      <c r="E110" s="24">
        <v>36840</v>
      </c>
      <c r="F110" s="25">
        <v>77154249</v>
      </c>
      <c r="G110" s="13">
        <v>1</v>
      </c>
      <c r="H110" s="11" t="str">
        <f>VLOOKUP(G110,AREAS,2)</f>
        <v>Operaciones</v>
      </c>
      <c r="I110" s="24">
        <v>44580</v>
      </c>
      <c r="J110" s="11"/>
      <c r="K110" s="11"/>
      <c r="L110" s="11"/>
      <c r="M110" s="13">
        <v>914026850</v>
      </c>
      <c r="N110" s="13">
        <v>1</v>
      </c>
      <c r="O110" s="13" t="str">
        <f>VLOOKUP([2]Empleados!M94,TURNOS,2)</f>
        <v>MAÑANA</v>
      </c>
      <c r="P110" s="18" t="s">
        <v>776</v>
      </c>
      <c r="Q110" s="26" t="s">
        <v>777</v>
      </c>
      <c r="R110" s="13" t="s">
        <v>407</v>
      </c>
      <c r="S110" s="13"/>
      <c r="T110" s="13"/>
      <c r="U110" s="13"/>
      <c r="V110" s="18"/>
      <c r="W110" s="18"/>
      <c r="X110" s="18"/>
      <c r="Y110" s="13" t="s">
        <v>15</v>
      </c>
      <c r="Z110" s="13" t="s">
        <v>15</v>
      </c>
      <c r="AA110" s="13"/>
      <c r="AB110" s="13" t="str">
        <f>CONCATENATE(C110," ", D110)</f>
        <v>VEGA GONZALES CHRISTIAN MOISES</v>
      </c>
    </row>
    <row r="111" spans="1:28" hidden="1" x14ac:dyDescent="0.25">
      <c r="A111" s="11" t="s">
        <v>770</v>
      </c>
      <c r="B111" s="13">
        <v>1</v>
      </c>
      <c r="C111" s="11" t="s">
        <v>771</v>
      </c>
      <c r="D111" s="11" t="s">
        <v>276</v>
      </c>
      <c r="E111" s="24">
        <v>37434</v>
      </c>
      <c r="F111" s="25" t="s">
        <v>277</v>
      </c>
      <c r="G111" s="13">
        <v>1</v>
      </c>
      <c r="H111" s="11" t="str">
        <f>VLOOKUP(G111,AREAS,2)</f>
        <v>Operaciones</v>
      </c>
      <c r="I111" s="24">
        <v>44482</v>
      </c>
      <c r="J111" s="24"/>
      <c r="K111" s="24"/>
      <c r="L111" s="24"/>
      <c r="M111" s="7">
        <v>902088618</v>
      </c>
      <c r="N111" s="13">
        <v>1</v>
      </c>
      <c r="O111" s="13" t="str">
        <f>VLOOKUP([2]Empleados!M77,TURNOS,2)</f>
        <v>MAÑANA</v>
      </c>
      <c r="P111" s="18"/>
      <c r="Q111" s="26" t="s">
        <v>772</v>
      </c>
      <c r="R111" s="13" t="s">
        <v>418</v>
      </c>
      <c r="S111" s="13" t="s">
        <v>408</v>
      </c>
      <c r="T111" s="13">
        <v>1</v>
      </c>
      <c r="U111" s="13">
        <v>3</v>
      </c>
      <c r="V111" s="18"/>
      <c r="W111" s="18"/>
      <c r="X111" s="18"/>
      <c r="Y111" s="13" t="s">
        <v>15</v>
      </c>
      <c r="Z111" s="13"/>
      <c r="AA111" s="13"/>
      <c r="AB111" s="73" t="str">
        <f>CONCATENATE(C111," ", D111)</f>
        <v>URBINA GARCIA KAROL GABRIELA</v>
      </c>
    </row>
    <row r="112" spans="1:28" hidden="1" x14ac:dyDescent="0.25">
      <c r="A112" s="11"/>
      <c r="B112" s="13">
        <v>1</v>
      </c>
      <c r="C112" s="11" t="s">
        <v>786</v>
      </c>
      <c r="D112" s="11" t="s">
        <v>787</v>
      </c>
      <c r="E112" s="24">
        <v>36737</v>
      </c>
      <c r="F112" s="25" t="s">
        <v>788</v>
      </c>
      <c r="G112" s="13">
        <v>1</v>
      </c>
      <c r="H112" s="11" t="str">
        <f>VLOOKUP(G112,AREAS,2)</f>
        <v>Operaciones</v>
      </c>
      <c r="I112" s="24">
        <v>44649</v>
      </c>
      <c r="J112" s="11"/>
      <c r="K112" s="11"/>
      <c r="L112" s="11"/>
      <c r="M112" s="13">
        <v>978748085</v>
      </c>
      <c r="N112" s="13">
        <v>1</v>
      </c>
      <c r="O112" s="13" t="s">
        <v>412</v>
      </c>
      <c r="P112" s="18" t="s">
        <v>789</v>
      </c>
      <c r="Q112" s="26" t="s">
        <v>790</v>
      </c>
      <c r="R112" s="13" t="s">
        <v>418</v>
      </c>
      <c r="S112" s="13"/>
      <c r="T112" s="13"/>
      <c r="U112" s="13"/>
      <c r="V112" s="18"/>
      <c r="W112" s="18"/>
      <c r="X112" s="18"/>
      <c r="Y112" s="13" t="s">
        <v>15</v>
      </c>
      <c r="Z112" s="13" t="s">
        <v>15</v>
      </c>
      <c r="AA112" s="13"/>
      <c r="AB112" s="13" t="str">
        <f>CONCATENATE(C112," ", D112)</f>
        <v>ZAPATA FLORES DIANA CAROLINA</v>
      </c>
    </row>
    <row r="113" spans="1:28" hidden="1" x14ac:dyDescent="0.25">
      <c r="A113" s="11" t="s">
        <v>781</v>
      </c>
      <c r="B113" s="13">
        <v>1</v>
      </c>
      <c r="C113" s="11" t="s">
        <v>782</v>
      </c>
      <c r="D113" s="11" t="s">
        <v>783</v>
      </c>
      <c r="E113" s="24">
        <v>30214</v>
      </c>
      <c r="F113" s="25">
        <v>41457965</v>
      </c>
      <c r="G113" s="13">
        <v>1</v>
      </c>
      <c r="H113" s="11" t="str">
        <f>VLOOKUP(G113,AREAS,2)</f>
        <v>Operaciones</v>
      </c>
      <c r="I113" s="24">
        <v>44348</v>
      </c>
      <c r="J113" s="24"/>
      <c r="K113" s="24"/>
      <c r="L113" s="24"/>
      <c r="M113" s="7">
        <v>924762798</v>
      </c>
      <c r="N113" s="13">
        <v>1</v>
      </c>
      <c r="O113" s="13" t="str">
        <f>VLOOKUP([2]Empleados!M82,TURNOS,2)</f>
        <v>MAÑANA</v>
      </c>
      <c r="P113" s="18"/>
      <c r="Q113" s="26" t="s">
        <v>784</v>
      </c>
      <c r="R113" s="13" t="s">
        <v>418</v>
      </c>
      <c r="S113" s="13" t="s">
        <v>408</v>
      </c>
      <c r="T113" s="13">
        <v>2</v>
      </c>
      <c r="U113" s="13" t="s">
        <v>785</v>
      </c>
      <c r="V113" s="18"/>
      <c r="W113" s="18"/>
      <c r="X113" s="18"/>
      <c r="Y113" s="13" t="s">
        <v>15</v>
      </c>
      <c r="Z113" s="13"/>
      <c r="AA113" s="13"/>
      <c r="AB113" s="73" t="str">
        <f>CONCATENATE(C113," ", D113)</f>
        <v>VITOR BARRIENTOS MAYDA GLORIA</v>
      </c>
    </row>
    <row r="114" spans="1:28" hidden="1" x14ac:dyDescent="0.25">
      <c r="A114" s="71" t="s">
        <v>753</v>
      </c>
      <c r="B114" s="72">
        <v>1</v>
      </c>
      <c r="C114" s="29" t="s">
        <v>754</v>
      </c>
      <c r="D114" s="29" t="s">
        <v>267</v>
      </c>
      <c r="E114" s="24">
        <v>33300</v>
      </c>
      <c r="F114" s="25">
        <v>46949457</v>
      </c>
      <c r="G114" s="13">
        <v>1</v>
      </c>
      <c r="H114" s="11" t="str">
        <f>VLOOKUP(G114,AREAS,2)</f>
        <v>Operaciones</v>
      </c>
      <c r="I114" s="24">
        <v>44523</v>
      </c>
      <c r="J114" s="24"/>
      <c r="K114" s="24"/>
      <c r="L114" s="24"/>
      <c r="M114" s="7">
        <v>942812586</v>
      </c>
      <c r="N114" s="13">
        <v>1</v>
      </c>
      <c r="O114" s="13" t="str">
        <f>VLOOKUP([2]Empleados!M74,TURNOS,2)</f>
        <v>MAÑANA</v>
      </c>
      <c r="P114" s="18"/>
      <c r="Q114" s="18"/>
      <c r="R114" s="13" t="s">
        <v>418</v>
      </c>
      <c r="S114" s="13" t="s">
        <v>408</v>
      </c>
      <c r="T114" s="13">
        <v>2</v>
      </c>
      <c r="U114" s="13" t="s">
        <v>755</v>
      </c>
      <c r="V114" s="18"/>
      <c r="W114" s="18"/>
      <c r="X114" s="18"/>
      <c r="Y114" s="13" t="s">
        <v>15</v>
      </c>
      <c r="Z114" s="13" t="s">
        <v>15</v>
      </c>
      <c r="AA114" s="13"/>
      <c r="AB114" s="13" t="str">
        <f>CONCATENATE(C114," ", D114)</f>
        <v>TITO AGUILAR MIRIAN VANESA</v>
      </c>
    </row>
    <row r="115" spans="1:28" hidden="1" x14ac:dyDescent="0.25">
      <c r="A115" s="71" t="s">
        <v>780</v>
      </c>
      <c r="B115" s="72">
        <v>1</v>
      </c>
      <c r="C115" s="29" t="s">
        <v>367</v>
      </c>
      <c r="D115" s="29" t="s">
        <v>368</v>
      </c>
      <c r="E115" s="24">
        <v>37078</v>
      </c>
      <c r="F115" s="25">
        <v>73827945</v>
      </c>
      <c r="G115" s="13">
        <v>1</v>
      </c>
      <c r="H115" s="11" t="str">
        <f>VLOOKUP(G115,AREAS,2)</f>
        <v>Operaciones</v>
      </c>
      <c r="I115" s="24">
        <v>44523</v>
      </c>
      <c r="J115" s="24"/>
      <c r="K115" s="24"/>
      <c r="L115" s="24"/>
      <c r="M115" s="7">
        <v>987963643</v>
      </c>
      <c r="N115" s="13">
        <v>1</v>
      </c>
      <c r="O115" s="13" t="str">
        <f>VLOOKUP([2]Empleados!M81,TURNOS,2)</f>
        <v>MAÑANA</v>
      </c>
      <c r="P115" s="18"/>
      <c r="Q115" s="18"/>
      <c r="R115" s="13" t="s">
        <v>407</v>
      </c>
      <c r="S115" s="13"/>
      <c r="T115" s="13"/>
      <c r="U115" s="13"/>
      <c r="V115" s="18"/>
      <c r="W115" s="18"/>
      <c r="X115" s="18"/>
      <c r="Y115" s="13" t="s">
        <v>15</v>
      </c>
      <c r="Z115" s="13" t="s">
        <v>15</v>
      </c>
      <c r="AA115" s="13"/>
      <c r="AB115" s="13" t="str">
        <f>CONCATENATE(C115," ", D115)</f>
        <v>VILLAZANA CASTILLON LUIZ ALBERTO</v>
      </c>
    </row>
    <row r="116" spans="1:28" hidden="1" x14ac:dyDescent="0.25">
      <c r="B116" s="1">
        <v>1</v>
      </c>
      <c r="C116" s="29" t="s">
        <v>95</v>
      </c>
      <c r="D116" s="29" t="s">
        <v>791</v>
      </c>
      <c r="E116" s="24">
        <v>37779</v>
      </c>
      <c r="F116" s="25" t="s">
        <v>792</v>
      </c>
      <c r="G116" s="13">
        <v>1</v>
      </c>
      <c r="H116" s="11" t="s">
        <v>416</v>
      </c>
      <c r="I116" s="24">
        <v>44659</v>
      </c>
      <c r="J116" s="11"/>
      <c r="K116" s="11"/>
      <c r="L116" s="11"/>
      <c r="M116" s="13">
        <v>929589223</v>
      </c>
      <c r="N116" s="13">
        <v>1</v>
      </c>
      <c r="O116" s="13" t="s">
        <v>412</v>
      </c>
      <c r="P116" s="18" t="s">
        <v>793</v>
      </c>
      <c r="Q116" s="26" t="s">
        <v>794</v>
      </c>
      <c r="R116" s="13" t="s">
        <v>418</v>
      </c>
      <c r="S116" s="13"/>
      <c r="T116" s="13"/>
      <c r="U116" s="13"/>
      <c r="V116" s="18"/>
      <c r="W116" s="13"/>
      <c r="X116" s="18"/>
      <c r="Y116" s="13" t="s">
        <v>15</v>
      </c>
      <c r="Z116" s="13" t="s">
        <v>15</v>
      </c>
      <c r="AA116" s="13"/>
      <c r="AB116" s="13" t="str">
        <f>CONCATENATE(C116," ", D116)</f>
        <v>ZARPAN SILVA CLAUDIA LIZETH</v>
      </c>
    </row>
    <row r="117" spans="1:28" hidden="1" x14ac:dyDescent="0.25">
      <c r="B117" s="1">
        <v>1</v>
      </c>
      <c r="C117" s="29" t="s">
        <v>797</v>
      </c>
      <c r="D117" s="29" t="s">
        <v>371</v>
      </c>
      <c r="E117" s="24">
        <v>36065</v>
      </c>
      <c r="F117" s="25" t="s">
        <v>798</v>
      </c>
      <c r="G117" s="13">
        <v>1</v>
      </c>
      <c r="H117" s="11" t="s">
        <v>416</v>
      </c>
      <c r="I117" s="24">
        <v>44667</v>
      </c>
      <c r="J117" s="11"/>
      <c r="K117" s="11"/>
      <c r="L117" s="11"/>
      <c r="M117" s="13">
        <v>917406035</v>
      </c>
      <c r="N117" s="13">
        <v>1</v>
      </c>
      <c r="O117" s="13" t="s">
        <v>412</v>
      </c>
      <c r="P117" s="18" t="s">
        <v>799</v>
      </c>
      <c r="Q117" s="26" t="s">
        <v>800</v>
      </c>
      <c r="R117" s="13" t="s">
        <v>418</v>
      </c>
      <c r="S117" s="13"/>
      <c r="T117" s="13"/>
      <c r="U117" s="13"/>
      <c r="V117" s="18"/>
      <c r="W117" s="13"/>
      <c r="X117" s="18"/>
      <c r="Y117" s="13" t="s">
        <v>15</v>
      </c>
      <c r="Z117" s="13" t="s">
        <v>15</v>
      </c>
      <c r="AA117" s="13"/>
      <c r="AB117" s="13" t="str">
        <f>CONCATENATE(C117," ", D117)</f>
        <v>ZUNIGA MARTINEZ HARUMI KATIUSKA</v>
      </c>
    </row>
  </sheetData>
  <autoFilter ref="A1:AB117" xr:uid="{00000000-0001-0000-0000-000000000000}">
    <filterColumn colId="11">
      <filters blank="1"/>
    </filterColumn>
    <filterColumn colId="25">
      <filters blank="1"/>
    </filterColumn>
    <filterColumn colId="27">
      <colorFilter dxfId="1"/>
    </filterColumn>
    <sortState xmlns:xlrd2="http://schemas.microsoft.com/office/spreadsheetml/2017/richdata2" ref="A2:AB117">
      <sortCondition sortBy="cellColor" ref="C1:C117" dxfId="0"/>
    </sortState>
  </autoFilter>
  <dataConsolidate/>
  <hyperlinks>
    <hyperlink ref="Q30" r:id="rId1" xr:uid="{B33C25C1-9171-408D-A11B-A69D5F527BD3}"/>
    <hyperlink ref="Q110" r:id="rId2" xr:uid="{D2516B55-8D7B-4CEF-8AE4-6D6C3ABF218C}"/>
    <hyperlink ref="Q33" r:id="rId3" xr:uid="{724E1DBF-7776-4451-ABC1-145D6F0BEB36}"/>
    <hyperlink ref="Q45" r:id="rId4" xr:uid="{332AAD10-33AA-4CBB-AA9B-4FCB08D1D141}"/>
    <hyperlink ref="Q95" r:id="rId5" xr:uid="{1BF5A35E-B7E0-4272-96D7-96A7452A5990}"/>
    <hyperlink ref="Q109" r:id="rId6" xr:uid="{5A9A9CEC-87DC-4DB1-8FEC-341F22DBD325}"/>
    <hyperlink ref="Q62" r:id="rId7" xr:uid="{A5B2E9BB-6CD9-48A9-B31A-F54606B7AF1D}"/>
    <hyperlink ref="Q96" r:id="rId8" xr:uid="{899B3B9F-EDAA-4064-BA3D-55461BBB4942}"/>
    <hyperlink ref="Q88" r:id="rId9" xr:uid="{87FFD8D6-6E65-478E-8FC2-6438C15BCBD5}"/>
    <hyperlink ref="Q74" r:id="rId10" xr:uid="{8402F05C-861F-4E69-927D-54E6107072A3}"/>
    <hyperlink ref="Q47" r:id="rId11" xr:uid="{A9041592-3E46-4086-B0C7-E3C547474885}"/>
    <hyperlink ref="Q20" r:id="rId12" xr:uid="{3410AF65-B5AE-4DF1-82CB-78B13E43BC21}"/>
    <hyperlink ref="Q107" r:id="rId13" xr:uid="{F24A44E1-F3EE-4CCB-BF08-D56B99944F4A}"/>
    <hyperlink ref="Q72" r:id="rId14" xr:uid="{8177CED7-D64B-48D3-A404-C462B290B449}"/>
    <hyperlink ref="Q55" r:id="rId15" xr:uid="{1CA96BAC-E853-4D87-AD46-3E9D4FDFC3CF}"/>
    <hyperlink ref="Q112" r:id="rId16" xr:uid="{E665029E-CA8A-4CE6-9419-1FFEE6F0FD7A}"/>
    <hyperlink ref="Q77" r:id="rId17" xr:uid="{41EB9DBC-82B9-417A-8CEE-A1986EF62A5A}"/>
    <hyperlink ref="Q37" r:id="rId18" xr:uid="{574293D1-A378-48CF-BD38-54C97D21EDC0}"/>
    <hyperlink ref="Q85" r:id="rId19" xr:uid="{2AF3B6B8-C481-4A13-BCB6-742FAA1CCD75}"/>
    <hyperlink ref="Q104" r:id="rId20" xr:uid="{9811AC61-937F-4762-ABCD-35642BFAD8A2}"/>
    <hyperlink ref="Q18" r:id="rId21" xr:uid="{1DCC8984-A066-4C4B-9ABE-110245DF758E}"/>
    <hyperlink ref="Q13" r:id="rId22" xr:uid="{22896A05-E862-4024-B6FE-D9258F00C9FD}"/>
    <hyperlink ref="Q111" r:id="rId23" xr:uid="{413D6B5F-B2A7-4A0D-8CEE-0F2CE4CF97C1}"/>
    <hyperlink ref="Q106" r:id="rId24" xr:uid="{67ED14CC-0F5B-446C-82B5-53178603F866}"/>
    <hyperlink ref="Q89" r:id="rId25" xr:uid="{D69DD61F-6DC1-4AE1-812F-62FF2D879924}"/>
    <hyperlink ref="Q113" r:id="rId26" xr:uid="{8BA8EA95-BE8E-4784-B62F-892BBC920CBE}"/>
    <hyperlink ref="Q35" r:id="rId27" xr:uid="{E5FD8967-E8BE-48FA-A9BB-9E484B03F1A9}"/>
    <hyperlink ref="Q79" r:id="rId28" xr:uid="{EBA1802A-5FFF-4CB6-997E-B41D40D8CC6B}"/>
    <hyperlink ref="Q116" r:id="rId29" xr:uid="{30836801-E764-4181-A047-10805E122F6A}"/>
    <hyperlink ref="Q80" r:id="rId30" xr:uid="{F7EC26E8-8F9F-4FFA-9EBE-F8DE824C6E44}"/>
    <hyperlink ref="Q102" r:id="rId31" xr:uid="{9DC85EBE-1290-4717-81A7-B97CFAD94744}"/>
    <hyperlink ref="Q83" r:id="rId32" xr:uid="{7B7FA163-98A2-4EA6-BC26-22477000675B}"/>
    <hyperlink ref="Q117" r:id="rId33" xr:uid="{55379BEF-8CF0-4FBE-AB76-024CA7B1992B}"/>
    <hyperlink ref="Q75" r:id="rId34" xr:uid="{819D8D2C-125B-4841-B0CE-72A7C113FAE2}"/>
    <hyperlink ref="Q108" r:id="rId35" xr:uid="{C3F839C0-9A9D-4FF1-AAF2-4036E8F782AC}"/>
    <hyperlink ref="Q48" r:id="rId36" xr:uid="{328181C4-27C0-468E-B5E5-2AAF45E5A5F1}"/>
    <hyperlink ref="Q19" r:id="rId37" xr:uid="{DE455A1B-9EC4-4CCA-9794-87873714BEBE}"/>
    <hyperlink ref="Q57" r:id="rId38" xr:uid="{7F3E9F0C-962E-4EFA-BCBF-7197477E083E}"/>
    <hyperlink ref="Q36" r:id="rId39" xr:uid="{A97BEAA4-DAA6-41D4-BF64-755EF8ADBB24}"/>
    <hyperlink ref="Q87" r:id="rId40" xr:uid="{8A2EDFD9-1896-462A-BA86-FB374F3A2B53}"/>
    <hyperlink ref="Q49" r:id="rId41" xr:uid="{21DEB8FB-0A9C-46FE-A318-70CE9CF295CD}"/>
    <hyperlink ref="Q42" r:id="rId42" xr:uid="{08AA59C6-129C-4A77-B9F0-965BCA4BE4C5}"/>
    <hyperlink ref="Q76" r:id="rId43" xr:uid="{8F32CF97-FE78-4465-BF95-5DB64DCB1370}"/>
    <hyperlink ref="Q51" r:id="rId44" xr:uid="{7B1C8CA8-9D1F-4D0B-8BB8-523A6F6C12BC}"/>
    <hyperlink ref="Q23" r:id="rId45" xr:uid="{CA6C154A-F001-4123-A697-000645F79433}"/>
    <hyperlink ref="Q21" r:id="rId46" xr:uid="{D50B3E3F-0AFC-47AF-AEB7-C922A3E20B8D}"/>
    <hyperlink ref="Q27" r:id="rId47" xr:uid="{2A114654-6261-49B5-BFB6-CD183E5B807C}"/>
    <hyperlink ref="Q25" r:id="rId48" xr:uid="{FAF40914-BF73-441F-A0E3-320B3CDEF2D7}"/>
    <hyperlink ref="Q34" r:id="rId49" xr:uid="{29AF189C-F6B8-4140-8123-75F9800356A0}"/>
    <hyperlink ref="Q17" r:id="rId50" xr:uid="{7555DFC1-E834-4D79-9291-8B0A9883737D}"/>
    <hyperlink ref="Q41" r:id="rId51" xr:uid="{C02D9CDB-A820-43BD-A2C2-9CD36B628395}"/>
    <hyperlink ref="Q22" r:id="rId52" xr:uid="{3108E4FF-1157-443D-9703-019FBE142558}"/>
    <hyperlink ref="Q43" r:id="rId53" xr:uid="{3B62D278-4764-4AF7-814F-3F17C3C4A28F}"/>
    <hyperlink ref="Q46" r:id="rId54" xr:uid="{656117FE-9C8B-4A48-B5B5-086BCBDD1E57}"/>
    <hyperlink ref="Q50" r:id="rId55" xr:uid="{6CE5F67E-1AD5-481A-9FC5-0D9B0604D13F}"/>
    <hyperlink ref="Q103" r:id="rId56" xr:uid="{0C58A8F3-D127-4070-9990-820867FE1FC6}"/>
    <hyperlink ref="Q53" r:id="rId57" xr:uid="{21F3833C-BFEE-486D-92DC-9EF36BDE7727}"/>
    <hyperlink ref="Q56" r:id="rId58" xr:uid="{03D6D2CC-13CA-466B-B11B-B032AAD90D0B}"/>
    <hyperlink ref="Q59" r:id="rId59" xr:uid="{0BE63715-C09B-40D9-8285-C499C1D8E061}"/>
    <hyperlink ref="Q60" r:id="rId60" xr:uid="{0661332D-AAF1-4417-884C-171961CCE524}"/>
    <hyperlink ref="Q31" r:id="rId61" xr:uid="{436A3985-CB75-458E-97DC-F234547B53D5}"/>
    <hyperlink ref="Q66" r:id="rId62" xr:uid="{1E6BB8F6-2977-434F-9D69-58D39207B21F}"/>
    <hyperlink ref="Q61" r:id="rId63" xr:uid="{8FED3114-1E9F-4009-8793-49B432B82A72}"/>
    <hyperlink ref="Q86" r:id="rId64" xr:uid="{C924E054-238E-49AF-B0A9-6848E1019DFC}"/>
    <hyperlink ref="Q11" r:id="rId65" xr:uid="{A563E90D-CC99-495F-A016-4F5583894D3D}"/>
    <hyperlink ref="Q10" r:id="rId66" xr:uid="{F03B2750-EB53-4A31-8750-69D6286CE5B6}"/>
    <hyperlink ref="Q6" r:id="rId67" xr:uid="{30E1F0D4-5223-4E1B-84B3-7A7375DB1330}"/>
    <hyperlink ref="Q8" r:id="rId68" xr:uid="{A22BE914-49A7-41A8-8A74-7112D3C1495F}"/>
    <hyperlink ref="Q7" r:id="rId69" xr:uid="{A0D3EF91-7D5F-4E77-AC9E-ABC093EB950E}"/>
    <hyperlink ref="Q2" r:id="rId70" xr:uid="{64AF90F0-3478-4987-A788-F82B2A1A0AD7}"/>
    <hyperlink ref="Q3" r:id="rId71" xr:uid="{7ADDBF3E-A48E-4ABA-A320-891FD5B1FC1F}"/>
    <hyperlink ref="Q9" r:id="rId72" xr:uid="{FF61D40A-11DA-4355-A375-99CD410BC468}"/>
    <hyperlink ref="Q4" r:id="rId73" xr:uid="{3E19DB74-8A32-4CD6-9A1F-AC60903B6ED5}"/>
  </hyperlinks>
  <pageMargins left="0.7" right="0.7" top="0.75" bottom="0.75" header="0.3" footer="0.3"/>
  <pageSetup orientation="portrait" horizontalDpi="4294967293" verticalDpi="0" r:id="rId7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C4F8-EDB6-4175-86C3-C884E212730A}">
  <sheetPr>
    <pageSetUpPr fitToPage="1"/>
  </sheetPr>
  <dimension ref="A1:I34"/>
  <sheetViews>
    <sheetView topLeftCell="B1" workbookViewId="0">
      <selection activeCell="M25" sqref="M25"/>
    </sheetView>
  </sheetViews>
  <sheetFormatPr baseColWidth="10" defaultColWidth="9.140625" defaultRowHeight="15" x14ac:dyDescent="0.25"/>
  <cols>
    <col min="1" max="1" width="10.7109375" style="1" hidden="1" customWidth="1"/>
    <col min="2" max="2" width="3.140625" style="1" bestFit="1" customWidth="1"/>
    <col min="3" max="3" width="23" bestFit="1" customWidth="1"/>
    <col min="4" max="4" width="22.7109375" customWidth="1"/>
    <col min="5" max="5" width="13.42578125" style="1" customWidth="1"/>
    <col min="6" max="6" width="6" style="1" customWidth="1"/>
    <col min="7" max="7" width="12.85546875" style="1" customWidth="1"/>
    <col min="8" max="8" width="6" style="1" customWidth="1"/>
    <col min="9" max="9" width="12.85546875" style="1" customWidth="1"/>
  </cols>
  <sheetData>
    <row r="1" spans="1:9" ht="30" customHeight="1" x14ac:dyDescent="0.25">
      <c r="A1" s="53"/>
      <c r="B1" s="81" t="s">
        <v>806</v>
      </c>
      <c r="C1" s="81"/>
      <c r="D1" s="81"/>
      <c r="E1" s="81"/>
      <c r="F1" s="81"/>
      <c r="G1" s="81"/>
      <c r="H1" s="81"/>
      <c r="I1" s="81"/>
    </row>
    <row r="2" spans="1:9" ht="20.100000000000001" customHeight="1" x14ac:dyDescent="0.25">
      <c r="A2" s="54" t="s">
        <v>0</v>
      </c>
      <c r="B2" s="64" t="s">
        <v>380</v>
      </c>
      <c r="C2" s="64" t="s">
        <v>381</v>
      </c>
      <c r="D2" s="64" t="s">
        <v>382</v>
      </c>
      <c r="E2" s="65" t="s">
        <v>3</v>
      </c>
      <c r="F2" s="65" t="s">
        <v>801</v>
      </c>
      <c r="G2" s="65" t="s">
        <v>804</v>
      </c>
      <c r="H2" s="65" t="s">
        <v>802</v>
      </c>
      <c r="I2" s="65" t="s">
        <v>804</v>
      </c>
    </row>
    <row r="3" spans="1:9" ht="20.100000000000001" customHeight="1" x14ac:dyDescent="0.25">
      <c r="A3" s="10">
        <v>44720</v>
      </c>
      <c r="B3" s="63">
        <v>1</v>
      </c>
      <c r="C3" s="62" t="s">
        <v>25</v>
      </c>
      <c r="D3" s="62" t="s">
        <v>26</v>
      </c>
      <c r="E3" s="66" t="s">
        <v>406</v>
      </c>
      <c r="F3" s="63" t="s">
        <v>15</v>
      </c>
      <c r="G3" s="55"/>
      <c r="H3" s="55" t="s">
        <v>15</v>
      </c>
      <c r="I3" s="55"/>
    </row>
    <row r="4" spans="1:9" ht="20.100000000000001" customHeight="1" x14ac:dyDescent="0.25">
      <c r="A4" s="10">
        <v>44720</v>
      </c>
      <c r="B4" s="63">
        <v>2</v>
      </c>
      <c r="C4" s="62" t="s">
        <v>27</v>
      </c>
      <c r="D4" s="62" t="s">
        <v>28</v>
      </c>
      <c r="E4" s="66" t="s">
        <v>411</v>
      </c>
      <c r="F4" s="63" t="s">
        <v>15</v>
      </c>
      <c r="G4" s="55"/>
      <c r="H4" s="55"/>
      <c r="I4" s="55"/>
    </row>
    <row r="5" spans="1:9" ht="20.100000000000001" customHeight="1" x14ac:dyDescent="0.25">
      <c r="A5" s="10">
        <v>44720</v>
      </c>
      <c r="B5" s="63">
        <v>3</v>
      </c>
      <c r="C5" s="62" t="s">
        <v>421</v>
      </c>
      <c r="D5" s="62" t="s">
        <v>13</v>
      </c>
      <c r="E5" s="66">
        <v>80591175</v>
      </c>
      <c r="F5" s="63" t="s">
        <v>15</v>
      </c>
      <c r="G5" s="55"/>
      <c r="H5" s="55" t="s">
        <v>15</v>
      </c>
      <c r="I5" s="55"/>
    </row>
    <row r="6" spans="1:9" ht="20.100000000000001" customHeight="1" x14ac:dyDescent="0.25">
      <c r="A6" s="10">
        <v>44720</v>
      </c>
      <c r="B6" s="63">
        <v>4</v>
      </c>
      <c r="C6" s="62" t="s">
        <v>47</v>
      </c>
      <c r="D6" s="62" t="s">
        <v>48</v>
      </c>
      <c r="E6" s="66" t="s">
        <v>430</v>
      </c>
      <c r="F6" s="63" t="s">
        <v>15</v>
      </c>
      <c r="G6" s="63"/>
      <c r="H6" s="63"/>
      <c r="I6" s="63"/>
    </row>
    <row r="7" spans="1:9" ht="20.100000000000001" customHeight="1" x14ac:dyDescent="0.25">
      <c r="A7" s="10">
        <v>44720</v>
      </c>
      <c r="B7" s="63">
        <v>5</v>
      </c>
      <c r="C7" s="62" t="s">
        <v>437</v>
      </c>
      <c r="D7" s="62" t="s">
        <v>438</v>
      </c>
      <c r="E7" s="66" t="s">
        <v>439</v>
      </c>
      <c r="F7" s="63" t="s">
        <v>15</v>
      </c>
      <c r="G7" s="55"/>
      <c r="H7" s="55"/>
      <c r="I7" s="55"/>
    </row>
    <row r="8" spans="1:9" ht="20.100000000000001" customHeight="1" x14ac:dyDescent="0.25">
      <c r="A8" s="10">
        <v>44720</v>
      </c>
      <c r="B8" s="63">
        <v>6</v>
      </c>
      <c r="C8" s="62" t="s">
        <v>68</v>
      </c>
      <c r="D8" s="62" t="s">
        <v>69</v>
      </c>
      <c r="E8" s="66" t="s">
        <v>456</v>
      </c>
      <c r="F8" s="63" t="s">
        <v>15</v>
      </c>
      <c r="G8" s="55"/>
      <c r="H8" s="55"/>
      <c r="I8" s="55"/>
    </row>
    <row r="9" spans="1:9" ht="20.100000000000001" customHeight="1" x14ac:dyDescent="0.25">
      <c r="A9" s="10">
        <v>44720</v>
      </c>
      <c r="B9" s="63">
        <v>7</v>
      </c>
      <c r="C9" s="62" t="s">
        <v>30</v>
      </c>
      <c r="D9" s="62" t="s">
        <v>31</v>
      </c>
      <c r="E9" s="66">
        <v>76081325</v>
      </c>
      <c r="F9" s="63" t="s">
        <v>15</v>
      </c>
      <c r="G9" s="55"/>
      <c r="H9" s="55" t="s">
        <v>15</v>
      </c>
      <c r="I9" s="55"/>
    </row>
    <row r="10" spans="1:9" ht="20.100000000000001" customHeight="1" x14ac:dyDescent="0.25">
      <c r="A10" s="10">
        <v>44720</v>
      </c>
      <c r="B10" s="63">
        <v>8</v>
      </c>
      <c r="C10" s="62" t="s">
        <v>486</v>
      </c>
      <c r="D10" s="62" t="s">
        <v>33</v>
      </c>
      <c r="E10" s="66">
        <v>42874249</v>
      </c>
      <c r="F10" s="63" t="s">
        <v>15</v>
      </c>
      <c r="G10" s="63"/>
      <c r="H10" s="63" t="s">
        <v>15</v>
      </c>
      <c r="I10" s="63"/>
    </row>
    <row r="11" spans="1:9" ht="20.100000000000001" customHeight="1" x14ac:dyDescent="0.25">
      <c r="A11" s="10">
        <v>44720</v>
      </c>
      <c r="B11" s="63">
        <v>9</v>
      </c>
      <c r="C11" s="62" t="s">
        <v>490</v>
      </c>
      <c r="D11" s="62" t="s">
        <v>803</v>
      </c>
      <c r="E11" s="66" t="s">
        <v>492</v>
      </c>
      <c r="F11" s="63" t="s">
        <v>15</v>
      </c>
      <c r="G11" s="55"/>
      <c r="H11" s="55"/>
      <c r="I11" s="55"/>
    </row>
    <row r="12" spans="1:9" ht="20.100000000000001" customHeight="1" x14ac:dyDescent="0.25">
      <c r="A12" s="10">
        <v>44720</v>
      </c>
      <c r="B12" s="63">
        <v>10</v>
      </c>
      <c r="C12" s="67" t="s">
        <v>180</v>
      </c>
      <c r="D12" s="67" t="s">
        <v>531</v>
      </c>
      <c r="E12" s="68">
        <v>76371910</v>
      </c>
      <c r="F12" s="63" t="s">
        <v>15</v>
      </c>
      <c r="G12" s="55"/>
      <c r="H12" s="55" t="s">
        <v>15</v>
      </c>
      <c r="I12" s="55"/>
    </row>
    <row r="13" spans="1:9" ht="20.100000000000001" customHeight="1" x14ac:dyDescent="0.25">
      <c r="A13" s="10">
        <v>44720</v>
      </c>
      <c r="B13" s="63">
        <v>11</v>
      </c>
      <c r="C13" s="62" t="s">
        <v>533</v>
      </c>
      <c r="D13" s="62" t="s">
        <v>534</v>
      </c>
      <c r="E13" s="66">
        <v>76438151</v>
      </c>
      <c r="F13" s="63" t="s">
        <v>15</v>
      </c>
      <c r="G13" s="55"/>
      <c r="H13" s="55"/>
      <c r="I13" s="55"/>
    </row>
    <row r="14" spans="1:9" ht="20.100000000000001" customHeight="1" x14ac:dyDescent="0.25">
      <c r="A14" s="10">
        <v>44720</v>
      </c>
      <c r="B14" s="63">
        <v>12</v>
      </c>
      <c r="C14" s="62" t="s">
        <v>537</v>
      </c>
      <c r="D14" s="62" t="s">
        <v>184</v>
      </c>
      <c r="E14" s="66">
        <v>74251412</v>
      </c>
      <c r="F14" s="63" t="s">
        <v>15</v>
      </c>
      <c r="G14" s="63"/>
      <c r="H14" s="63" t="s">
        <v>15</v>
      </c>
      <c r="I14" s="63"/>
    </row>
    <row r="15" spans="1:9" ht="20.100000000000001" customHeight="1" x14ac:dyDescent="0.25">
      <c r="A15" s="10">
        <v>44720</v>
      </c>
      <c r="B15" s="63">
        <v>13</v>
      </c>
      <c r="C15" s="62" t="s">
        <v>549</v>
      </c>
      <c r="D15" s="62" t="s">
        <v>279</v>
      </c>
      <c r="E15" s="66" t="s">
        <v>550</v>
      </c>
      <c r="F15" s="63" t="s">
        <v>15</v>
      </c>
      <c r="G15" s="55"/>
      <c r="H15" s="55"/>
      <c r="I15" s="55"/>
    </row>
    <row r="16" spans="1:9" ht="20.100000000000001" customHeight="1" x14ac:dyDescent="0.25">
      <c r="A16" s="10">
        <v>44720</v>
      </c>
      <c r="B16" s="63">
        <v>14</v>
      </c>
      <c r="C16" s="62" t="s">
        <v>186</v>
      </c>
      <c r="D16" s="62" t="s">
        <v>187</v>
      </c>
      <c r="E16" s="66">
        <v>42912817</v>
      </c>
      <c r="F16" s="63" t="s">
        <v>15</v>
      </c>
      <c r="G16" s="55"/>
      <c r="H16" s="55"/>
      <c r="I16" s="55"/>
    </row>
    <row r="17" spans="1:9" ht="20.100000000000001" customHeight="1" x14ac:dyDescent="0.25">
      <c r="A17" s="10">
        <v>44720</v>
      </c>
      <c r="B17" s="63">
        <v>15</v>
      </c>
      <c r="C17" s="62" t="s">
        <v>189</v>
      </c>
      <c r="D17" s="62" t="s">
        <v>190</v>
      </c>
      <c r="E17" s="66">
        <v>75447318</v>
      </c>
      <c r="F17" s="63" t="s">
        <v>15</v>
      </c>
      <c r="G17" s="55"/>
      <c r="H17" s="55" t="s">
        <v>15</v>
      </c>
      <c r="I17" s="55"/>
    </row>
    <row r="18" spans="1:9" ht="20.100000000000001" customHeight="1" x14ac:dyDescent="0.25">
      <c r="A18" s="10">
        <v>44720</v>
      </c>
      <c r="B18" s="63">
        <v>16</v>
      </c>
      <c r="C18" s="62" t="s">
        <v>563</v>
      </c>
      <c r="D18" s="62" t="s">
        <v>196</v>
      </c>
      <c r="E18" s="66">
        <v>76828471</v>
      </c>
      <c r="F18" s="63" t="s">
        <v>15</v>
      </c>
      <c r="G18" s="63"/>
      <c r="H18" s="63" t="s">
        <v>15</v>
      </c>
      <c r="I18" s="63"/>
    </row>
    <row r="19" spans="1:9" ht="20.100000000000001" customHeight="1" x14ac:dyDescent="0.25">
      <c r="A19" s="10">
        <v>44720</v>
      </c>
      <c r="B19" s="63">
        <v>17</v>
      </c>
      <c r="C19" s="62" t="s">
        <v>296</v>
      </c>
      <c r="D19" s="62" t="s">
        <v>297</v>
      </c>
      <c r="E19" s="66" t="s">
        <v>565</v>
      </c>
      <c r="F19" s="63" t="s">
        <v>15</v>
      </c>
      <c r="G19" s="55"/>
      <c r="H19" s="55"/>
      <c r="I19" s="55"/>
    </row>
    <row r="20" spans="1:9" ht="20.100000000000001" customHeight="1" x14ac:dyDescent="0.25">
      <c r="A20" s="10">
        <v>44720</v>
      </c>
      <c r="B20" s="63">
        <v>18</v>
      </c>
      <c r="C20" s="62" t="s">
        <v>569</v>
      </c>
      <c r="D20" s="62" t="s">
        <v>570</v>
      </c>
      <c r="E20" s="66" t="s">
        <v>571</v>
      </c>
      <c r="F20" s="63" t="s">
        <v>15</v>
      </c>
      <c r="G20" s="55"/>
      <c r="H20" s="55"/>
      <c r="I20" s="55"/>
    </row>
    <row r="21" spans="1:9" ht="20.100000000000001" customHeight="1" x14ac:dyDescent="0.25">
      <c r="A21" s="10">
        <v>44720</v>
      </c>
      <c r="B21" s="63">
        <v>19</v>
      </c>
      <c r="C21" s="62" t="s">
        <v>302</v>
      </c>
      <c r="D21" s="62" t="s">
        <v>303</v>
      </c>
      <c r="E21" s="66" t="s">
        <v>580</v>
      </c>
      <c r="F21" s="63" t="s">
        <v>15</v>
      </c>
      <c r="G21" s="55"/>
      <c r="H21" s="55"/>
      <c r="I21" s="55"/>
    </row>
    <row r="22" spans="1:9" ht="20.100000000000001" customHeight="1" x14ac:dyDescent="0.25">
      <c r="A22" s="10">
        <v>44720</v>
      </c>
      <c r="B22" s="63">
        <v>20</v>
      </c>
      <c r="C22" s="62" t="s">
        <v>591</v>
      </c>
      <c r="D22" s="62" t="s">
        <v>202</v>
      </c>
      <c r="E22" s="69" t="s">
        <v>203</v>
      </c>
      <c r="F22" s="63" t="s">
        <v>15</v>
      </c>
      <c r="G22" s="63"/>
      <c r="H22" s="63" t="s">
        <v>15</v>
      </c>
      <c r="I22" s="63"/>
    </row>
    <row r="23" spans="1:9" ht="20.100000000000001" customHeight="1" x14ac:dyDescent="0.25">
      <c r="A23" s="10">
        <v>44720</v>
      </c>
      <c r="B23" s="63">
        <v>21</v>
      </c>
      <c r="C23" s="62" t="s">
        <v>304</v>
      </c>
      <c r="D23" s="62" t="s">
        <v>600</v>
      </c>
      <c r="E23" s="66">
        <v>72420619</v>
      </c>
      <c r="F23" s="63" t="s">
        <v>15</v>
      </c>
      <c r="G23" s="55"/>
      <c r="H23" s="55"/>
      <c r="I23" s="55"/>
    </row>
    <row r="24" spans="1:9" ht="20.100000000000001" customHeight="1" x14ac:dyDescent="0.25">
      <c r="A24" s="10">
        <v>44720</v>
      </c>
      <c r="B24" s="63">
        <v>22</v>
      </c>
      <c r="C24" s="62" t="s">
        <v>614</v>
      </c>
      <c r="D24" s="62" t="s">
        <v>212</v>
      </c>
      <c r="E24" s="66">
        <v>47401534</v>
      </c>
      <c r="F24" s="63" t="s">
        <v>15</v>
      </c>
      <c r="G24" s="55"/>
      <c r="H24" s="55" t="s">
        <v>15</v>
      </c>
      <c r="I24" s="55"/>
    </row>
    <row r="25" spans="1:9" ht="20.100000000000001" customHeight="1" x14ac:dyDescent="0.25">
      <c r="A25" s="10">
        <v>44720</v>
      </c>
      <c r="B25" s="63">
        <v>23</v>
      </c>
      <c r="C25" s="62" t="s">
        <v>628</v>
      </c>
      <c r="D25" s="62" t="s">
        <v>215</v>
      </c>
      <c r="E25" s="66">
        <v>75325472</v>
      </c>
      <c r="F25" s="63" t="s">
        <v>15</v>
      </c>
      <c r="G25" s="55"/>
      <c r="H25" s="55" t="s">
        <v>15</v>
      </c>
      <c r="I25" s="55"/>
    </row>
    <row r="26" spans="1:9" ht="20.100000000000001" customHeight="1" x14ac:dyDescent="0.25">
      <c r="A26" s="10">
        <v>44720</v>
      </c>
      <c r="B26" s="63">
        <v>24</v>
      </c>
      <c r="C26" s="62" t="s">
        <v>674</v>
      </c>
      <c r="D26" s="62" t="s">
        <v>230</v>
      </c>
      <c r="E26" s="66">
        <v>73908404</v>
      </c>
      <c r="F26" s="63" t="s">
        <v>15</v>
      </c>
      <c r="G26" s="63"/>
      <c r="H26" s="63" t="s">
        <v>15</v>
      </c>
      <c r="I26" s="63"/>
    </row>
    <row r="27" spans="1:9" ht="20.100000000000001" customHeight="1" x14ac:dyDescent="0.25">
      <c r="A27" s="10">
        <v>44720</v>
      </c>
      <c r="B27" s="63">
        <v>25</v>
      </c>
      <c r="C27" s="62" t="s">
        <v>678</v>
      </c>
      <c r="D27" s="62" t="s">
        <v>239</v>
      </c>
      <c r="E27" s="66">
        <v>45264150</v>
      </c>
      <c r="F27" s="63" t="s">
        <v>15</v>
      </c>
      <c r="G27" s="55"/>
      <c r="H27" s="55" t="s">
        <v>15</v>
      </c>
      <c r="I27" s="55"/>
    </row>
    <row r="28" spans="1:9" ht="20.100000000000001" customHeight="1" x14ac:dyDescent="0.25">
      <c r="A28" s="10">
        <v>44720</v>
      </c>
      <c r="B28" s="63">
        <v>26</v>
      </c>
      <c r="C28" s="62" t="s">
        <v>333</v>
      </c>
      <c r="D28" s="62" t="s">
        <v>334</v>
      </c>
      <c r="E28" s="66" t="s">
        <v>692</v>
      </c>
      <c r="F28" s="63" t="s">
        <v>15</v>
      </c>
      <c r="G28" s="55"/>
      <c r="H28" s="55"/>
      <c r="I28" s="55"/>
    </row>
    <row r="29" spans="1:9" ht="20.100000000000001" customHeight="1" x14ac:dyDescent="0.25">
      <c r="A29" s="10">
        <v>44720</v>
      </c>
      <c r="B29" s="63">
        <v>27</v>
      </c>
      <c r="C29" s="62" t="s">
        <v>705</v>
      </c>
      <c r="D29" s="62" t="s">
        <v>254</v>
      </c>
      <c r="E29" s="66">
        <v>41996696</v>
      </c>
      <c r="F29" s="63" t="s">
        <v>15</v>
      </c>
      <c r="G29" s="55"/>
      <c r="H29" s="55" t="s">
        <v>15</v>
      </c>
      <c r="I29" s="55"/>
    </row>
    <row r="30" spans="1:9" ht="20.100000000000001" customHeight="1" x14ac:dyDescent="0.25">
      <c r="A30" s="10">
        <v>44720</v>
      </c>
      <c r="B30" s="63">
        <v>28</v>
      </c>
      <c r="C30" s="62" t="s">
        <v>737</v>
      </c>
      <c r="D30" s="62" t="s">
        <v>261</v>
      </c>
      <c r="E30" s="66">
        <v>77462803</v>
      </c>
      <c r="F30" s="63" t="s">
        <v>15</v>
      </c>
      <c r="G30" s="63"/>
      <c r="H30" s="63" t="s">
        <v>15</v>
      </c>
      <c r="I30" s="63"/>
    </row>
    <row r="31" spans="1:9" ht="20.100000000000001" customHeight="1" x14ac:dyDescent="0.25">
      <c r="A31" s="10">
        <v>44720</v>
      </c>
      <c r="B31" s="63">
        <v>29</v>
      </c>
      <c r="C31" s="62" t="s">
        <v>360</v>
      </c>
      <c r="D31" s="62" t="s">
        <v>361</v>
      </c>
      <c r="E31" s="66" t="s">
        <v>773</v>
      </c>
      <c r="F31" s="63" t="s">
        <v>15</v>
      </c>
      <c r="G31" s="55"/>
      <c r="H31" s="55"/>
      <c r="I31" s="55"/>
    </row>
    <row r="32" spans="1:9" ht="20.100000000000001" customHeight="1" x14ac:dyDescent="0.25">
      <c r="A32" s="10">
        <v>44720</v>
      </c>
      <c r="B32" s="63">
        <v>30</v>
      </c>
      <c r="C32" s="62" t="s">
        <v>786</v>
      </c>
      <c r="D32" s="62" t="s">
        <v>787</v>
      </c>
      <c r="E32" s="66" t="s">
        <v>788</v>
      </c>
      <c r="F32" s="63" t="s">
        <v>15</v>
      </c>
      <c r="G32" s="55"/>
      <c r="H32" s="55"/>
      <c r="I32" s="55"/>
    </row>
    <row r="33" spans="1:9" ht="20.100000000000001" customHeight="1" x14ac:dyDescent="0.25">
      <c r="A33" s="10">
        <v>44720</v>
      </c>
      <c r="B33" s="63">
        <v>31</v>
      </c>
      <c r="C33" s="62" t="s">
        <v>797</v>
      </c>
      <c r="D33" s="62" t="s">
        <v>371</v>
      </c>
      <c r="E33" s="66" t="s">
        <v>798</v>
      </c>
      <c r="F33" s="63" t="s">
        <v>15</v>
      </c>
      <c r="G33" s="55"/>
      <c r="H33" s="55"/>
      <c r="I33" s="55"/>
    </row>
    <row r="34" spans="1:9" ht="20.100000000000001" customHeight="1" x14ac:dyDescent="0.25">
      <c r="A34" s="10">
        <v>44721</v>
      </c>
      <c r="B34" s="63">
        <v>32</v>
      </c>
      <c r="C34" s="62" t="s">
        <v>304</v>
      </c>
      <c r="D34" s="62" t="s">
        <v>600</v>
      </c>
      <c r="E34" s="70">
        <v>72420619</v>
      </c>
      <c r="F34" s="63" t="s">
        <v>15</v>
      </c>
      <c r="G34" s="55"/>
      <c r="H34" s="55"/>
      <c r="I34" s="55"/>
    </row>
  </sheetData>
  <mergeCells count="1">
    <mergeCell ref="B1:I1"/>
  </mergeCells>
  <pageMargins left="0.25" right="0.25" top="0.75" bottom="0.75" header="0.3" footer="0.3"/>
  <pageSetup paperSize="9" scale="9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Hoja3</vt:lpstr>
      <vt:lpstr>ENTREGAR COPIA CONTRATO</vt:lpstr>
      <vt:lpstr>FIRMAR CONTRATO</vt:lpstr>
      <vt:lpstr>NOCHE PLACAR</vt:lpstr>
      <vt:lpstr>T PLACAR</vt:lpstr>
      <vt:lpstr>FIRMAR CTS UTILIDADES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cp:lastPrinted>2022-06-09T18:34:30Z</cp:lastPrinted>
  <dcterms:created xsi:type="dcterms:W3CDTF">2022-06-09T17:20:46Z</dcterms:created>
  <dcterms:modified xsi:type="dcterms:W3CDTF">2022-06-18T17:35:08Z</dcterms:modified>
</cp:coreProperties>
</file>