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00cc55c4214bc6/Documents/MS Business Analytics Coursework/1 BAN 500 Descriptive Analytics/"/>
    </mc:Choice>
  </mc:AlternateContent>
  <xr:revisionPtr revIDLastSave="117" documentId="8_{F0ACBD23-8439-4BBA-BD94-1E0908FC332C}" xr6:coauthVersionLast="47" xr6:coauthVersionMax="47" xr10:uidLastSave="{6DAA511C-0655-4B76-A216-3B9C36EFB5FB}"/>
  <bookViews>
    <workbookView xWindow="28680" yWindow="-120" windowWidth="29040" windowHeight="15720" xr2:uid="{3E077B6F-086A-41DA-A0FC-8205EE99666E}"/>
  </bookViews>
  <sheets>
    <sheet name="Sheet3" sheetId="3" r:id="rId1"/>
  </sheets>
  <externalReferences>
    <externalReference r:id="rId2"/>
  </externalReferences>
  <definedNames>
    <definedName name="_xlchart.v1.0" hidden="1">[1]Sheet1!$B$2:$B$101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3" l="1"/>
  <c r="H23" i="3"/>
  <c r="H22" i="3"/>
  <c r="H21" i="3"/>
  <c r="H19" i="3"/>
  <c r="H18" i="3"/>
  <c r="G1" i="3"/>
  <c r="H14" i="3"/>
  <c r="H13" i="3"/>
  <c r="H12" i="3"/>
  <c r="H10" i="3"/>
  <c r="H9" i="3"/>
  <c r="H8" i="3"/>
  <c r="G5" i="3"/>
  <c r="G4" i="3"/>
  <c r="G3" i="3"/>
  <c r="G13" i="3" s="1"/>
  <c r="G2" i="3"/>
  <c r="G14" i="3" l="1"/>
  <c r="G8" i="3"/>
  <c r="G15" i="3"/>
  <c r="G10" i="3"/>
  <c r="G9" i="3"/>
  <c r="G12" i="3"/>
  <c r="G7" i="3"/>
</calcChain>
</file>

<file path=xl/sharedStrings.xml><?xml version="1.0" encoding="utf-8"?>
<sst xmlns="http://schemas.openxmlformats.org/spreadsheetml/2006/main" count="36" uniqueCount="35">
  <si>
    <t>Day</t>
  </si>
  <si>
    <t>Demand</t>
  </si>
  <si>
    <t>Average</t>
  </si>
  <si>
    <t>Std Dev</t>
  </si>
  <si>
    <t>mean</t>
  </si>
  <si>
    <t>Count</t>
  </si>
  <si>
    <t>minus 4 std dev</t>
  </si>
  <si>
    <t>minus 3 std dev</t>
  </si>
  <si>
    <t>minus 2 std dev</t>
  </si>
  <si>
    <t>minus 1 std dev</t>
  </si>
  <si>
    <t>plus 1 std dev</t>
  </si>
  <si>
    <t>plus 2 std dev</t>
  </si>
  <si>
    <t>plus 3 std dev</t>
  </si>
  <si>
    <t>plus 4 std dev</t>
  </si>
  <si>
    <t>N/A</t>
  </si>
  <si>
    <t>Total Count</t>
  </si>
  <si>
    <t>minimum demand</t>
  </si>
  <si>
    <t>maximum demand</t>
  </si>
  <si>
    <t>Question 3</t>
  </si>
  <si>
    <t>Question 4</t>
  </si>
  <si>
    <t>Question 5</t>
  </si>
  <si>
    <t>Question 6</t>
  </si>
  <si>
    <t>80 &gt; p &lt;110</t>
  </si>
  <si>
    <t>Question 7</t>
  </si>
  <si>
    <t>Question 8</t>
  </si>
  <si>
    <t>Data is slightly skewed to the right of the mean, easily shown when comparing the sum of data found below an above 101.53.</t>
  </si>
  <si>
    <t>Demands from smallest to largest, grouped and color-coded by Std Dev from mean</t>
  </si>
  <si>
    <t>p (&lt;90)</t>
  </si>
  <si>
    <t>p (&gt;120)</t>
  </si>
  <si>
    <t>p (=100)</t>
  </si>
  <si>
    <t>p (&lt;=100)</t>
  </si>
  <si>
    <t>p (=0)</t>
  </si>
  <si>
    <t>p(&gt;20)</t>
  </si>
  <si>
    <t>Assuming normal distribution for Q's 3-6:</t>
  </si>
  <si>
    <t xml:space="preserve">0, but: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</si>
</sst>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1" xfId="0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5050"/>
      <color rgb="FFD20000"/>
      <color rgb="FFDA4C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E9516765-DB83-4768-AAD5-92D8C757B938}">
          <cx:dataId val="0"/>
          <cx:layoutPr>
            <cx:binning intervalClosed="r" underflow="50" overflow="150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527538</xdr:colOff>
      <xdr:row>23</xdr:row>
      <xdr:rowOff>91180</xdr:rowOff>
    </xdr:from>
    <xdr:to>
      <xdr:col>10</xdr:col>
      <xdr:colOff>535516</xdr:colOff>
      <xdr:row>37</xdr:row>
      <xdr:rowOff>174674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15EAEEB-EBCA-4AFD-959D-D4733530D1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9783" y="4828915"/>
              <a:ext cx="5401033" cy="2609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\Downloads\Module4CaseData%20(1).xlsx" TargetMode="External"/><Relationship Id="rId1" Type="http://schemas.openxmlformats.org/officeDocument/2006/relationships/externalLinkPath" Target="file:///C:\Users\chris\Downloads\Module4Case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>
            <v>109</v>
          </cell>
        </row>
        <row r="3">
          <cell r="B3">
            <v>90</v>
          </cell>
        </row>
        <row r="4">
          <cell r="B4">
            <v>133</v>
          </cell>
        </row>
        <row r="5">
          <cell r="B5">
            <v>103</v>
          </cell>
        </row>
        <row r="6">
          <cell r="B6">
            <v>140</v>
          </cell>
        </row>
        <row r="7">
          <cell r="B7">
            <v>54</v>
          </cell>
        </row>
        <row r="8">
          <cell r="B8">
            <v>78</v>
          </cell>
        </row>
        <row r="9">
          <cell r="B9">
            <v>99</v>
          </cell>
        </row>
        <row r="10">
          <cell r="B10">
            <v>77</v>
          </cell>
        </row>
        <row r="11">
          <cell r="B11">
            <v>86</v>
          </cell>
        </row>
        <row r="12">
          <cell r="B12">
            <v>89</v>
          </cell>
        </row>
        <row r="13">
          <cell r="B13">
            <v>108</v>
          </cell>
        </row>
        <row r="14">
          <cell r="B14">
            <v>83</v>
          </cell>
        </row>
        <row r="15">
          <cell r="B15">
            <v>100</v>
          </cell>
        </row>
        <row r="16">
          <cell r="B16">
            <v>103</v>
          </cell>
        </row>
        <row r="17">
          <cell r="B17">
            <v>71</v>
          </cell>
        </row>
        <row r="18">
          <cell r="B18">
            <v>112</v>
          </cell>
        </row>
        <row r="19">
          <cell r="B19">
            <v>121</v>
          </cell>
        </row>
        <row r="20">
          <cell r="B20">
            <v>101</v>
          </cell>
        </row>
        <row r="21">
          <cell r="B21">
            <v>84</v>
          </cell>
        </row>
        <row r="22">
          <cell r="B22">
            <v>131</v>
          </cell>
        </row>
        <row r="23">
          <cell r="B23">
            <v>68</v>
          </cell>
        </row>
        <row r="24">
          <cell r="B24">
            <v>107</v>
          </cell>
        </row>
        <row r="25">
          <cell r="B25">
            <v>100</v>
          </cell>
        </row>
        <row r="26">
          <cell r="B26">
            <v>98</v>
          </cell>
        </row>
        <row r="27">
          <cell r="B27">
            <v>128</v>
          </cell>
        </row>
        <row r="28">
          <cell r="B28">
            <v>90</v>
          </cell>
        </row>
        <row r="29">
          <cell r="B29">
            <v>105</v>
          </cell>
        </row>
        <row r="30">
          <cell r="B30">
            <v>106</v>
          </cell>
        </row>
        <row r="31">
          <cell r="B31">
            <v>119</v>
          </cell>
        </row>
        <row r="32">
          <cell r="B32">
            <v>107</v>
          </cell>
        </row>
        <row r="33">
          <cell r="B33">
            <v>72</v>
          </cell>
        </row>
        <row r="34">
          <cell r="B34">
            <v>96</v>
          </cell>
        </row>
        <row r="35">
          <cell r="B35">
            <v>73</v>
          </cell>
        </row>
        <row r="36">
          <cell r="B36">
            <v>128</v>
          </cell>
        </row>
        <row r="37">
          <cell r="B37">
            <v>116</v>
          </cell>
        </row>
        <row r="38">
          <cell r="B38">
            <v>104</v>
          </cell>
        </row>
        <row r="39">
          <cell r="B39">
            <v>88</v>
          </cell>
        </row>
        <row r="40">
          <cell r="B40">
            <v>123</v>
          </cell>
        </row>
        <row r="41">
          <cell r="B41">
            <v>93</v>
          </cell>
        </row>
        <row r="42">
          <cell r="B42">
            <v>93</v>
          </cell>
        </row>
        <row r="43">
          <cell r="B43">
            <v>120</v>
          </cell>
        </row>
        <row r="44">
          <cell r="B44">
            <v>131</v>
          </cell>
        </row>
        <row r="45">
          <cell r="B45">
            <v>74</v>
          </cell>
        </row>
        <row r="46">
          <cell r="B46">
            <v>90</v>
          </cell>
        </row>
        <row r="47">
          <cell r="B47">
            <v>77</v>
          </cell>
        </row>
        <row r="48">
          <cell r="B48">
            <v>119</v>
          </cell>
        </row>
        <row r="49">
          <cell r="B49">
            <v>91</v>
          </cell>
        </row>
        <row r="50">
          <cell r="B50">
            <v>87</v>
          </cell>
        </row>
        <row r="51">
          <cell r="B51">
            <v>118</v>
          </cell>
        </row>
        <row r="52">
          <cell r="B52">
            <v>86</v>
          </cell>
        </row>
        <row r="53">
          <cell r="B53">
            <v>99</v>
          </cell>
        </row>
        <row r="54">
          <cell r="B54">
            <v>102</v>
          </cell>
        </row>
        <row r="55">
          <cell r="B55">
            <v>103</v>
          </cell>
        </row>
        <row r="56">
          <cell r="B56">
            <v>84</v>
          </cell>
        </row>
        <row r="57">
          <cell r="B57">
            <v>83</v>
          </cell>
        </row>
        <row r="58">
          <cell r="B58">
            <v>115</v>
          </cell>
        </row>
        <row r="59">
          <cell r="B59">
            <v>85</v>
          </cell>
        </row>
        <row r="60">
          <cell r="B60">
            <v>94</v>
          </cell>
        </row>
        <row r="61">
          <cell r="B61">
            <v>100</v>
          </cell>
        </row>
        <row r="62">
          <cell r="B62">
            <v>99</v>
          </cell>
        </row>
        <row r="63">
          <cell r="B63">
            <v>119</v>
          </cell>
        </row>
        <row r="64">
          <cell r="B64">
            <v>120</v>
          </cell>
        </row>
        <row r="65">
          <cell r="B65">
            <v>107</v>
          </cell>
        </row>
        <row r="66">
          <cell r="B66">
            <v>104</v>
          </cell>
        </row>
        <row r="67">
          <cell r="B67">
            <v>92</v>
          </cell>
        </row>
        <row r="68">
          <cell r="B68">
            <v>127</v>
          </cell>
        </row>
        <row r="69">
          <cell r="B69">
            <v>151</v>
          </cell>
        </row>
        <row r="70">
          <cell r="B70">
            <v>109</v>
          </cell>
        </row>
        <row r="71">
          <cell r="B71">
            <v>86</v>
          </cell>
        </row>
        <row r="72">
          <cell r="B72">
            <v>117</v>
          </cell>
        </row>
        <row r="73">
          <cell r="B73">
            <v>73</v>
          </cell>
        </row>
        <row r="74">
          <cell r="B74">
            <v>110</v>
          </cell>
        </row>
        <row r="75">
          <cell r="B75">
            <v>93</v>
          </cell>
        </row>
        <row r="76">
          <cell r="B76">
            <v>120</v>
          </cell>
        </row>
        <row r="77">
          <cell r="B77">
            <v>124</v>
          </cell>
        </row>
        <row r="78">
          <cell r="B78">
            <v>80</v>
          </cell>
        </row>
        <row r="79">
          <cell r="B79">
            <v>134</v>
          </cell>
        </row>
        <row r="80">
          <cell r="B80">
            <v>122</v>
          </cell>
        </row>
        <row r="81">
          <cell r="B81">
            <v>162</v>
          </cell>
        </row>
        <row r="82">
          <cell r="B82">
            <v>115</v>
          </cell>
        </row>
        <row r="83">
          <cell r="B83">
            <v>128</v>
          </cell>
        </row>
        <row r="84">
          <cell r="B84">
            <v>114</v>
          </cell>
        </row>
        <row r="85">
          <cell r="B85">
            <v>127</v>
          </cell>
        </row>
        <row r="86">
          <cell r="B86">
            <v>84</v>
          </cell>
        </row>
        <row r="87">
          <cell r="B87">
            <v>119</v>
          </cell>
        </row>
        <row r="88">
          <cell r="B88">
            <v>80</v>
          </cell>
        </row>
        <row r="89">
          <cell r="B89">
            <v>103</v>
          </cell>
        </row>
        <row r="90">
          <cell r="B90">
            <v>89</v>
          </cell>
        </row>
        <row r="91">
          <cell r="B91">
            <v>105</v>
          </cell>
        </row>
        <row r="92">
          <cell r="B92">
            <v>112</v>
          </cell>
        </row>
        <row r="93">
          <cell r="B93">
            <v>76</v>
          </cell>
        </row>
        <row r="94">
          <cell r="B94">
            <v>109</v>
          </cell>
        </row>
        <row r="95">
          <cell r="B95">
            <v>47</v>
          </cell>
        </row>
        <row r="96">
          <cell r="B96">
            <v>113</v>
          </cell>
        </row>
        <row r="97">
          <cell r="B97">
            <v>87</v>
          </cell>
        </row>
        <row r="98">
          <cell r="B98">
            <v>92</v>
          </cell>
        </row>
        <row r="99">
          <cell r="B99">
            <v>69</v>
          </cell>
        </row>
        <row r="100">
          <cell r="B100">
            <v>115</v>
          </cell>
        </row>
        <row r="101">
          <cell r="B101">
            <v>76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CA0B-5562-40C4-8931-6C29CBCB6337}">
  <dimension ref="A1:P101"/>
  <sheetViews>
    <sheetView tabSelected="1" zoomScale="97" workbookViewId="0">
      <selection activeCell="H18" sqref="H18"/>
    </sheetView>
  </sheetViews>
  <sheetFormatPr defaultRowHeight="14.4" x14ac:dyDescent="0.3"/>
  <cols>
    <col min="3" max="3" width="21.88671875" customWidth="1"/>
    <col min="5" max="5" width="9.77734375" bestFit="1" customWidth="1"/>
    <col min="6" max="6" width="14.109375" customWidth="1"/>
    <col min="7" max="7" width="10.88671875" customWidth="1"/>
    <col min="8" max="8" width="16.109375" bestFit="1" customWidth="1"/>
    <col min="9" max="9" width="10" bestFit="1" customWidth="1"/>
  </cols>
  <sheetData>
    <row r="1" spans="1:16" ht="57.6" customHeight="1" x14ac:dyDescent="0.3">
      <c r="A1" s="9" t="s">
        <v>0</v>
      </c>
      <c r="B1" s="9" t="s">
        <v>1</v>
      </c>
      <c r="C1" s="10" t="s">
        <v>26</v>
      </c>
      <c r="G1">
        <f>COUNT(C2:C101)</f>
        <v>100</v>
      </c>
      <c r="H1" t="s">
        <v>15</v>
      </c>
    </row>
    <row r="2" spans="1:16" x14ac:dyDescent="0.3">
      <c r="A2" s="1">
        <v>1</v>
      </c>
      <c r="B2" s="1">
        <v>109</v>
      </c>
      <c r="C2" s="13">
        <v>47</v>
      </c>
      <c r="G2">
        <f>AVERAGE(B2:B101)</f>
        <v>101.53</v>
      </c>
      <c r="H2" t="s">
        <v>2</v>
      </c>
    </row>
    <row r="3" spans="1:16" x14ac:dyDescent="0.3">
      <c r="A3" s="1">
        <v>2</v>
      </c>
      <c r="B3" s="1">
        <v>90</v>
      </c>
      <c r="C3" s="13">
        <v>54</v>
      </c>
      <c r="G3">
        <f>STDEV(B2:B101)</f>
        <v>20.383423152011041</v>
      </c>
      <c r="H3" t="s">
        <v>3</v>
      </c>
    </row>
    <row r="4" spans="1:16" x14ac:dyDescent="0.3">
      <c r="A4" s="1">
        <v>3</v>
      </c>
      <c r="B4" s="1">
        <v>133</v>
      </c>
      <c r="C4" s="14">
        <v>68</v>
      </c>
      <c r="G4">
        <f>MIN(B2:B101)</f>
        <v>47</v>
      </c>
      <c r="H4" t="s">
        <v>16</v>
      </c>
    </row>
    <row r="5" spans="1:16" x14ac:dyDescent="0.3">
      <c r="A5" s="1">
        <v>4</v>
      </c>
      <c r="B5" s="1">
        <v>103</v>
      </c>
      <c r="C5" s="14">
        <v>69</v>
      </c>
      <c r="G5">
        <f>MAX(B2:B101)</f>
        <v>162</v>
      </c>
      <c r="H5" t="s">
        <v>17</v>
      </c>
    </row>
    <row r="6" spans="1:16" x14ac:dyDescent="0.3">
      <c r="A6" s="1">
        <v>5</v>
      </c>
      <c r="B6" s="1">
        <v>140</v>
      </c>
      <c r="C6" s="14">
        <v>71</v>
      </c>
      <c r="H6" s="7" t="s">
        <v>5</v>
      </c>
    </row>
    <row r="7" spans="1:16" x14ac:dyDescent="0.3">
      <c r="A7" s="1">
        <v>6</v>
      </c>
      <c r="B7" s="1">
        <v>54</v>
      </c>
      <c r="C7" s="14">
        <v>72</v>
      </c>
      <c r="F7" s="7" t="s">
        <v>6</v>
      </c>
      <c r="G7" s="8">
        <f>G11-G3*4</f>
        <v>19.996307391955838</v>
      </c>
      <c r="H7" s="8" t="s">
        <v>14</v>
      </c>
      <c r="I7" s="11"/>
    </row>
    <row r="8" spans="1:16" x14ac:dyDescent="0.3">
      <c r="A8" s="1">
        <v>7</v>
      </c>
      <c r="B8" s="1">
        <v>78</v>
      </c>
      <c r="C8" s="14">
        <v>73</v>
      </c>
      <c r="F8" s="7" t="s">
        <v>7</v>
      </c>
      <c r="G8" s="19">
        <f>G11-G3*3</f>
        <v>40.379730543966879</v>
      </c>
      <c r="H8" s="8">
        <f>COUNT(C2:C3)</f>
        <v>2</v>
      </c>
    </row>
    <row r="9" spans="1:16" x14ac:dyDescent="0.3">
      <c r="A9" s="1">
        <v>8</v>
      </c>
      <c r="B9" s="1">
        <v>99</v>
      </c>
      <c r="C9" s="14">
        <v>73</v>
      </c>
      <c r="F9" s="7" t="s">
        <v>8</v>
      </c>
      <c r="G9" s="20">
        <f>G11-G3*2</f>
        <v>60.76315369597792</v>
      </c>
      <c r="H9" s="8">
        <f>COUNT(C4:C17)</f>
        <v>14</v>
      </c>
    </row>
    <row r="10" spans="1:16" x14ac:dyDescent="0.3">
      <c r="A10" s="1">
        <v>9</v>
      </c>
      <c r="B10" s="1">
        <v>77</v>
      </c>
      <c r="C10" s="14">
        <v>74</v>
      </c>
      <c r="F10" s="7" t="s">
        <v>9</v>
      </c>
      <c r="G10" s="21">
        <f>G11-G3</f>
        <v>81.146576847988968</v>
      </c>
      <c r="H10" s="8">
        <f>COUNT(C18:C50)</f>
        <v>33</v>
      </c>
    </row>
    <row r="11" spans="1:16" x14ac:dyDescent="0.3">
      <c r="A11" s="1">
        <v>10</v>
      </c>
      <c r="B11" s="1">
        <v>86</v>
      </c>
      <c r="C11" s="14">
        <v>76</v>
      </c>
      <c r="F11" s="7" t="s">
        <v>4</v>
      </c>
      <c r="G11" s="8">
        <v>101.53</v>
      </c>
      <c r="H11" s="8"/>
    </row>
    <row r="12" spans="1:16" ht="14.4" customHeight="1" x14ac:dyDescent="0.3">
      <c r="A12" s="1">
        <v>11</v>
      </c>
      <c r="B12" s="1">
        <v>89</v>
      </c>
      <c r="C12" s="14">
        <v>76</v>
      </c>
      <c r="F12" s="7" t="s">
        <v>10</v>
      </c>
      <c r="G12" s="22">
        <f>G11+G3</f>
        <v>121.91342315201103</v>
      </c>
      <c r="H12" s="8">
        <f>COUNT(C51:C86)</f>
        <v>36</v>
      </c>
      <c r="I12" s="25" t="s">
        <v>25</v>
      </c>
      <c r="J12" s="26"/>
      <c r="K12" s="26"/>
      <c r="L12" s="26"/>
      <c r="M12" s="26"/>
      <c r="N12" s="26"/>
      <c r="O12" s="26"/>
      <c r="P12" s="26"/>
    </row>
    <row r="13" spans="1:16" x14ac:dyDescent="0.3">
      <c r="A13" s="1">
        <v>12</v>
      </c>
      <c r="B13" s="1">
        <v>108</v>
      </c>
      <c r="C13" s="14">
        <v>77</v>
      </c>
      <c r="F13" s="7" t="s">
        <v>11</v>
      </c>
      <c r="G13" s="23">
        <f>G11+G3*2</f>
        <v>142.2968463040221</v>
      </c>
      <c r="H13" s="8">
        <f>COUNT(C87:C99)</f>
        <v>13</v>
      </c>
      <c r="I13" s="25"/>
      <c r="J13" s="26"/>
      <c r="K13" s="26"/>
      <c r="L13" s="26"/>
      <c r="M13" s="26"/>
      <c r="N13" s="26"/>
      <c r="O13" s="26"/>
      <c r="P13" s="26"/>
    </row>
    <row r="14" spans="1:16" x14ac:dyDescent="0.3">
      <c r="A14" s="1">
        <v>13</v>
      </c>
      <c r="B14" s="1">
        <v>83</v>
      </c>
      <c r="C14" s="14">
        <v>77</v>
      </c>
      <c r="F14" s="7" t="s">
        <v>12</v>
      </c>
      <c r="G14" s="24">
        <f>G11+G3*3</f>
        <v>162.68026945603313</v>
      </c>
      <c r="H14" s="8">
        <f>COUNT(C100:C101)</f>
        <v>2</v>
      </c>
      <c r="I14" s="25"/>
      <c r="J14" s="26"/>
      <c r="K14" s="26"/>
      <c r="L14" s="26"/>
      <c r="M14" s="26"/>
      <c r="N14" s="26"/>
      <c r="O14" s="26"/>
      <c r="P14" s="26"/>
    </row>
    <row r="15" spans="1:16" x14ac:dyDescent="0.3">
      <c r="A15" s="1">
        <v>14</v>
      </c>
      <c r="B15" s="1">
        <v>100</v>
      </c>
      <c r="C15" s="14">
        <v>78</v>
      </c>
      <c r="F15" s="7" t="s">
        <v>13</v>
      </c>
      <c r="G15" s="8">
        <f>G11+G3*4</f>
        <v>183.06369260804416</v>
      </c>
      <c r="H15" s="8" t="s">
        <v>14</v>
      </c>
    </row>
    <row r="16" spans="1:16" ht="15" thickBot="1" x14ac:dyDescent="0.35">
      <c r="A16" s="1">
        <v>15</v>
      </c>
      <c r="B16" s="1">
        <v>103</v>
      </c>
      <c r="C16" s="14">
        <v>80</v>
      </c>
      <c r="F16" s="27" t="s">
        <v>33</v>
      </c>
      <c r="G16" s="28"/>
      <c r="H16" s="29"/>
    </row>
    <row r="17" spans="1:8" ht="15" thickTop="1" x14ac:dyDescent="0.3">
      <c r="A17" s="1">
        <v>16</v>
      </c>
      <c r="B17" s="1">
        <v>71</v>
      </c>
      <c r="C17" s="14">
        <v>80</v>
      </c>
      <c r="F17" s="6" t="s">
        <v>18</v>
      </c>
      <c r="G17" s="1" t="s">
        <v>27</v>
      </c>
      <c r="H17" s="3">
        <f>_xlfn.NORM.DIST(90,G2,G3,1)</f>
        <v>0.28581391926018218</v>
      </c>
    </row>
    <row r="18" spans="1:8" x14ac:dyDescent="0.3">
      <c r="A18" s="1">
        <v>17</v>
      </c>
      <c r="B18" s="1">
        <v>112</v>
      </c>
      <c r="C18" s="15">
        <v>83</v>
      </c>
      <c r="F18" s="6" t="s">
        <v>19</v>
      </c>
      <c r="G18" s="1" t="s">
        <v>28</v>
      </c>
      <c r="H18" s="3">
        <f>1-_xlfn.NORM.DIST(120,G2,G3,1)</f>
        <v>0.18243392937729941</v>
      </c>
    </row>
    <row r="19" spans="1:8" x14ac:dyDescent="0.3">
      <c r="A19" s="1">
        <v>18</v>
      </c>
      <c r="B19" s="1">
        <v>121</v>
      </c>
      <c r="C19" s="15">
        <v>83</v>
      </c>
      <c r="F19" s="6" t="s">
        <v>20</v>
      </c>
      <c r="G19" s="1" t="s">
        <v>22</v>
      </c>
      <c r="H19" s="3">
        <f>1-_xlfn.NORM.DIST(110,G2,G3,1)-(_xlfn.NORM.DIST(80,G2,G3,1))</f>
        <v>0.19344870928420041</v>
      </c>
    </row>
    <row r="20" spans="1:8" x14ac:dyDescent="0.3">
      <c r="A20" s="1">
        <v>19</v>
      </c>
      <c r="B20" s="1">
        <v>101</v>
      </c>
      <c r="C20" s="15">
        <v>84</v>
      </c>
      <c r="F20" s="6" t="s">
        <v>21</v>
      </c>
      <c r="G20" s="1" t="s">
        <v>29</v>
      </c>
      <c r="H20" s="3" t="s">
        <v>34</v>
      </c>
    </row>
    <row r="21" spans="1:8" x14ac:dyDescent="0.3">
      <c r="A21" s="1">
        <v>20</v>
      </c>
      <c r="B21" s="1">
        <v>84</v>
      </c>
      <c r="C21" s="15">
        <v>84</v>
      </c>
      <c r="F21" s="4"/>
      <c r="G21" s="12" t="s">
        <v>30</v>
      </c>
      <c r="H21" s="5">
        <f>_xlfn.NORM.DIST(100,G2,G3,1)</f>
        <v>0.47008309131466725</v>
      </c>
    </row>
    <row r="22" spans="1:8" x14ac:dyDescent="0.3">
      <c r="A22" s="1">
        <v>21</v>
      </c>
      <c r="B22" s="1">
        <v>131</v>
      </c>
      <c r="C22" s="15">
        <v>84</v>
      </c>
      <c r="F22" s="2" t="s">
        <v>23</v>
      </c>
      <c r="G22" s="1" t="s">
        <v>31</v>
      </c>
      <c r="H22">
        <f>_xlfn.POISSON.DIST(0,14,FALSE)</f>
        <v>8.3152871910356788E-7</v>
      </c>
    </row>
    <row r="23" spans="1:8" x14ac:dyDescent="0.3">
      <c r="A23" s="1">
        <v>22</v>
      </c>
      <c r="B23" s="1">
        <v>68</v>
      </c>
      <c r="C23" s="15">
        <v>85</v>
      </c>
      <c r="F23" s="2" t="s">
        <v>24</v>
      </c>
      <c r="G23" s="1" t="s">
        <v>32</v>
      </c>
      <c r="H23">
        <f>1-_xlfn.POISSON.DIST(20,14,TRUE)</f>
        <v>4.7908409419985198E-2</v>
      </c>
    </row>
    <row r="24" spans="1:8" x14ac:dyDescent="0.3">
      <c r="A24" s="1">
        <v>23</v>
      </c>
      <c r="B24" s="1">
        <v>107</v>
      </c>
      <c r="C24" s="15">
        <v>86</v>
      </c>
    </row>
    <row r="25" spans="1:8" x14ac:dyDescent="0.3">
      <c r="A25" s="1">
        <v>24</v>
      </c>
      <c r="B25" s="1">
        <v>100</v>
      </c>
      <c r="C25" s="15">
        <v>86</v>
      </c>
    </row>
    <row r="26" spans="1:8" x14ac:dyDescent="0.3">
      <c r="A26" s="1">
        <v>25</v>
      </c>
      <c r="B26" s="1">
        <v>98</v>
      </c>
      <c r="C26" s="15">
        <v>86</v>
      </c>
    </row>
    <row r="27" spans="1:8" x14ac:dyDescent="0.3">
      <c r="A27" s="1">
        <v>26</v>
      </c>
      <c r="B27" s="1">
        <v>128</v>
      </c>
      <c r="C27" s="15">
        <v>87</v>
      </c>
    </row>
    <row r="28" spans="1:8" x14ac:dyDescent="0.3">
      <c r="A28" s="1">
        <v>27</v>
      </c>
      <c r="B28" s="1">
        <v>90</v>
      </c>
      <c r="C28" s="15">
        <v>87</v>
      </c>
    </row>
    <row r="29" spans="1:8" x14ac:dyDescent="0.3">
      <c r="A29" s="1">
        <v>28</v>
      </c>
      <c r="B29" s="1">
        <v>105</v>
      </c>
      <c r="C29" s="15">
        <v>88</v>
      </c>
    </row>
    <row r="30" spans="1:8" x14ac:dyDescent="0.3">
      <c r="A30" s="1">
        <v>29</v>
      </c>
      <c r="B30" s="1">
        <v>106</v>
      </c>
      <c r="C30" s="15">
        <v>89</v>
      </c>
    </row>
    <row r="31" spans="1:8" x14ac:dyDescent="0.3">
      <c r="A31" s="1">
        <v>30</v>
      </c>
      <c r="B31" s="1">
        <v>119</v>
      </c>
      <c r="C31" s="15">
        <v>89</v>
      </c>
    </row>
    <row r="32" spans="1:8" x14ac:dyDescent="0.3">
      <c r="A32" s="1">
        <v>31</v>
      </c>
      <c r="B32" s="1">
        <v>107</v>
      </c>
      <c r="C32" s="15">
        <v>90</v>
      </c>
    </row>
    <row r="33" spans="1:3" x14ac:dyDescent="0.3">
      <c r="A33" s="1">
        <v>32</v>
      </c>
      <c r="B33" s="1">
        <v>72</v>
      </c>
      <c r="C33" s="15">
        <v>90</v>
      </c>
    </row>
    <row r="34" spans="1:3" x14ac:dyDescent="0.3">
      <c r="A34" s="1">
        <v>33</v>
      </c>
      <c r="B34" s="1">
        <v>96</v>
      </c>
      <c r="C34" s="15">
        <v>90</v>
      </c>
    </row>
    <row r="35" spans="1:3" x14ac:dyDescent="0.3">
      <c r="A35" s="1">
        <v>34</v>
      </c>
      <c r="B35" s="1">
        <v>73</v>
      </c>
      <c r="C35" s="15">
        <v>91</v>
      </c>
    </row>
    <row r="36" spans="1:3" x14ac:dyDescent="0.3">
      <c r="A36" s="1">
        <v>35</v>
      </c>
      <c r="B36" s="1">
        <v>128</v>
      </c>
      <c r="C36" s="15">
        <v>92</v>
      </c>
    </row>
    <row r="37" spans="1:3" x14ac:dyDescent="0.3">
      <c r="A37" s="1">
        <v>36</v>
      </c>
      <c r="B37" s="1">
        <v>116</v>
      </c>
      <c r="C37" s="15">
        <v>92</v>
      </c>
    </row>
    <row r="38" spans="1:3" x14ac:dyDescent="0.3">
      <c r="A38" s="1">
        <v>37</v>
      </c>
      <c r="B38" s="1">
        <v>104</v>
      </c>
      <c r="C38" s="15">
        <v>93</v>
      </c>
    </row>
    <row r="39" spans="1:3" x14ac:dyDescent="0.3">
      <c r="A39" s="1">
        <v>38</v>
      </c>
      <c r="B39" s="1">
        <v>88</v>
      </c>
      <c r="C39" s="15">
        <v>93</v>
      </c>
    </row>
    <row r="40" spans="1:3" x14ac:dyDescent="0.3">
      <c r="A40" s="1">
        <v>39</v>
      </c>
      <c r="B40" s="1">
        <v>123</v>
      </c>
      <c r="C40" s="15">
        <v>93</v>
      </c>
    </row>
    <row r="41" spans="1:3" x14ac:dyDescent="0.3">
      <c r="A41" s="1">
        <v>40</v>
      </c>
      <c r="B41" s="1">
        <v>93</v>
      </c>
      <c r="C41" s="15">
        <v>94</v>
      </c>
    </row>
    <row r="42" spans="1:3" x14ac:dyDescent="0.3">
      <c r="A42" s="1">
        <v>41</v>
      </c>
      <c r="B42" s="1">
        <v>93</v>
      </c>
      <c r="C42" s="15">
        <v>96</v>
      </c>
    </row>
    <row r="43" spans="1:3" x14ac:dyDescent="0.3">
      <c r="A43" s="1">
        <v>42</v>
      </c>
      <c r="B43" s="1">
        <v>120</v>
      </c>
      <c r="C43" s="15">
        <v>98</v>
      </c>
    </row>
    <row r="44" spans="1:3" x14ac:dyDescent="0.3">
      <c r="A44" s="1">
        <v>43</v>
      </c>
      <c r="B44" s="1">
        <v>131</v>
      </c>
      <c r="C44" s="15">
        <v>99</v>
      </c>
    </row>
    <row r="45" spans="1:3" x14ac:dyDescent="0.3">
      <c r="A45" s="1">
        <v>44</v>
      </c>
      <c r="B45" s="1">
        <v>74</v>
      </c>
      <c r="C45" s="15">
        <v>99</v>
      </c>
    </row>
    <row r="46" spans="1:3" x14ac:dyDescent="0.3">
      <c r="A46" s="1">
        <v>45</v>
      </c>
      <c r="B46" s="1">
        <v>90</v>
      </c>
      <c r="C46" s="15">
        <v>99</v>
      </c>
    </row>
    <row r="47" spans="1:3" x14ac:dyDescent="0.3">
      <c r="A47" s="1">
        <v>46</v>
      </c>
      <c r="B47" s="1">
        <v>77</v>
      </c>
      <c r="C47" s="15">
        <v>100</v>
      </c>
    </row>
    <row r="48" spans="1:3" x14ac:dyDescent="0.3">
      <c r="A48" s="1">
        <v>47</v>
      </c>
      <c r="B48" s="1">
        <v>119</v>
      </c>
      <c r="C48" s="15">
        <v>100</v>
      </c>
    </row>
    <row r="49" spans="1:3" x14ac:dyDescent="0.3">
      <c r="A49" s="1">
        <v>48</v>
      </c>
      <c r="B49" s="1">
        <v>91</v>
      </c>
      <c r="C49" s="15">
        <v>100</v>
      </c>
    </row>
    <row r="50" spans="1:3" x14ac:dyDescent="0.3">
      <c r="A50" s="1">
        <v>49</v>
      </c>
      <c r="B50" s="1">
        <v>87</v>
      </c>
      <c r="C50" s="15">
        <v>101</v>
      </c>
    </row>
    <row r="51" spans="1:3" x14ac:dyDescent="0.3">
      <c r="A51" s="1">
        <v>50</v>
      </c>
      <c r="B51" s="1">
        <v>118</v>
      </c>
      <c r="C51" s="17">
        <v>102</v>
      </c>
    </row>
    <row r="52" spans="1:3" x14ac:dyDescent="0.3">
      <c r="A52" s="1">
        <v>51</v>
      </c>
      <c r="B52" s="1">
        <v>86</v>
      </c>
      <c r="C52" s="17">
        <v>103</v>
      </c>
    </row>
    <row r="53" spans="1:3" x14ac:dyDescent="0.3">
      <c r="A53" s="1">
        <v>52</v>
      </c>
      <c r="B53" s="1">
        <v>99</v>
      </c>
      <c r="C53" s="17">
        <v>103</v>
      </c>
    </row>
    <row r="54" spans="1:3" x14ac:dyDescent="0.3">
      <c r="A54" s="1">
        <v>53</v>
      </c>
      <c r="B54" s="1">
        <v>102</v>
      </c>
      <c r="C54" s="17">
        <v>103</v>
      </c>
    </row>
    <row r="55" spans="1:3" x14ac:dyDescent="0.3">
      <c r="A55" s="1">
        <v>54</v>
      </c>
      <c r="B55" s="1">
        <v>103</v>
      </c>
      <c r="C55" s="17">
        <v>103</v>
      </c>
    </row>
    <row r="56" spans="1:3" x14ac:dyDescent="0.3">
      <c r="A56" s="1">
        <v>55</v>
      </c>
      <c r="B56" s="1">
        <v>84</v>
      </c>
      <c r="C56" s="17">
        <v>104</v>
      </c>
    </row>
    <row r="57" spans="1:3" x14ac:dyDescent="0.3">
      <c r="A57" s="1">
        <v>56</v>
      </c>
      <c r="B57" s="1">
        <v>83</v>
      </c>
      <c r="C57" s="17">
        <v>104</v>
      </c>
    </row>
    <row r="58" spans="1:3" x14ac:dyDescent="0.3">
      <c r="A58" s="1">
        <v>57</v>
      </c>
      <c r="B58" s="1">
        <v>115</v>
      </c>
      <c r="C58" s="17">
        <v>105</v>
      </c>
    </row>
    <row r="59" spans="1:3" x14ac:dyDescent="0.3">
      <c r="A59" s="1">
        <v>58</v>
      </c>
      <c r="B59" s="1">
        <v>85</v>
      </c>
      <c r="C59" s="17">
        <v>105</v>
      </c>
    </row>
    <row r="60" spans="1:3" x14ac:dyDescent="0.3">
      <c r="A60" s="1">
        <v>59</v>
      </c>
      <c r="B60" s="1">
        <v>94</v>
      </c>
      <c r="C60" s="17">
        <v>106</v>
      </c>
    </row>
    <row r="61" spans="1:3" x14ac:dyDescent="0.3">
      <c r="A61" s="1">
        <v>60</v>
      </c>
      <c r="B61" s="1">
        <v>100</v>
      </c>
      <c r="C61" s="17">
        <v>107</v>
      </c>
    </row>
    <row r="62" spans="1:3" x14ac:dyDescent="0.3">
      <c r="A62" s="1">
        <v>61</v>
      </c>
      <c r="B62" s="1">
        <v>99</v>
      </c>
      <c r="C62" s="17">
        <v>107</v>
      </c>
    </row>
    <row r="63" spans="1:3" x14ac:dyDescent="0.3">
      <c r="A63" s="1">
        <v>62</v>
      </c>
      <c r="B63" s="1">
        <v>119</v>
      </c>
      <c r="C63" s="17">
        <v>107</v>
      </c>
    </row>
    <row r="64" spans="1:3" x14ac:dyDescent="0.3">
      <c r="A64" s="1">
        <v>63</v>
      </c>
      <c r="B64" s="1">
        <v>120</v>
      </c>
      <c r="C64" s="17">
        <v>108</v>
      </c>
    </row>
    <row r="65" spans="1:3" x14ac:dyDescent="0.3">
      <c r="A65" s="1">
        <v>64</v>
      </c>
      <c r="B65" s="1">
        <v>107</v>
      </c>
      <c r="C65" s="17">
        <v>109</v>
      </c>
    </row>
    <row r="66" spans="1:3" x14ac:dyDescent="0.3">
      <c r="A66" s="1">
        <v>65</v>
      </c>
      <c r="B66" s="1">
        <v>104</v>
      </c>
      <c r="C66" s="17">
        <v>109</v>
      </c>
    </row>
    <row r="67" spans="1:3" x14ac:dyDescent="0.3">
      <c r="A67" s="1">
        <v>66</v>
      </c>
      <c r="B67" s="1">
        <v>92</v>
      </c>
      <c r="C67" s="17">
        <v>109</v>
      </c>
    </row>
    <row r="68" spans="1:3" x14ac:dyDescent="0.3">
      <c r="A68" s="1">
        <v>67</v>
      </c>
      <c r="B68" s="1">
        <v>127</v>
      </c>
      <c r="C68" s="17">
        <v>110</v>
      </c>
    </row>
    <row r="69" spans="1:3" x14ac:dyDescent="0.3">
      <c r="A69" s="1">
        <v>68</v>
      </c>
      <c r="B69" s="1">
        <v>151</v>
      </c>
      <c r="C69" s="17">
        <v>112</v>
      </c>
    </row>
    <row r="70" spans="1:3" x14ac:dyDescent="0.3">
      <c r="A70" s="1">
        <v>69</v>
      </c>
      <c r="B70" s="1">
        <v>109</v>
      </c>
      <c r="C70" s="17">
        <v>112</v>
      </c>
    </row>
    <row r="71" spans="1:3" x14ac:dyDescent="0.3">
      <c r="A71" s="1">
        <v>70</v>
      </c>
      <c r="B71" s="1">
        <v>86</v>
      </c>
      <c r="C71" s="17">
        <v>113</v>
      </c>
    </row>
    <row r="72" spans="1:3" x14ac:dyDescent="0.3">
      <c r="A72" s="1">
        <v>71</v>
      </c>
      <c r="B72" s="1">
        <v>117</v>
      </c>
      <c r="C72" s="17">
        <v>114</v>
      </c>
    </row>
    <row r="73" spans="1:3" x14ac:dyDescent="0.3">
      <c r="A73" s="1">
        <v>72</v>
      </c>
      <c r="B73" s="1">
        <v>73</v>
      </c>
      <c r="C73" s="17">
        <v>115</v>
      </c>
    </row>
    <row r="74" spans="1:3" x14ac:dyDescent="0.3">
      <c r="A74" s="1">
        <v>73</v>
      </c>
      <c r="B74" s="1">
        <v>110</v>
      </c>
      <c r="C74" s="17">
        <v>115</v>
      </c>
    </row>
    <row r="75" spans="1:3" x14ac:dyDescent="0.3">
      <c r="A75" s="1">
        <v>74</v>
      </c>
      <c r="B75" s="1">
        <v>93</v>
      </c>
      <c r="C75" s="17">
        <v>115</v>
      </c>
    </row>
    <row r="76" spans="1:3" x14ac:dyDescent="0.3">
      <c r="A76" s="1">
        <v>75</v>
      </c>
      <c r="B76" s="1">
        <v>120</v>
      </c>
      <c r="C76" s="17">
        <v>116</v>
      </c>
    </row>
    <row r="77" spans="1:3" x14ac:dyDescent="0.3">
      <c r="A77" s="1">
        <v>76</v>
      </c>
      <c r="B77" s="1">
        <v>124</v>
      </c>
      <c r="C77" s="17">
        <v>117</v>
      </c>
    </row>
    <row r="78" spans="1:3" x14ac:dyDescent="0.3">
      <c r="A78" s="1">
        <v>77</v>
      </c>
      <c r="B78" s="1">
        <v>80</v>
      </c>
      <c r="C78" s="17">
        <v>118</v>
      </c>
    </row>
    <row r="79" spans="1:3" x14ac:dyDescent="0.3">
      <c r="A79" s="1">
        <v>78</v>
      </c>
      <c r="B79" s="1">
        <v>134</v>
      </c>
      <c r="C79" s="17">
        <v>119</v>
      </c>
    </row>
    <row r="80" spans="1:3" x14ac:dyDescent="0.3">
      <c r="A80" s="1">
        <v>79</v>
      </c>
      <c r="B80" s="1">
        <v>122</v>
      </c>
      <c r="C80" s="17">
        <v>119</v>
      </c>
    </row>
    <row r="81" spans="1:3" x14ac:dyDescent="0.3">
      <c r="A81" s="1">
        <v>80</v>
      </c>
      <c r="B81" s="1">
        <v>162</v>
      </c>
      <c r="C81" s="17">
        <v>119</v>
      </c>
    </row>
    <row r="82" spans="1:3" x14ac:dyDescent="0.3">
      <c r="A82" s="1">
        <v>81</v>
      </c>
      <c r="B82" s="1">
        <v>115</v>
      </c>
      <c r="C82" s="17">
        <v>119</v>
      </c>
    </row>
    <row r="83" spans="1:3" x14ac:dyDescent="0.3">
      <c r="A83" s="1">
        <v>82</v>
      </c>
      <c r="B83" s="1">
        <v>128</v>
      </c>
      <c r="C83" s="17">
        <v>120</v>
      </c>
    </row>
    <row r="84" spans="1:3" x14ac:dyDescent="0.3">
      <c r="A84" s="1">
        <v>83</v>
      </c>
      <c r="B84" s="1">
        <v>114</v>
      </c>
      <c r="C84" s="17">
        <v>120</v>
      </c>
    </row>
    <row r="85" spans="1:3" x14ac:dyDescent="0.3">
      <c r="A85" s="1">
        <v>84</v>
      </c>
      <c r="B85" s="1">
        <v>127</v>
      </c>
      <c r="C85" s="17">
        <v>120</v>
      </c>
    </row>
    <row r="86" spans="1:3" x14ac:dyDescent="0.3">
      <c r="A86" s="1">
        <v>85</v>
      </c>
      <c r="B86" s="1">
        <v>84</v>
      </c>
      <c r="C86" s="17">
        <v>121</v>
      </c>
    </row>
    <row r="87" spans="1:3" x14ac:dyDescent="0.3">
      <c r="A87" s="1">
        <v>86</v>
      </c>
      <c r="B87" s="1">
        <v>119</v>
      </c>
      <c r="C87" s="16">
        <v>122</v>
      </c>
    </row>
    <row r="88" spans="1:3" x14ac:dyDescent="0.3">
      <c r="A88" s="1">
        <v>87</v>
      </c>
      <c r="B88" s="1">
        <v>80</v>
      </c>
      <c r="C88" s="16">
        <v>123</v>
      </c>
    </row>
    <row r="89" spans="1:3" x14ac:dyDescent="0.3">
      <c r="A89" s="1">
        <v>88</v>
      </c>
      <c r="B89" s="1">
        <v>103</v>
      </c>
      <c r="C89" s="16">
        <v>124</v>
      </c>
    </row>
    <row r="90" spans="1:3" x14ac:dyDescent="0.3">
      <c r="A90" s="1">
        <v>89</v>
      </c>
      <c r="B90" s="1">
        <v>89</v>
      </c>
      <c r="C90" s="16">
        <v>127</v>
      </c>
    </row>
    <row r="91" spans="1:3" x14ac:dyDescent="0.3">
      <c r="A91" s="1">
        <v>90</v>
      </c>
      <c r="B91" s="1">
        <v>105</v>
      </c>
      <c r="C91" s="16">
        <v>127</v>
      </c>
    </row>
    <row r="92" spans="1:3" x14ac:dyDescent="0.3">
      <c r="A92" s="1">
        <v>91</v>
      </c>
      <c r="B92" s="1">
        <v>112</v>
      </c>
      <c r="C92" s="16">
        <v>128</v>
      </c>
    </row>
    <row r="93" spans="1:3" x14ac:dyDescent="0.3">
      <c r="A93" s="1">
        <v>92</v>
      </c>
      <c r="B93" s="1">
        <v>76</v>
      </c>
      <c r="C93" s="16">
        <v>128</v>
      </c>
    </row>
    <row r="94" spans="1:3" x14ac:dyDescent="0.3">
      <c r="A94" s="1">
        <v>93</v>
      </c>
      <c r="B94" s="1">
        <v>109</v>
      </c>
      <c r="C94" s="16">
        <v>128</v>
      </c>
    </row>
    <row r="95" spans="1:3" x14ac:dyDescent="0.3">
      <c r="A95" s="1">
        <v>94</v>
      </c>
      <c r="B95" s="1">
        <v>47</v>
      </c>
      <c r="C95" s="16">
        <v>131</v>
      </c>
    </row>
    <row r="96" spans="1:3" x14ac:dyDescent="0.3">
      <c r="A96" s="1">
        <v>95</v>
      </c>
      <c r="B96" s="1">
        <v>113</v>
      </c>
      <c r="C96" s="16">
        <v>131</v>
      </c>
    </row>
    <row r="97" spans="1:3" x14ac:dyDescent="0.3">
      <c r="A97" s="1">
        <v>96</v>
      </c>
      <c r="B97" s="1">
        <v>87</v>
      </c>
      <c r="C97" s="16">
        <v>133</v>
      </c>
    </row>
    <row r="98" spans="1:3" x14ac:dyDescent="0.3">
      <c r="A98" s="1">
        <v>97</v>
      </c>
      <c r="B98" s="1">
        <v>92</v>
      </c>
      <c r="C98" s="16">
        <v>134</v>
      </c>
    </row>
    <row r="99" spans="1:3" x14ac:dyDescent="0.3">
      <c r="A99" s="1">
        <v>98</v>
      </c>
      <c r="B99" s="1">
        <v>69</v>
      </c>
      <c r="C99" s="16">
        <v>140</v>
      </c>
    </row>
    <row r="100" spans="1:3" x14ac:dyDescent="0.3">
      <c r="A100" s="1">
        <v>99</v>
      </c>
      <c r="B100" s="1">
        <v>115</v>
      </c>
      <c r="C100" s="18">
        <v>151</v>
      </c>
    </row>
    <row r="101" spans="1:3" x14ac:dyDescent="0.3">
      <c r="A101" s="1">
        <v>100</v>
      </c>
      <c r="B101" s="1">
        <v>76</v>
      </c>
      <c r="C101" s="18">
        <v>162</v>
      </c>
    </row>
  </sheetData>
  <sortState xmlns:xlrd2="http://schemas.microsoft.com/office/spreadsheetml/2017/richdata2" ref="C2:C101">
    <sortCondition ref="C2:C101"/>
  </sortState>
  <mergeCells count="2">
    <mergeCell ref="I12:P14"/>
    <mergeCell ref="F16:H16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Hill</dc:creator>
  <cp:lastModifiedBy>Christopher Dillard</cp:lastModifiedBy>
  <dcterms:created xsi:type="dcterms:W3CDTF">2019-09-21T00:05:03Z</dcterms:created>
  <dcterms:modified xsi:type="dcterms:W3CDTF">2023-09-20T22:46:02Z</dcterms:modified>
</cp:coreProperties>
</file>